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783" headerRowCount="1">
  <autoFilter ref="A6:AS783"/>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816" headerRowCount="1">
  <autoFilter ref="A6:K816"/>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478" headerRowCount="1">
  <autoFilter ref="A6:L1478"/>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570" headerRowCount="1">
  <autoFilter ref="A6:G570"/>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register'!$AJ$7:$AJ$783,"Yes")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register'!$AJ$7:$AJ$783,"Yes")</f>
        <v/>
      </c>
      <c r="C11" s="72">
        <f>COUNTA('EL scheme register'!$D$7:$D$783)</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register'!$C$7:$C$783,A17,'EL scheme register'!$AJ$7:$AJ$783,"Yes")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register'!$AP$7:$AP$783,H17,'EL scheme register'!$AJ$7:$AJ$783,"Yes")</f>
        <v/>
      </c>
      <c r="M17">
        <f>COUNTIFS('EL scheme register'!$AP$7:$AP$783,H17,'EL scheme register'!$AJ$7:$AJ$783,"Yes",'EL scheme register'!$C$7:$C$783,"University-wide")</f>
        <v/>
      </c>
    </row>
    <row r="18">
      <c r="A18" s="24" t="inlineStr">
        <is>
          <t>Cross-faculty</t>
        </is>
      </c>
      <c r="B18" s="32">
        <f>COUNTIFS('EL scheme register'!$C$7:$C$783,A18,'EL scheme register'!$AJ$7:$AJ$783,"Yes")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register'!$AP$7:$AP$783,H18,'EL scheme register'!$AJ$7:$AJ$783,"Yes")</f>
        <v/>
      </c>
      <c r="M18">
        <f>COUNTIFS('EL scheme register'!$AP$7:$AP$783,H18,'EL scheme register'!$AJ$7:$AJ$783,"Yes",'EL scheme register'!$C$7:$C$783,"University-wide")</f>
        <v/>
      </c>
    </row>
    <row r="19">
      <c r="A19" s="24" t="inlineStr">
        <is>
          <t>Faculty/school</t>
        </is>
      </c>
      <c r="B19" s="32">
        <f>COUNTIFS('EL scheme register'!$C$7:$C$783,A19,'EL scheme register'!$AJ$7:$AJ$783,"Yes")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register'!$AP$7:$AP$783,H19,'EL scheme register'!$AJ$7:$AJ$783,"Yes")</f>
        <v/>
      </c>
      <c r="M19">
        <f>COUNTIFS('EL scheme register'!$AP$7:$AP$783,H19,'EL scheme register'!$AJ$7:$AJ$783,"Yes",'EL scheme register'!$C$7:$C$783,"University-wide")</f>
        <v/>
      </c>
    </row>
    <row r="20">
      <c r="A20" s="24" t="inlineStr">
        <is>
          <t>Programme/course</t>
        </is>
      </c>
      <c r="B20" s="32">
        <f>COUNTIFS('EL scheme register'!$C$7:$C$783,A20,'EL scheme register'!$AJ$7:$AJ$783,"Yes")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register'!$AP$7:$AP$783,H20,'EL scheme register'!$AJ$7:$AJ$783,"Yes")</f>
        <v/>
      </c>
      <c r="M20">
        <f>COUNTIFS('EL scheme register'!$AP$7:$AP$783,H20,'EL scheme register'!$AJ$7:$AJ$783,"Yes",'EL scheme register'!$C$7:$C$783,"University-wide")</f>
        <v/>
      </c>
    </row>
    <row r="21">
      <c r="A21" s="24" t="inlineStr">
        <is>
          <t>Unclear</t>
        </is>
      </c>
      <c r="B21" s="32">
        <f>COUNTIFS('EL scheme register'!$C$7:$C$783,A21,'EL scheme register'!$AJ$7:$AJ$783,"Yes")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register'!$AP$7:$AP$783,H21,'EL scheme register'!$AJ$7:$AJ$783,"Yes")</f>
        <v/>
      </c>
      <c r="M21">
        <f>COUNTIFS('EL scheme register'!$AP$7:$AP$783,H21,'EL scheme register'!$AJ$7:$AJ$783,"Yes",'EL scheme register'!$C$7:$C$783,"University-wide")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register'!$C$7:$C$783,"University-wide",'EL scheme register'!$Q$7:$Q$783,A26,'EL scheme register'!$AJ$7:$AJ$783,"Yes")</f>
        <v/>
      </c>
      <c r="C26" s="32">
        <f>SUMPRODUCT(('EL institution summary'!$A$7:$A$130&lt;&gt;"")/COUNTIF('EL institution summary'!$A$7:$A$130,'EL institution summary'!$A$7:$A$130&amp;"")*(COUNTIFS('EL scheme register'!$A$7:$A$783,'EL institution summary'!$A$7:$A$130,'EL scheme register'!$C$7:$C$783,"University-wide",'EL scheme register'!$Q$7:$Q$783,A26,'EL scheme register'!$AJ$7:$AJ$783,"Yes")&gt;0))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register'!$C$7:$C$783,"University-wide",'EL scheme register'!$Q$7:$Q$783,A27,'EL scheme register'!$AJ$7:$AJ$783,"Yes")</f>
        <v/>
      </c>
      <c r="C27" s="32">
        <f>SUMPRODUCT(('EL institution summary'!$A$7:$A$130&lt;&gt;"")/COUNTIF('EL institution summary'!$A$7:$A$130,'EL institution summary'!$A$7:$A$130&amp;"")*(COUNTIFS('EL scheme register'!$A$7:$A$783,'EL institution summary'!$A$7:$A$130,'EL scheme register'!$C$7:$C$783,"University-wide",'EL scheme register'!$Q$7:$Q$783,A27,'EL scheme register'!$AJ$7:$AJ$783,"Yes")&gt;0))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register'!$AO$7:$AO$783,H27,'EL scheme register'!$AJ$7:$AJ$783,"Yes")</f>
        <v/>
      </c>
    </row>
    <row r="28">
      <c r="A28" s="24" t="inlineStr">
        <is>
          <t>Optional/elective</t>
        </is>
      </c>
      <c r="B28" s="32">
        <f>COUNTIFS('EL scheme register'!$C$7:$C$783,"University-wide",'EL scheme register'!$Q$7:$Q$783,A28,'EL scheme register'!$AJ$7:$AJ$783,"Yes")</f>
        <v/>
      </c>
      <c r="C28" s="32">
        <f>SUMPRODUCT(('EL institution summary'!$A$7:$A$130&lt;&gt;"")/COUNTIF('EL institution summary'!$A$7:$A$130,'EL institution summary'!$A$7:$A$130&amp;"")*(COUNTIFS('EL scheme register'!$A$7:$A$783,'EL institution summary'!$A$7:$A$130,'EL scheme register'!$C$7:$C$783,"University-wide",'EL scheme register'!$Q$7:$Q$783,A28,'EL scheme register'!$AJ$7:$AJ$783,"Yes")&gt;0))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register'!$AO$7:$AO$783,H28,'EL scheme register'!$AJ$7:$AJ$783,"Yes")</f>
        <v/>
      </c>
    </row>
    <row r="29">
      <c r="A29" s="24" t="inlineStr">
        <is>
          <t>Selective/competitive</t>
        </is>
      </c>
      <c r="B29" s="32">
        <f>COUNTIFS('EL scheme register'!$C$7:$C$783,"University-wide",'EL scheme register'!$Q$7:$Q$783,A29,'EL scheme register'!$AJ$7:$AJ$783,"Yes")</f>
        <v/>
      </c>
      <c r="C29" s="32">
        <f>SUMPRODUCT(('EL institution summary'!$A$7:$A$130&lt;&gt;"")/COUNTIF('EL institution summary'!$A$7:$A$130,'EL institution summary'!$A$7:$A$130&amp;"")*(COUNTIFS('EL scheme register'!$A$7:$A$783,'EL institution summary'!$A$7:$A$130,'EL scheme register'!$C$7:$C$783,"University-wide",'EL scheme register'!$Q$7:$Q$783,A29,'EL scheme register'!$AJ$7:$AJ$783,"Yes")&gt;0))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register'!$AO$7:$AO$783,H29,'EL scheme register'!$AJ$7:$AJ$783,"Yes")</f>
        <v/>
      </c>
    </row>
    <row r="30">
      <c r="A30" s="24" t="inlineStr">
        <is>
          <t>Unclear</t>
        </is>
      </c>
      <c r="B30" s="32">
        <f>COUNTIFS('EL scheme register'!$C$7:$C$783,"University-wide",'EL scheme register'!$Q$7:$Q$783,A30,'EL scheme register'!$AJ$7:$AJ$783,"Yes")</f>
        <v/>
      </c>
      <c r="C30" s="32">
        <f>SUMPRODUCT(('EL institution summary'!$A$7:$A$130&lt;&gt;"")/COUNTIF('EL institution summary'!$A$7:$A$130,'EL institution summary'!$A$7:$A$130&amp;"")*(COUNTIFS('EL scheme register'!$A$7:$A$783,'EL institution summary'!$A$7:$A$130,'EL scheme register'!$C$7:$C$783,"University-wide",'EL scheme register'!$Q$7:$Q$783,A30,'EL scheme register'!$AJ$7:$AJ$783,"Yes")&gt;0))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register'!$AO$7:$AO$783,H30,'EL scheme register'!$AJ$7:$AJ$783,"Yes")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register'!$AO$7:$AO$783,H31,'EL scheme register'!$AJ$7:$AJ$783,"Yes")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register'!$AO$7:$AO$783,H32,'EL scheme register'!$AJ$7:$AJ$783,"Yes")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register'!$AO$7:$AO$783,H33,'EL scheme register'!$AJ$7:$AJ$783,"Yes")</f>
        <v/>
      </c>
    </row>
    <row r="34">
      <c r="A34" s="24" t="inlineStr">
        <is>
          <t>Business/commercial</t>
        </is>
      </c>
      <c r="B34" s="32">
        <f>COUNTIFS('EL scheme register'!$AB$7:$AB$783,A34,'EL scheme register'!$AJ$7:$AJ$783,"Yes")</f>
        <v/>
      </c>
      <c r="C34" s="32">
        <f>SUMPRODUCT(('EL institution summary'!$A$7:$A$130&lt;&gt;"")/COUNTIF('EL institution summary'!$A$7:$A$130,'EL institution summary'!$A$7:$A$130&amp;"")*(COUNTIFS('EL scheme register'!$A$7:$A$783,'EL institution summary'!$A$7:$A$130,'EL scheme register'!$AB$7:$AB$783,A34,'EL scheme register'!$AJ$7:$AJ$783,"Yes")&gt;0))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register'!$AO$7:$AO$783,H34,'EL scheme register'!$AJ$7:$AJ$783,"Yes")</f>
        <v/>
      </c>
    </row>
    <row r="35">
      <c r="A35" s="24" t="inlineStr">
        <is>
          <t>Public sector</t>
        </is>
      </c>
      <c r="B35" s="32">
        <f>COUNTIFS('EL scheme register'!$AB$7:$AB$783,A35,'EL scheme register'!$AJ$7:$AJ$783,"Yes")</f>
        <v/>
      </c>
      <c r="C35" s="32">
        <f>SUMPRODUCT(('EL institution summary'!$A$7:$A$130&lt;&gt;"")/COUNTIF('EL institution summary'!$A$7:$A$130,'EL institution summary'!$A$7:$A$130&amp;"")*(COUNTIFS('EL scheme register'!$A$7:$A$783,'EL institution summary'!$A$7:$A$130,'EL scheme register'!$AB$7:$AB$783,A35,'EL scheme register'!$AJ$7:$AJ$783,"Yes")&gt;0))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register'!$AO$7:$AO$783,H35,'EL scheme register'!$AJ$7:$AJ$783,"Yes")</f>
        <v/>
      </c>
    </row>
    <row r="36">
      <c r="A36" s="24" t="inlineStr">
        <is>
          <t>Charity/community</t>
        </is>
      </c>
      <c r="B36" s="32">
        <f>COUNTIFS('EL scheme register'!$AB$7:$AB$783,A36,'EL scheme register'!$AJ$7:$AJ$783,"Yes")</f>
        <v/>
      </c>
      <c r="C36" s="32">
        <f>SUMPRODUCT(('EL institution summary'!$A$7:$A$130&lt;&gt;"")/COUNTIF('EL institution summary'!$A$7:$A$130,'EL institution summary'!$A$7:$A$130&amp;"")*(COUNTIFS('EL scheme register'!$A$7:$A$783,'EL institution summary'!$A$7:$A$130,'EL scheme register'!$AB$7:$AB$783,A36,'EL scheme register'!$AJ$7:$AJ$783,"Yes")&gt;0))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register'!$AO$7:$AO$783,H36,'EL scheme register'!$AJ$7:$AJ$783,"Yes")</f>
        <v/>
      </c>
    </row>
    <row r="37">
      <c r="A37" s="24" t="inlineStr">
        <is>
          <t>Mixed</t>
        </is>
      </c>
      <c r="B37" s="32">
        <f>COUNTIFS('EL scheme register'!$AB$7:$AB$783,A37,'EL scheme register'!$AJ$7:$AJ$783,"Yes")</f>
        <v/>
      </c>
      <c r="C37" s="32">
        <f>SUMPRODUCT(('EL institution summary'!$A$7:$A$130&lt;&gt;"")/COUNTIF('EL institution summary'!$A$7:$A$130,'EL institution summary'!$A$7:$A$130&amp;"")*(COUNTIFS('EL scheme register'!$A$7:$A$783,'EL institution summary'!$A$7:$A$130,'EL scheme register'!$AB$7:$AB$783,A37,'EL scheme register'!$AJ$7:$AJ$783,"Yes")&gt;0))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register'!$AO$7:$AO$783,H37,'EL scheme register'!$AJ$7:$AJ$783,"Yes")</f>
        <v/>
      </c>
    </row>
    <row r="38">
      <c r="A38" s="24" t="inlineStr">
        <is>
          <t>Other</t>
        </is>
      </c>
      <c r="B38" s="32">
        <f>COUNTIFS('EL scheme register'!$AB$7:$AB$783,A38,'EL scheme register'!$AJ$7:$AJ$783,"Yes")</f>
        <v/>
      </c>
      <c r="C38" s="32">
        <f>SUMPRODUCT(('EL institution summary'!$A$7:$A$130&lt;&gt;"")/COUNTIF('EL institution summary'!$A$7:$A$130,'EL institution summary'!$A$7:$A$130&amp;"")*(COUNTIFS('EL scheme register'!$A$7:$A$783,'EL institution summary'!$A$7:$A$130,'EL scheme register'!$AB$7:$AB$783,A38,'EL scheme register'!$AJ$7:$AJ$783,"Yes")&gt;0))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register'!$AO$7:$AO$783,H38,'EL scheme register'!$AJ$7:$AJ$783,"Yes")</f>
        <v/>
      </c>
    </row>
    <row r="39">
      <c r="A39" s="24" t="inlineStr">
        <is>
          <t>Unclear</t>
        </is>
      </c>
      <c r="B39" s="32">
        <f>COUNTIFS('EL scheme register'!$AB$7:$AB$783,A39,'EL scheme register'!$AJ$7:$AJ$783,"Yes")</f>
        <v/>
      </c>
      <c r="C39" s="32">
        <f>SUMPRODUCT(('EL institution summary'!$A$7:$A$130&lt;&gt;"")/COUNTIF('EL institution summary'!$A$7:$A$130,'EL institution summary'!$A$7:$A$130&amp;"")*(COUNTIFS('EL scheme register'!$A$7:$A$783,'EL institution summary'!$A$7:$A$130,'EL scheme register'!$AB$7:$AB$783,A39,'EL scheme register'!$AJ$7:$AJ$783,"Yes")&gt;0))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register'!$AO$7:$AO$783,H39,'EL scheme register'!$AJ$7:$AJ$783,"Yes")</f>
        <v/>
      </c>
    </row>
    <row r="40">
      <c r="A40" s="24" t="inlineStr">
        <is>
          <t>None</t>
        </is>
      </c>
      <c r="B40" s="32">
        <f>COUNTIFS('EL scheme register'!$AB$7:$AB$783,A40,'EL scheme register'!$AJ$7:$AJ$783,"Yes")</f>
        <v/>
      </c>
      <c r="C40" s="32">
        <f>SUMPRODUCT(('EL institution summary'!$A$7:$A$130&lt;&gt;"")/COUNTIF('EL institution summary'!$A$7:$A$130,'EL institution summary'!$A$7:$A$130&amp;"")*(COUNTIFS('EL scheme register'!$A$7:$A$783,'EL institution summary'!$A$7:$A$130,'EL scheme register'!$AB$7:$AB$783,A40,'EL scheme register'!$AJ$7:$AJ$783,"Yes")&gt;0))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register'!$AF$7:$AF$783,"Meets all three",'EL scheme register'!$AG$7:$AG$783,"Current delivery confirmed",'EL scheme register'!$AI$7:$AI$783,"Yes")</f>
        <v/>
      </c>
    </row>
    <row r="45">
      <c r="A45" s="24" t="inlineStr">
        <is>
          <t>Meets all three; current status unclear</t>
        </is>
      </c>
      <c r="B45" s="32">
        <f>COUNTIFS('EL scheme register'!$AF$7:$AF$783,"Meets all three",'EL scheme register'!$AG$7:$AG$783,"Current status unclear",'EL scheme register'!$AI$7:$AI$783,"Yes")</f>
        <v/>
      </c>
    </row>
    <row r="46">
      <c r="A46" s="24" t="inlineStr">
        <is>
          <t>Meets all three; historical / paused only</t>
        </is>
      </c>
      <c r="B46" s="32">
        <f>COUNTIFS('EL scheme register'!$AF$7:$AF$783,"Meets all three",'EL scheme register'!$AG$7:$AG$783,"Historical delivery only",'EL scheme register'!$AI$7:$AI$783,"Yes")+COUNTIFS('EL scheme register'!$AF$7:$AF$783,"Meets all three",'EL scheme register'!$AG$7:$AG$783,"Paused/discontinued",'EL scheme register'!$AI$7:$AI$783,"Yes")</f>
        <v/>
      </c>
    </row>
    <row r="47">
      <c r="A47" s="24" t="inlineStr">
        <is>
          <t>Meets all three; announced / forthcoming</t>
        </is>
      </c>
      <c r="B47" s="32">
        <f>COUNTIFS('EL scheme register'!$AF$7:$AF$783,"Meets all three",'EL scheme register'!$AG$7:$AG$783,"Announced/forthcoming",'EL scheme register'!$AI$7:$AI$783,"Yes")</f>
        <v/>
      </c>
    </row>
    <row r="48">
      <c r="A48" s="24" t="inlineStr">
        <is>
          <t>Potentially relevant; evidence incomplete</t>
        </is>
      </c>
      <c r="B48" s="32">
        <f>COUNTIFS('EL scheme register'!$AF$7:$AF$783,"Potentially relevant; evidence incomplete",'EL scheme register'!$AI$7:$AI$783,"Yes")</f>
        <v/>
      </c>
    </row>
    <row r="49">
      <c r="A49" s="24" t="inlineStr">
        <is>
          <t>Outside strict definition (kept in register as near-miss)</t>
        </is>
      </c>
      <c r="B49" s="32">
        <f>COUNTIFS('EL scheme register'!$AF$7:$AF$783,"Outside strict definition",'EL scheme register'!$AI$7:$AI$783,"Yes")</f>
        <v/>
      </c>
    </row>
    <row r="50">
      <c r="A50" s="24" t="inlineStr">
        <is>
          <t xml:space="preserve">  memo: current qualifying schemes lasting &lt;1 week</t>
        </is>
      </c>
      <c r="B50" s="32">
        <f>COUNTIFS('EL scheme register'!$AQ$7:$AQ$783,"&lt;1 week",'EL scheme register'!$AJ$7:$AJ$783,"Yes")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register'!$A$7:$A$783,$A7,'EL scheme register'!$C$7:$C$783,"University-wide",'EL scheme register'!$AJ$7:$AJ$783,"Yes")</f>
        <v/>
      </c>
      <c r="J7" s="77">
        <f>COUNTIFS('EL scheme register'!$A$7:$A$783,$A7,'EL scheme register'!$C$7:$C$783,"Cross-faculty",'EL scheme register'!$AJ$7:$AJ$783,"Yes")</f>
        <v/>
      </c>
      <c r="K7" s="77">
        <f>COUNTIFS('EL scheme register'!$A$7:$A$783,$A7,'EL scheme register'!$C$7:$C$783,"Faculty/school",'EL scheme register'!$AJ$7:$AJ$783,"Yes")</f>
        <v/>
      </c>
      <c r="L7" s="77">
        <f>COUNTIFS('EL scheme register'!$A$7:$A$783,$A7,'EL scheme register'!$C$7:$C$783,"Programme/course",'EL scheme register'!$AJ$7:$AJ$783,"Yes")</f>
        <v/>
      </c>
      <c r="M7" s="77">
        <f>COUNTIFS('EL scheme register'!$A$7:$A$783,$A7,'EL scheme register'!$C$7:$C$783,"Unclear",'EL scheme register'!$AJ$7:$AJ$783,"Yes")</f>
        <v/>
      </c>
      <c r="N7" s="77">
        <f>SUM(I7:M7)</f>
        <v/>
      </c>
      <c r="O7" s="77">
        <f>COUNTIFS('EL scheme register'!$A$7:$A$783,$A7,'EL scheme register'!$AF$7:$AF$783,"Potentially relevant; evidence incomplete",'EL scheme register'!$AI$7:$AI$783,"Yes")</f>
        <v/>
      </c>
      <c r="P7" s="77">
        <f>COUNTIFS('EL scheme register'!$A$7:$A$783,$A7,'EL scheme register'!$AF$7:$AF$783,"Outside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register'!$A$7:$A$783,$A8,'EL scheme register'!$C$7:$C$783,"University-wide",'EL scheme register'!$AJ$7:$AJ$783,"Yes")</f>
        <v/>
      </c>
      <c r="J8" s="77">
        <f>COUNTIFS('EL scheme register'!$A$7:$A$783,$A8,'EL scheme register'!$C$7:$C$783,"Cross-faculty",'EL scheme register'!$AJ$7:$AJ$783,"Yes")</f>
        <v/>
      </c>
      <c r="K8" s="77">
        <f>COUNTIFS('EL scheme register'!$A$7:$A$783,$A8,'EL scheme register'!$C$7:$C$783,"Faculty/school",'EL scheme register'!$AJ$7:$AJ$783,"Yes")</f>
        <v/>
      </c>
      <c r="L8" s="77">
        <f>COUNTIFS('EL scheme register'!$A$7:$A$783,$A8,'EL scheme register'!$C$7:$C$783,"Programme/course",'EL scheme register'!$AJ$7:$AJ$783,"Yes")</f>
        <v/>
      </c>
      <c r="M8" s="77">
        <f>COUNTIFS('EL scheme register'!$A$7:$A$783,$A8,'EL scheme register'!$C$7:$C$783,"Unclear",'EL scheme register'!$AJ$7:$AJ$783,"Yes")</f>
        <v/>
      </c>
      <c r="N8" s="77">
        <f>SUM(I8:M8)</f>
        <v/>
      </c>
      <c r="O8" s="77">
        <f>COUNTIFS('EL scheme register'!$A$7:$A$783,$A8,'EL scheme register'!$AF$7:$AF$783,"Potentially relevant; evidence incomplete",'EL scheme register'!$AI$7:$AI$783,"Yes")</f>
        <v/>
      </c>
      <c r="P8" s="77">
        <f>COUNTIFS('EL scheme register'!$A$7:$A$783,$A8,'EL scheme register'!$AF$7:$AF$783,"Outside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register'!$A$7:$A$783,$A9,'EL scheme register'!$C$7:$C$783,"University-wide",'EL scheme register'!$AJ$7:$AJ$783,"Yes")</f>
        <v/>
      </c>
      <c r="J9" s="77">
        <f>COUNTIFS('EL scheme register'!$A$7:$A$783,$A9,'EL scheme register'!$C$7:$C$783,"Cross-faculty",'EL scheme register'!$AJ$7:$AJ$783,"Yes")</f>
        <v/>
      </c>
      <c r="K9" s="77">
        <f>COUNTIFS('EL scheme register'!$A$7:$A$783,$A9,'EL scheme register'!$C$7:$C$783,"Faculty/school",'EL scheme register'!$AJ$7:$AJ$783,"Yes")</f>
        <v/>
      </c>
      <c r="L9" s="77">
        <f>COUNTIFS('EL scheme register'!$A$7:$A$783,$A9,'EL scheme register'!$C$7:$C$783,"Programme/course",'EL scheme register'!$AJ$7:$AJ$783,"Yes")</f>
        <v/>
      </c>
      <c r="M9" s="77">
        <f>COUNTIFS('EL scheme register'!$A$7:$A$783,$A9,'EL scheme register'!$C$7:$C$783,"Unclear",'EL scheme register'!$AJ$7:$AJ$783,"Yes")</f>
        <v/>
      </c>
      <c r="N9" s="77">
        <f>SUM(I9:M9)</f>
        <v/>
      </c>
      <c r="O9" s="77">
        <f>COUNTIFS('EL scheme register'!$A$7:$A$783,$A9,'EL scheme register'!$AF$7:$AF$783,"Potentially relevant; evidence incomplete",'EL scheme register'!$AI$7:$AI$783,"Yes")</f>
        <v/>
      </c>
      <c r="P9" s="77">
        <f>COUNTIFS('EL scheme register'!$A$7:$A$783,$A9,'EL scheme register'!$AF$7:$AF$783,"Outside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register'!$A$7:$A$783,$A10,'EL scheme register'!$C$7:$C$783,"University-wide",'EL scheme register'!$AJ$7:$AJ$783,"Yes")</f>
        <v/>
      </c>
      <c r="J10" s="77">
        <f>COUNTIFS('EL scheme register'!$A$7:$A$783,$A10,'EL scheme register'!$C$7:$C$783,"Cross-faculty",'EL scheme register'!$AJ$7:$AJ$783,"Yes")</f>
        <v/>
      </c>
      <c r="K10" s="77">
        <f>COUNTIFS('EL scheme register'!$A$7:$A$783,$A10,'EL scheme register'!$C$7:$C$783,"Faculty/school",'EL scheme register'!$AJ$7:$AJ$783,"Yes")</f>
        <v/>
      </c>
      <c r="L10" s="77">
        <f>COUNTIFS('EL scheme register'!$A$7:$A$783,$A10,'EL scheme register'!$C$7:$C$783,"Programme/course",'EL scheme register'!$AJ$7:$AJ$783,"Yes")</f>
        <v/>
      </c>
      <c r="M10" s="77">
        <f>COUNTIFS('EL scheme register'!$A$7:$A$783,$A10,'EL scheme register'!$C$7:$C$783,"Unclear",'EL scheme register'!$AJ$7:$AJ$783,"Yes")</f>
        <v/>
      </c>
      <c r="N10" s="77">
        <f>SUM(I10:M10)</f>
        <v/>
      </c>
      <c r="O10" s="77">
        <f>COUNTIFS('EL scheme register'!$A$7:$A$783,$A10,'EL scheme register'!$AF$7:$AF$783,"Potentially relevant; evidence incomplete",'EL scheme register'!$AI$7:$AI$783,"Yes")</f>
        <v/>
      </c>
      <c r="P10" s="77">
        <f>COUNTIFS('EL scheme register'!$A$7:$A$783,$A10,'EL scheme register'!$AF$7:$AF$783,"Outside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register'!$A$7:$A$783,$A11,'EL scheme register'!$C$7:$C$783,"University-wide",'EL scheme register'!$AJ$7:$AJ$783,"Yes")</f>
        <v/>
      </c>
      <c r="J11" s="77">
        <f>COUNTIFS('EL scheme register'!$A$7:$A$783,$A11,'EL scheme register'!$C$7:$C$783,"Cross-faculty",'EL scheme register'!$AJ$7:$AJ$783,"Yes")</f>
        <v/>
      </c>
      <c r="K11" s="77">
        <f>COUNTIFS('EL scheme register'!$A$7:$A$783,$A11,'EL scheme register'!$C$7:$C$783,"Faculty/school",'EL scheme register'!$AJ$7:$AJ$783,"Yes")</f>
        <v/>
      </c>
      <c r="L11" s="77">
        <f>COUNTIFS('EL scheme register'!$A$7:$A$783,$A11,'EL scheme register'!$C$7:$C$783,"Programme/course",'EL scheme register'!$AJ$7:$AJ$783,"Yes")</f>
        <v/>
      </c>
      <c r="M11" s="77">
        <f>COUNTIFS('EL scheme register'!$A$7:$A$783,$A11,'EL scheme register'!$C$7:$C$783,"Unclear",'EL scheme register'!$AJ$7:$AJ$783,"Yes")</f>
        <v/>
      </c>
      <c r="N11" s="77">
        <f>SUM(I11:M11)</f>
        <v/>
      </c>
      <c r="O11" s="77">
        <f>COUNTIFS('EL scheme register'!$A$7:$A$783,$A11,'EL scheme register'!$AF$7:$AF$783,"Potentially relevant; evidence incomplete",'EL scheme register'!$AI$7:$AI$783,"Yes")</f>
        <v/>
      </c>
      <c r="P11" s="77">
        <f>COUNTIFS('EL scheme register'!$A$7:$A$783,$A11,'EL scheme register'!$AF$7:$AF$783,"Outside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register'!$A$7:$A$783,$A12,'EL scheme register'!$C$7:$C$783,"University-wide",'EL scheme register'!$AJ$7:$AJ$783,"Yes")</f>
        <v/>
      </c>
      <c r="J12" s="77">
        <f>COUNTIFS('EL scheme register'!$A$7:$A$783,$A12,'EL scheme register'!$C$7:$C$783,"Cross-faculty",'EL scheme register'!$AJ$7:$AJ$783,"Yes")</f>
        <v/>
      </c>
      <c r="K12" s="77">
        <f>COUNTIFS('EL scheme register'!$A$7:$A$783,$A12,'EL scheme register'!$C$7:$C$783,"Faculty/school",'EL scheme register'!$AJ$7:$AJ$783,"Yes")</f>
        <v/>
      </c>
      <c r="L12" s="77">
        <f>COUNTIFS('EL scheme register'!$A$7:$A$783,$A12,'EL scheme register'!$C$7:$C$783,"Programme/course",'EL scheme register'!$AJ$7:$AJ$783,"Yes")</f>
        <v/>
      </c>
      <c r="M12" s="77">
        <f>COUNTIFS('EL scheme register'!$A$7:$A$783,$A12,'EL scheme register'!$C$7:$C$783,"Unclear",'EL scheme register'!$AJ$7:$AJ$783,"Yes")</f>
        <v/>
      </c>
      <c r="N12" s="77">
        <f>SUM(I12:M12)</f>
        <v/>
      </c>
      <c r="O12" s="77">
        <f>COUNTIFS('EL scheme register'!$A$7:$A$783,$A12,'EL scheme register'!$AF$7:$AF$783,"Potentially relevant; evidence incomplete",'EL scheme register'!$AI$7:$AI$783,"Yes")</f>
        <v/>
      </c>
      <c r="P12" s="77">
        <f>COUNTIFS('EL scheme register'!$A$7:$A$783,$A12,'EL scheme register'!$AF$7:$AF$783,"Outside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register'!$A$7:$A$783,$A13,'EL scheme register'!$C$7:$C$783,"University-wide",'EL scheme register'!$AJ$7:$AJ$783,"Yes")</f>
        <v/>
      </c>
      <c r="J13" s="77">
        <f>COUNTIFS('EL scheme register'!$A$7:$A$783,$A13,'EL scheme register'!$C$7:$C$783,"Cross-faculty",'EL scheme register'!$AJ$7:$AJ$783,"Yes")</f>
        <v/>
      </c>
      <c r="K13" s="77">
        <f>COUNTIFS('EL scheme register'!$A$7:$A$783,$A13,'EL scheme register'!$C$7:$C$783,"Faculty/school",'EL scheme register'!$AJ$7:$AJ$783,"Yes")</f>
        <v/>
      </c>
      <c r="L13" s="77">
        <f>COUNTIFS('EL scheme register'!$A$7:$A$783,$A13,'EL scheme register'!$C$7:$C$783,"Programme/course",'EL scheme register'!$AJ$7:$AJ$783,"Yes")</f>
        <v/>
      </c>
      <c r="M13" s="77">
        <f>COUNTIFS('EL scheme register'!$A$7:$A$783,$A13,'EL scheme register'!$C$7:$C$783,"Unclear",'EL scheme register'!$AJ$7:$AJ$783,"Yes")</f>
        <v/>
      </c>
      <c r="N13" s="77">
        <f>SUM(I13:M13)</f>
        <v/>
      </c>
      <c r="O13" s="77">
        <f>COUNTIFS('EL scheme register'!$A$7:$A$783,$A13,'EL scheme register'!$AF$7:$AF$783,"Potentially relevant; evidence incomplete",'EL scheme register'!$AI$7:$AI$783,"Yes")</f>
        <v/>
      </c>
      <c r="P13" s="77">
        <f>COUNTIFS('EL scheme register'!$A$7:$A$783,$A13,'EL scheme register'!$AF$7:$AF$783,"Outside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register'!$A$7:$A$783,$A14,'EL scheme register'!$C$7:$C$783,"University-wide",'EL scheme register'!$AJ$7:$AJ$783,"Yes")</f>
        <v/>
      </c>
      <c r="J14" s="77">
        <f>COUNTIFS('EL scheme register'!$A$7:$A$783,$A14,'EL scheme register'!$C$7:$C$783,"Cross-faculty",'EL scheme register'!$AJ$7:$AJ$783,"Yes")</f>
        <v/>
      </c>
      <c r="K14" s="77">
        <f>COUNTIFS('EL scheme register'!$A$7:$A$783,$A14,'EL scheme register'!$C$7:$C$783,"Faculty/school",'EL scheme register'!$AJ$7:$AJ$783,"Yes")</f>
        <v/>
      </c>
      <c r="L14" s="77">
        <f>COUNTIFS('EL scheme register'!$A$7:$A$783,$A14,'EL scheme register'!$C$7:$C$783,"Programme/course",'EL scheme register'!$AJ$7:$AJ$783,"Yes")</f>
        <v/>
      </c>
      <c r="M14" s="77">
        <f>COUNTIFS('EL scheme register'!$A$7:$A$783,$A14,'EL scheme register'!$C$7:$C$783,"Unclear",'EL scheme register'!$AJ$7:$AJ$783,"Yes")</f>
        <v/>
      </c>
      <c r="N14" s="77">
        <f>SUM(I14:M14)</f>
        <v/>
      </c>
      <c r="O14" s="77">
        <f>COUNTIFS('EL scheme register'!$A$7:$A$783,$A14,'EL scheme register'!$AF$7:$AF$783,"Potentially relevant; evidence incomplete",'EL scheme register'!$AI$7:$AI$783,"Yes")</f>
        <v/>
      </c>
      <c r="P14" s="77">
        <f>COUNTIFS('EL scheme register'!$A$7:$A$783,$A14,'EL scheme register'!$AF$7:$AF$783,"Outside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register'!$A$7:$A$783,$A15,'EL scheme register'!$C$7:$C$783,"University-wide",'EL scheme register'!$AJ$7:$AJ$783,"Yes")</f>
        <v/>
      </c>
      <c r="J15" s="77">
        <f>COUNTIFS('EL scheme register'!$A$7:$A$783,$A15,'EL scheme register'!$C$7:$C$783,"Cross-faculty",'EL scheme register'!$AJ$7:$AJ$783,"Yes")</f>
        <v/>
      </c>
      <c r="K15" s="77">
        <f>COUNTIFS('EL scheme register'!$A$7:$A$783,$A15,'EL scheme register'!$C$7:$C$783,"Faculty/school",'EL scheme register'!$AJ$7:$AJ$783,"Yes")</f>
        <v/>
      </c>
      <c r="L15" s="77">
        <f>COUNTIFS('EL scheme register'!$A$7:$A$783,$A15,'EL scheme register'!$C$7:$C$783,"Programme/course",'EL scheme register'!$AJ$7:$AJ$783,"Yes")</f>
        <v/>
      </c>
      <c r="M15" s="77">
        <f>COUNTIFS('EL scheme register'!$A$7:$A$783,$A15,'EL scheme register'!$C$7:$C$783,"Unclear",'EL scheme register'!$AJ$7:$AJ$783,"Yes")</f>
        <v/>
      </c>
      <c r="N15" s="77">
        <f>SUM(I15:M15)</f>
        <v/>
      </c>
      <c r="O15" s="77">
        <f>COUNTIFS('EL scheme register'!$A$7:$A$783,$A15,'EL scheme register'!$AF$7:$AF$783,"Potentially relevant; evidence incomplete",'EL scheme register'!$AI$7:$AI$783,"Yes")</f>
        <v/>
      </c>
      <c r="P15" s="77">
        <f>COUNTIFS('EL scheme register'!$A$7:$A$783,$A15,'EL scheme register'!$AF$7:$AF$783,"Outside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register'!$A$7:$A$783,$A16,'EL scheme register'!$C$7:$C$783,"University-wide",'EL scheme register'!$AJ$7:$AJ$783,"Yes")</f>
        <v/>
      </c>
      <c r="J16" s="77">
        <f>COUNTIFS('EL scheme register'!$A$7:$A$783,$A16,'EL scheme register'!$C$7:$C$783,"Cross-faculty",'EL scheme register'!$AJ$7:$AJ$783,"Yes")</f>
        <v/>
      </c>
      <c r="K16" s="77">
        <f>COUNTIFS('EL scheme register'!$A$7:$A$783,$A16,'EL scheme register'!$C$7:$C$783,"Faculty/school",'EL scheme register'!$AJ$7:$AJ$783,"Yes")</f>
        <v/>
      </c>
      <c r="L16" s="77">
        <f>COUNTIFS('EL scheme register'!$A$7:$A$783,$A16,'EL scheme register'!$C$7:$C$783,"Programme/course",'EL scheme register'!$AJ$7:$AJ$783,"Yes")</f>
        <v/>
      </c>
      <c r="M16" s="77">
        <f>COUNTIFS('EL scheme register'!$A$7:$A$783,$A16,'EL scheme register'!$C$7:$C$783,"Unclear",'EL scheme register'!$AJ$7:$AJ$783,"Yes")</f>
        <v/>
      </c>
      <c r="N16" s="77">
        <f>SUM(I16:M16)</f>
        <v/>
      </c>
      <c r="O16" s="77">
        <f>COUNTIFS('EL scheme register'!$A$7:$A$783,$A16,'EL scheme register'!$AF$7:$AF$783,"Potentially relevant; evidence incomplete",'EL scheme register'!$AI$7:$AI$783,"Yes")</f>
        <v/>
      </c>
      <c r="P16" s="77">
        <f>COUNTIFS('EL scheme register'!$A$7:$A$783,$A16,'EL scheme register'!$AF$7:$AF$783,"Outside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register'!$A$7:$A$783,$A17,'EL scheme register'!$C$7:$C$783,"University-wide",'EL scheme register'!$AJ$7:$AJ$783,"Yes")</f>
        <v/>
      </c>
      <c r="J17" s="77">
        <f>COUNTIFS('EL scheme register'!$A$7:$A$783,$A17,'EL scheme register'!$C$7:$C$783,"Cross-faculty",'EL scheme register'!$AJ$7:$AJ$783,"Yes")</f>
        <v/>
      </c>
      <c r="K17" s="77">
        <f>COUNTIFS('EL scheme register'!$A$7:$A$783,$A17,'EL scheme register'!$C$7:$C$783,"Faculty/school",'EL scheme register'!$AJ$7:$AJ$783,"Yes")</f>
        <v/>
      </c>
      <c r="L17" s="77">
        <f>COUNTIFS('EL scheme register'!$A$7:$A$783,$A17,'EL scheme register'!$C$7:$C$783,"Programme/course",'EL scheme register'!$AJ$7:$AJ$783,"Yes")</f>
        <v/>
      </c>
      <c r="M17" s="77">
        <f>COUNTIFS('EL scheme register'!$A$7:$A$783,$A17,'EL scheme register'!$C$7:$C$783,"Unclear",'EL scheme register'!$AJ$7:$AJ$783,"Yes")</f>
        <v/>
      </c>
      <c r="N17" s="77">
        <f>SUM(I17:M17)</f>
        <v/>
      </c>
      <c r="O17" s="77">
        <f>COUNTIFS('EL scheme register'!$A$7:$A$783,$A17,'EL scheme register'!$AF$7:$AF$783,"Potentially relevant; evidence incomplete",'EL scheme register'!$AI$7:$AI$783,"Yes")</f>
        <v/>
      </c>
      <c r="P17" s="77">
        <f>COUNTIFS('EL scheme register'!$A$7:$A$783,$A17,'EL scheme register'!$AF$7:$AF$783,"Outside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register'!$A$7:$A$783,$A18,'EL scheme register'!$C$7:$C$783,"University-wide",'EL scheme register'!$AJ$7:$AJ$783,"Yes")</f>
        <v/>
      </c>
      <c r="J18" s="77">
        <f>COUNTIFS('EL scheme register'!$A$7:$A$783,$A18,'EL scheme register'!$C$7:$C$783,"Cross-faculty",'EL scheme register'!$AJ$7:$AJ$783,"Yes")</f>
        <v/>
      </c>
      <c r="K18" s="77">
        <f>COUNTIFS('EL scheme register'!$A$7:$A$783,$A18,'EL scheme register'!$C$7:$C$783,"Faculty/school",'EL scheme register'!$AJ$7:$AJ$783,"Yes")</f>
        <v/>
      </c>
      <c r="L18" s="77">
        <f>COUNTIFS('EL scheme register'!$A$7:$A$783,$A18,'EL scheme register'!$C$7:$C$783,"Programme/course",'EL scheme register'!$AJ$7:$AJ$783,"Yes")</f>
        <v/>
      </c>
      <c r="M18" s="77">
        <f>COUNTIFS('EL scheme register'!$A$7:$A$783,$A18,'EL scheme register'!$C$7:$C$783,"Unclear",'EL scheme register'!$AJ$7:$AJ$783,"Yes")</f>
        <v/>
      </c>
      <c r="N18" s="77">
        <f>SUM(I18:M18)</f>
        <v/>
      </c>
      <c r="O18" s="77">
        <f>COUNTIFS('EL scheme register'!$A$7:$A$783,$A18,'EL scheme register'!$AF$7:$AF$783,"Potentially relevant; evidence incomplete",'EL scheme register'!$AI$7:$AI$783,"Yes")</f>
        <v/>
      </c>
      <c r="P18" s="77">
        <f>COUNTIFS('EL scheme register'!$A$7:$A$783,$A18,'EL scheme register'!$AF$7:$AF$783,"Outside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register'!$A$7:$A$783,$A19,'EL scheme register'!$C$7:$C$783,"University-wide",'EL scheme register'!$AJ$7:$AJ$783,"Yes")</f>
        <v/>
      </c>
      <c r="J19" s="77">
        <f>COUNTIFS('EL scheme register'!$A$7:$A$783,$A19,'EL scheme register'!$C$7:$C$783,"Cross-faculty",'EL scheme register'!$AJ$7:$AJ$783,"Yes")</f>
        <v/>
      </c>
      <c r="K19" s="77">
        <f>COUNTIFS('EL scheme register'!$A$7:$A$783,$A19,'EL scheme register'!$C$7:$C$783,"Faculty/school",'EL scheme register'!$AJ$7:$AJ$783,"Yes")</f>
        <v/>
      </c>
      <c r="L19" s="77">
        <f>COUNTIFS('EL scheme register'!$A$7:$A$783,$A19,'EL scheme register'!$C$7:$C$783,"Programme/course",'EL scheme register'!$AJ$7:$AJ$783,"Yes")</f>
        <v/>
      </c>
      <c r="M19" s="77">
        <f>COUNTIFS('EL scheme register'!$A$7:$A$783,$A19,'EL scheme register'!$C$7:$C$783,"Unclear",'EL scheme register'!$AJ$7:$AJ$783,"Yes")</f>
        <v/>
      </c>
      <c r="N19" s="77">
        <f>SUM(I19:M19)</f>
        <v/>
      </c>
      <c r="O19" s="77">
        <f>COUNTIFS('EL scheme register'!$A$7:$A$783,$A19,'EL scheme register'!$AF$7:$AF$783,"Potentially relevant; evidence incomplete",'EL scheme register'!$AI$7:$AI$783,"Yes")</f>
        <v/>
      </c>
      <c r="P19" s="77">
        <f>COUNTIFS('EL scheme register'!$A$7:$A$783,$A19,'EL scheme register'!$AF$7:$AF$783,"Outside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register'!$A$7:$A$783,$A20,'EL scheme register'!$C$7:$C$783,"University-wide",'EL scheme register'!$AJ$7:$AJ$783,"Yes")</f>
        <v/>
      </c>
      <c r="J20" s="77">
        <f>COUNTIFS('EL scheme register'!$A$7:$A$783,$A20,'EL scheme register'!$C$7:$C$783,"Cross-faculty",'EL scheme register'!$AJ$7:$AJ$783,"Yes")</f>
        <v/>
      </c>
      <c r="K20" s="77">
        <f>COUNTIFS('EL scheme register'!$A$7:$A$783,$A20,'EL scheme register'!$C$7:$C$783,"Faculty/school",'EL scheme register'!$AJ$7:$AJ$783,"Yes")</f>
        <v/>
      </c>
      <c r="L20" s="77">
        <f>COUNTIFS('EL scheme register'!$A$7:$A$783,$A20,'EL scheme register'!$C$7:$C$783,"Programme/course",'EL scheme register'!$AJ$7:$AJ$783,"Yes")</f>
        <v/>
      </c>
      <c r="M20" s="77">
        <f>COUNTIFS('EL scheme register'!$A$7:$A$783,$A20,'EL scheme register'!$C$7:$C$783,"Unclear",'EL scheme register'!$AJ$7:$AJ$783,"Yes")</f>
        <v/>
      </c>
      <c r="N20" s="77">
        <f>SUM(I20:M20)</f>
        <v/>
      </c>
      <c r="O20" s="77">
        <f>COUNTIFS('EL scheme register'!$A$7:$A$783,$A20,'EL scheme register'!$AF$7:$AF$783,"Potentially relevant; evidence incomplete",'EL scheme register'!$AI$7:$AI$783,"Yes")</f>
        <v/>
      </c>
      <c r="P20" s="77">
        <f>COUNTIFS('EL scheme register'!$A$7:$A$783,$A20,'EL scheme register'!$AF$7:$AF$783,"Outside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register'!$A$7:$A$783,$A21,'EL scheme register'!$C$7:$C$783,"University-wide",'EL scheme register'!$AJ$7:$AJ$783,"Yes")</f>
        <v/>
      </c>
      <c r="J21" s="77">
        <f>COUNTIFS('EL scheme register'!$A$7:$A$783,$A21,'EL scheme register'!$C$7:$C$783,"Cross-faculty",'EL scheme register'!$AJ$7:$AJ$783,"Yes")</f>
        <v/>
      </c>
      <c r="K21" s="77">
        <f>COUNTIFS('EL scheme register'!$A$7:$A$783,$A21,'EL scheme register'!$C$7:$C$783,"Faculty/school",'EL scheme register'!$AJ$7:$AJ$783,"Yes")</f>
        <v/>
      </c>
      <c r="L21" s="77">
        <f>COUNTIFS('EL scheme register'!$A$7:$A$783,$A21,'EL scheme register'!$C$7:$C$783,"Programme/course",'EL scheme register'!$AJ$7:$AJ$783,"Yes")</f>
        <v/>
      </c>
      <c r="M21" s="77">
        <f>COUNTIFS('EL scheme register'!$A$7:$A$783,$A21,'EL scheme register'!$C$7:$C$783,"Unclear",'EL scheme register'!$AJ$7:$AJ$783,"Yes")</f>
        <v/>
      </c>
      <c r="N21" s="77">
        <f>SUM(I21:M21)</f>
        <v/>
      </c>
      <c r="O21" s="77">
        <f>COUNTIFS('EL scheme register'!$A$7:$A$783,$A21,'EL scheme register'!$AF$7:$AF$783,"Potentially relevant; evidence incomplete",'EL scheme register'!$AI$7:$AI$783,"Yes")</f>
        <v/>
      </c>
      <c r="P21" s="77">
        <f>COUNTIFS('EL scheme register'!$A$7:$A$783,$A21,'EL scheme register'!$AF$7:$AF$783,"Outside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register'!$A$7:$A$783,$A22,'EL scheme register'!$C$7:$C$783,"University-wide",'EL scheme register'!$AJ$7:$AJ$783,"Yes")</f>
        <v/>
      </c>
      <c r="J22" s="77">
        <f>COUNTIFS('EL scheme register'!$A$7:$A$783,$A22,'EL scheme register'!$C$7:$C$783,"Cross-faculty",'EL scheme register'!$AJ$7:$AJ$783,"Yes")</f>
        <v/>
      </c>
      <c r="K22" s="77">
        <f>COUNTIFS('EL scheme register'!$A$7:$A$783,$A22,'EL scheme register'!$C$7:$C$783,"Faculty/school",'EL scheme register'!$AJ$7:$AJ$783,"Yes")</f>
        <v/>
      </c>
      <c r="L22" s="77">
        <f>COUNTIFS('EL scheme register'!$A$7:$A$783,$A22,'EL scheme register'!$C$7:$C$783,"Programme/course",'EL scheme register'!$AJ$7:$AJ$783,"Yes")</f>
        <v/>
      </c>
      <c r="M22" s="77">
        <f>COUNTIFS('EL scheme register'!$A$7:$A$783,$A22,'EL scheme register'!$C$7:$C$783,"Unclear",'EL scheme register'!$AJ$7:$AJ$783,"Yes")</f>
        <v/>
      </c>
      <c r="N22" s="77">
        <f>SUM(I22:M22)</f>
        <v/>
      </c>
      <c r="O22" s="77">
        <f>COUNTIFS('EL scheme register'!$A$7:$A$783,$A22,'EL scheme register'!$AF$7:$AF$783,"Potentially relevant; evidence incomplete",'EL scheme register'!$AI$7:$AI$783,"Yes")</f>
        <v/>
      </c>
      <c r="P22" s="77">
        <f>COUNTIFS('EL scheme register'!$A$7:$A$783,$A22,'EL scheme register'!$AF$7:$AF$783,"Outside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register'!$A$7:$A$783,$A23,'EL scheme register'!$C$7:$C$783,"University-wide",'EL scheme register'!$AJ$7:$AJ$783,"Yes")</f>
        <v/>
      </c>
      <c r="J23" s="77">
        <f>COUNTIFS('EL scheme register'!$A$7:$A$783,$A23,'EL scheme register'!$C$7:$C$783,"Cross-faculty",'EL scheme register'!$AJ$7:$AJ$783,"Yes")</f>
        <v/>
      </c>
      <c r="K23" s="77">
        <f>COUNTIFS('EL scheme register'!$A$7:$A$783,$A23,'EL scheme register'!$C$7:$C$783,"Faculty/school",'EL scheme register'!$AJ$7:$AJ$783,"Yes")</f>
        <v/>
      </c>
      <c r="L23" s="77">
        <f>COUNTIFS('EL scheme register'!$A$7:$A$783,$A23,'EL scheme register'!$C$7:$C$783,"Programme/course",'EL scheme register'!$AJ$7:$AJ$783,"Yes")</f>
        <v/>
      </c>
      <c r="M23" s="77">
        <f>COUNTIFS('EL scheme register'!$A$7:$A$783,$A23,'EL scheme register'!$C$7:$C$783,"Unclear",'EL scheme register'!$AJ$7:$AJ$783,"Yes")</f>
        <v/>
      </c>
      <c r="N23" s="77">
        <f>SUM(I23:M23)</f>
        <v/>
      </c>
      <c r="O23" s="77">
        <f>COUNTIFS('EL scheme register'!$A$7:$A$783,$A23,'EL scheme register'!$AF$7:$AF$783,"Potentially relevant; evidence incomplete",'EL scheme register'!$AI$7:$AI$783,"Yes")</f>
        <v/>
      </c>
      <c r="P23" s="77">
        <f>COUNTIFS('EL scheme register'!$A$7:$A$783,$A23,'EL scheme register'!$AF$7:$AF$783,"Outside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register'!$A$7:$A$783,$A24,'EL scheme register'!$C$7:$C$783,"University-wide",'EL scheme register'!$AJ$7:$AJ$783,"Yes")</f>
        <v/>
      </c>
      <c r="J24" s="77">
        <f>COUNTIFS('EL scheme register'!$A$7:$A$783,$A24,'EL scheme register'!$C$7:$C$783,"Cross-faculty",'EL scheme register'!$AJ$7:$AJ$783,"Yes")</f>
        <v/>
      </c>
      <c r="K24" s="77">
        <f>COUNTIFS('EL scheme register'!$A$7:$A$783,$A24,'EL scheme register'!$C$7:$C$783,"Faculty/school",'EL scheme register'!$AJ$7:$AJ$783,"Yes")</f>
        <v/>
      </c>
      <c r="L24" s="77">
        <f>COUNTIFS('EL scheme register'!$A$7:$A$783,$A24,'EL scheme register'!$C$7:$C$783,"Programme/course",'EL scheme register'!$AJ$7:$AJ$783,"Yes")</f>
        <v/>
      </c>
      <c r="M24" s="77">
        <f>COUNTIFS('EL scheme register'!$A$7:$A$783,$A24,'EL scheme register'!$C$7:$C$783,"Unclear",'EL scheme register'!$AJ$7:$AJ$783,"Yes")</f>
        <v/>
      </c>
      <c r="N24" s="77">
        <f>SUM(I24:M24)</f>
        <v/>
      </c>
      <c r="O24" s="77">
        <f>COUNTIFS('EL scheme register'!$A$7:$A$783,$A24,'EL scheme register'!$AF$7:$AF$783,"Potentially relevant; evidence incomplete",'EL scheme register'!$AI$7:$AI$783,"Yes")</f>
        <v/>
      </c>
      <c r="P24" s="77">
        <f>COUNTIFS('EL scheme register'!$A$7:$A$783,$A24,'EL scheme register'!$AF$7:$AF$783,"Outside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register'!$A$7:$A$783,$A25,'EL scheme register'!$C$7:$C$783,"University-wide",'EL scheme register'!$AJ$7:$AJ$783,"Yes")</f>
        <v/>
      </c>
      <c r="J25" s="77">
        <f>COUNTIFS('EL scheme register'!$A$7:$A$783,$A25,'EL scheme register'!$C$7:$C$783,"Cross-faculty",'EL scheme register'!$AJ$7:$AJ$783,"Yes")</f>
        <v/>
      </c>
      <c r="K25" s="77">
        <f>COUNTIFS('EL scheme register'!$A$7:$A$783,$A25,'EL scheme register'!$C$7:$C$783,"Faculty/school",'EL scheme register'!$AJ$7:$AJ$783,"Yes")</f>
        <v/>
      </c>
      <c r="L25" s="77">
        <f>COUNTIFS('EL scheme register'!$A$7:$A$783,$A25,'EL scheme register'!$C$7:$C$783,"Programme/course",'EL scheme register'!$AJ$7:$AJ$783,"Yes")</f>
        <v/>
      </c>
      <c r="M25" s="77">
        <f>COUNTIFS('EL scheme register'!$A$7:$A$783,$A25,'EL scheme register'!$C$7:$C$783,"Unclear",'EL scheme register'!$AJ$7:$AJ$783,"Yes")</f>
        <v/>
      </c>
      <c r="N25" s="77">
        <f>SUM(I25:M25)</f>
        <v/>
      </c>
      <c r="O25" s="77">
        <f>COUNTIFS('EL scheme register'!$A$7:$A$783,$A25,'EL scheme register'!$AF$7:$AF$783,"Potentially relevant; evidence incomplete",'EL scheme register'!$AI$7:$AI$783,"Yes")</f>
        <v/>
      </c>
      <c r="P25" s="77">
        <f>COUNTIFS('EL scheme register'!$A$7:$A$783,$A25,'EL scheme register'!$AF$7:$AF$783,"Outside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register'!$A$7:$A$783,$A26,'EL scheme register'!$C$7:$C$783,"University-wide",'EL scheme register'!$AJ$7:$AJ$783,"Yes")</f>
        <v/>
      </c>
      <c r="J26" s="77">
        <f>COUNTIFS('EL scheme register'!$A$7:$A$783,$A26,'EL scheme register'!$C$7:$C$783,"Cross-faculty",'EL scheme register'!$AJ$7:$AJ$783,"Yes")</f>
        <v/>
      </c>
      <c r="K26" s="77">
        <f>COUNTIFS('EL scheme register'!$A$7:$A$783,$A26,'EL scheme register'!$C$7:$C$783,"Faculty/school",'EL scheme register'!$AJ$7:$AJ$783,"Yes")</f>
        <v/>
      </c>
      <c r="L26" s="77">
        <f>COUNTIFS('EL scheme register'!$A$7:$A$783,$A26,'EL scheme register'!$C$7:$C$783,"Programme/course",'EL scheme register'!$AJ$7:$AJ$783,"Yes")</f>
        <v/>
      </c>
      <c r="M26" s="77">
        <f>COUNTIFS('EL scheme register'!$A$7:$A$783,$A26,'EL scheme register'!$C$7:$C$783,"Unclear",'EL scheme register'!$AJ$7:$AJ$783,"Yes")</f>
        <v/>
      </c>
      <c r="N26" s="77">
        <f>SUM(I26:M26)</f>
        <v/>
      </c>
      <c r="O26" s="77">
        <f>COUNTIFS('EL scheme register'!$A$7:$A$783,$A26,'EL scheme register'!$AF$7:$AF$783,"Potentially relevant; evidence incomplete",'EL scheme register'!$AI$7:$AI$783,"Yes")</f>
        <v/>
      </c>
      <c r="P26" s="77">
        <f>COUNTIFS('EL scheme register'!$A$7:$A$783,$A26,'EL scheme register'!$AF$7:$AF$783,"Outside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register'!$A$7:$A$783,$A27,'EL scheme register'!$C$7:$C$783,"University-wide",'EL scheme register'!$AJ$7:$AJ$783,"Yes")</f>
        <v/>
      </c>
      <c r="J27" s="77">
        <f>COUNTIFS('EL scheme register'!$A$7:$A$783,$A27,'EL scheme register'!$C$7:$C$783,"Cross-faculty",'EL scheme register'!$AJ$7:$AJ$783,"Yes")</f>
        <v/>
      </c>
      <c r="K27" s="77">
        <f>COUNTIFS('EL scheme register'!$A$7:$A$783,$A27,'EL scheme register'!$C$7:$C$783,"Faculty/school",'EL scheme register'!$AJ$7:$AJ$783,"Yes")</f>
        <v/>
      </c>
      <c r="L27" s="77">
        <f>COUNTIFS('EL scheme register'!$A$7:$A$783,$A27,'EL scheme register'!$C$7:$C$783,"Programme/course",'EL scheme register'!$AJ$7:$AJ$783,"Yes")</f>
        <v/>
      </c>
      <c r="M27" s="77">
        <f>COUNTIFS('EL scheme register'!$A$7:$A$783,$A27,'EL scheme register'!$C$7:$C$783,"Unclear",'EL scheme register'!$AJ$7:$AJ$783,"Yes")</f>
        <v/>
      </c>
      <c r="N27" s="77">
        <f>SUM(I27:M27)</f>
        <v/>
      </c>
      <c r="O27" s="77">
        <f>COUNTIFS('EL scheme register'!$A$7:$A$783,$A27,'EL scheme register'!$AF$7:$AF$783,"Potentially relevant; evidence incomplete",'EL scheme register'!$AI$7:$AI$783,"Yes")</f>
        <v/>
      </c>
      <c r="P27" s="77">
        <f>COUNTIFS('EL scheme register'!$A$7:$A$783,$A27,'EL scheme register'!$AF$7:$AF$783,"Outside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register'!$A$7:$A$783,$A28,'EL scheme register'!$C$7:$C$783,"University-wide",'EL scheme register'!$AJ$7:$AJ$783,"Yes")</f>
        <v/>
      </c>
      <c r="J28" s="77">
        <f>COUNTIFS('EL scheme register'!$A$7:$A$783,$A28,'EL scheme register'!$C$7:$C$783,"Cross-faculty",'EL scheme register'!$AJ$7:$AJ$783,"Yes")</f>
        <v/>
      </c>
      <c r="K28" s="77">
        <f>COUNTIFS('EL scheme register'!$A$7:$A$783,$A28,'EL scheme register'!$C$7:$C$783,"Faculty/school",'EL scheme register'!$AJ$7:$AJ$783,"Yes")</f>
        <v/>
      </c>
      <c r="L28" s="77">
        <f>COUNTIFS('EL scheme register'!$A$7:$A$783,$A28,'EL scheme register'!$C$7:$C$783,"Programme/course",'EL scheme register'!$AJ$7:$AJ$783,"Yes")</f>
        <v/>
      </c>
      <c r="M28" s="77">
        <f>COUNTIFS('EL scheme register'!$A$7:$A$783,$A28,'EL scheme register'!$C$7:$C$783,"Unclear",'EL scheme register'!$AJ$7:$AJ$783,"Yes")</f>
        <v/>
      </c>
      <c r="N28" s="77">
        <f>SUM(I28:M28)</f>
        <v/>
      </c>
      <c r="O28" s="77">
        <f>COUNTIFS('EL scheme register'!$A$7:$A$783,$A28,'EL scheme register'!$AF$7:$AF$783,"Potentially relevant; evidence incomplete",'EL scheme register'!$AI$7:$AI$783,"Yes")</f>
        <v/>
      </c>
      <c r="P28" s="77">
        <f>COUNTIFS('EL scheme register'!$A$7:$A$783,$A28,'EL scheme register'!$AF$7:$AF$783,"Outside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register'!$A$7:$A$783,$A29,'EL scheme register'!$C$7:$C$783,"University-wide",'EL scheme register'!$AJ$7:$AJ$783,"Yes")</f>
        <v/>
      </c>
      <c r="J29" s="77">
        <f>COUNTIFS('EL scheme register'!$A$7:$A$783,$A29,'EL scheme register'!$C$7:$C$783,"Cross-faculty",'EL scheme register'!$AJ$7:$AJ$783,"Yes")</f>
        <v/>
      </c>
      <c r="K29" s="77">
        <f>COUNTIFS('EL scheme register'!$A$7:$A$783,$A29,'EL scheme register'!$C$7:$C$783,"Faculty/school",'EL scheme register'!$AJ$7:$AJ$783,"Yes")</f>
        <v/>
      </c>
      <c r="L29" s="77">
        <f>COUNTIFS('EL scheme register'!$A$7:$A$783,$A29,'EL scheme register'!$C$7:$C$783,"Programme/course",'EL scheme register'!$AJ$7:$AJ$783,"Yes")</f>
        <v/>
      </c>
      <c r="M29" s="77">
        <f>COUNTIFS('EL scheme register'!$A$7:$A$783,$A29,'EL scheme register'!$C$7:$C$783,"Unclear",'EL scheme register'!$AJ$7:$AJ$783,"Yes")</f>
        <v/>
      </c>
      <c r="N29" s="77">
        <f>SUM(I29:M29)</f>
        <v/>
      </c>
      <c r="O29" s="77">
        <f>COUNTIFS('EL scheme register'!$A$7:$A$783,$A29,'EL scheme register'!$AF$7:$AF$783,"Potentially relevant; evidence incomplete",'EL scheme register'!$AI$7:$AI$783,"Yes")</f>
        <v/>
      </c>
      <c r="P29" s="77">
        <f>COUNTIFS('EL scheme register'!$A$7:$A$783,$A29,'EL scheme register'!$AF$7:$AF$783,"Outside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register'!$A$7:$A$783,$A30,'EL scheme register'!$C$7:$C$783,"University-wide",'EL scheme register'!$AJ$7:$AJ$783,"Yes")</f>
        <v/>
      </c>
      <c r="J30" s="77">
        <f>COUNTIFS('EL scheme register'!$A$7:$A$783,$A30,'EL scheme register'!$C$7:$C$783,"Cross-faculty",'EL scheme register'!$AJ$7:$AJ$783,"Yes")</f>
        <v/>
      </c>
      <c r="K30" s="77">
        <f>COUNTIFS('EL scheme register'!$A$7:$A$783,$A30,'EL scheme register'!$C$7:$C$783,"Faculty/school",'EL scheme register'!$AJ$7:$AJ$783,"Yes")</f>
        <v/>
      </c>
      <c r="L30" s="77">
        <f>COUNTIFS('EL scheme register'!$A$7:$A$783,$A30,'EL scheme register'!$C$7:$C$783,"Programme/course",'EL scheme register'!$AJ$7:$AJ$783,"Yes")</f>
        <v/>
      </c>
      <c r="M30" s="77">
        <f>COUNTIFS('EL scheme register'!$A$7:$A$783,$A30,'EL scheme register'!$C$7:$C$783,"Unclear",'EL scheme register'!$AJ$7:$AJ$783,"Yes")</f>
        <v/>
      </c>
      <c r="N30" s="77">
        <f>SUM(I30:M30)</f>
        <v/>
      </c>
      <c r="O30" s="77">
        <f>COUNTIFS('EL scheme register'!$A$7:$A$783,$A30,'EL scheme register'!$AF$7:$AF$783,"Potentially relevant; evidence incomplete",'EL scheme register'!$AI$7:$AI$783,"Yes")</f>
        <v/>
      </c>
      <c r="P30" s="77">
        <f>COUNTIFS('EL scheme register'!$A$7:$A$783,$A30,'EL scheme register'!$AF$7:$AF$783,"Outside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register'!$A$7:$A$783,$A31,'EL scheme register'!$C$7:$C$783,"University-wide",'EL scheme register'!$AJ$7:$AJ$783,"Yes")</f>
        <v/>
      </c>
      <c r="J31" s="77">
        <f>COUNTIFS('EL scheme register'!$A$7:$A$783,$A31,'EL scheme register'!$C$7:$C$783,"Cross-faculty",'EL scheme register'!$AJ$7:$AJ$783,"Yes")</f>
        <v/>
      </c>
      <c r="K31" s="77">
        <f>COUNTIFS('EL scheme register'!$A$7:$A$783,$A31,'EL scheme register'!$C$7:$C$783,"Faculty/school",'EL scheme register'!$AJ$7:$AJ$783,"Yes")</f>
        <v/>
      </c>
      <c r="L31" s="77">
        <f>COUNTIFS('EL scheme register'!$A$7:$A$783,$A31,'EL scheme register'!$C$7:$C$783,"Programme/course",'EL scheme register'!$AJ$7:$AJ$783,"Yes")</f>
        <v/>
      </c>
      <c r="M31" s="77">
        <f>COUNTIFS('EL scheme register'!$A$7:$A$783,$A31,'EL scheme register'!$C$7:$C$783,"Unclear",'EL scheme register'!$AJ$7:$AJ$783,"Yes")</f>
        <v/>
      </c>
      <c r="N31" s="77">
        <f>SUM(I31:M31)</f>
        <v/>
      </c>
      <c r="O31" s="77">
        <f>COUNTIFS('EL scheme register'!$A$7:$A$783,$A31,'EL scheme register'!$AF$7:$AF$783,"Potentially relevant; evidence incomplete",'EL scheme register'!$AI$7:$AI$783,"Yes")</f>
        <v/>
      </c>
      <c r="P31" s="77">
        <f>COUNTIFS('EL scheme register'!$A$7:$A$783,$A31,'EL scheme register'!$AF$7:$AF$783,"Outside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register'!$A$7:$A$783,$A32,'EL scheme register'!$C$7:$C$783,"University-wide",'EL scheme register'!$AJ$7:$AJ$783,"Yes")</f>
        <v/>
      </c>
      <c r="J32" s="77">
        <f>COUNTIFS('EL scheme register'!$A$7:$A$783,$A32,'EL scheme register'!$C$7:$C$783,"Cross-faculty",'EL scheme register'!$AJ$7:$AJ$783,"Yes")</f>
        <v/>
      </c>
      <c r="K32" s="77">
        <f>COUNTIFS('EL scheme register'!$A$7:$A$783,$A32,'EL scheme register'!$C$7:$C$783,"Faculty/school",'EL scheme register'!$AJ$7:$AJ$783,"Yes")</f>
        <v/>
      </c>
      <c r="L32" s="77">
        <f>COUNTIFS('EL scheme register'!$A$7:$A$783,$A32,'EL scheme register'!$C$7:$C$783,"Programme/course",'EL scheme register'!$AJ$7:$AJ$783,"Yes")</f>
        <v/>
      </c>
      <c r="M32" s="77">
        <f>COUNTIFS('EL scheme register'!$A$7:$A$783,$A32,'EL scheme register'!$C$7:$C$783,"Unclear",'EL scheme register'!$AJ$7:$AJ$783,"Yes")</f>
        <v/>
      </c>
      <c r="N32" s="77">
        <f>SUM(I32:M32)</f>
        <v/>
      </c>
      <c r="O32" s="77">
        <f>COUNTIFS('EL scheme register'!$A$7:$A$783,$A32,'EL scheme register'!$AF$7:$AF$783,"Potentially relevant; evidence incomplete",'EL scheme register'!$AI$7:$AI$783,"Yes")</f>
        <v/>
      </c>
      <c r="P32" s="77">
        <f>COUNTIFS('EL scheme register'!$A$7:$A$783,$A32,'EL scheme register'!$AF$7:$AF$783,"Outside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register'!$A$7:$A$783,$A33,'EL scheme register'!$C$7:$C$783,"University-wide",'EL scheme register'!$AJ$7:$AJ$783,"Yes")</f>
        <v/>
      </c>
      <c r="J33" s="77">
        <f>COUNTIFS('EL scheme register'!$A$7:$A$783,$A33,'EL scheme register'!$C$7:$C$783,"Cross-faculty",'EL scheme register'!$AJ$7:$AJ$783,"Yes")</f>
        <v/>
      </c>
      <c r="K33" s="77">
        <f>COUNTIFS('EL scheme register'!$A$7:$A$783,$A33,'EL scheme register'!$C$7:$C$783,"Faculty/school",'EL scheme register'!$AJ$7:$AJ$783,"Yes")</f>
        <v/>
      </c>
      <c r="L33" s="77">
        <f>COUNTIFS('EL scheme register'!$A$7:$A$783,$A33,'EL scheme register'!$C$7:$C$783,"Programme/course",'EL scheme register'!$AJ$7:$AJ$783,"Yes")</f>
        <v/>
      </c>
      <c r="M33" s="77">
        <f>COUNTIFS('EL scheme register'!$A$7:$A$783,$A33,'EL scheme register'!$C$7:$C$783,"Unclear",'EL scheme register'!$AJ$7:$AJ$783,"Yes")</f>
        <v/>
      </c>
      <c r="N33" s="77">
        <f>SUM(I33:M33)</f>
        <v/>
      </c>
      <c r="O33" s="77">
        <f>COUNTIFS('EL scheme register'!$A$7:$A$783,$A33,'EL scheme register'!$AF$7:$AF$783,"Potentially relevant; evidence incomplete",'EL scheme register'!$AI$7:$AI$783,"Yes")</f>
        <v/>
      </c>
      <c r="P33" s="77">
        <f>COUNTIFS('EL scheme register'!$A$7:$A$783,$A33,'EL scheme register'!$AF$7:$AF$783,"Outside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register'!$A$7:$A$783,$A34,'EL scheme register'!$C$7:$C$783,"University-wide",'EL scheme register'!$AJ$7:$AJ$783,"Yes")</f>
        <v/>
      </c>
      <c r="J34" s="77">
        <f>COUNTIFS('EL scheme register'!$A$7:$A$783,$A34,'EL scheme register'!$C$7:$C$783,"Cross-faculty",'EL scheme register'!$AJ$7:$AJ$783,"Yes")</f>
        <v/>
      </c>
      <c r="K34" s="77">
        <f>COUNTIFS('EL scheme register'!$A$7:$A$783,$A34,'EL scheme register'!$C$7:$C$783,"Faculty/school",'EL scheme register'!$AJ$7:$AJ$783,"Yes")</f>
        <v/>
      </c>
      <c r="L34" s="77">
        <f>COUNTIFS('EL scheme register'!$A$7:$A$783,$A34,'EL scheme register'!$C$7:$C$783,"Programme/course",'EL scheme register'!$AJ$7:$AJ$783,"Yes")</f>
        <v/>
      </c>
      <c r="M34" s="77">
        <f>COUNTIFS('EL scheme register'!$A$7:$A$783,$A34,'EL scheme register'!$C$7:$C$783,"Unclear",'EL scheme register'!$AJ$7:$AJ$783,"Yes")</f>
        <v/>
      </c>
      <c r="N34" s="77">
        <f>SUM(I34:M34)</f>
        <v/>
      </c>
      <c r="O34" s="77">
        <f>COUNTIFS('EL scheme register'!$A$7:$A$783,$A34,'EL scheme register'!$AF$7:$AF$783,"Potentially relevant; evidence incomplete",'EL scheme register'!$AI$7:$AI$783,"Yes")</f>
        <v/>
      </c>
      <c r="P34" s="77">
        <f>COUNTIFS('EL scheme register'!$A$7:$A$783,$A34,'EL scheme register'!$AF$7:$AF$783,"Outside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Complete</t>
        </is>
      </c>
      <c r="I35" s="77">
        <f>COUNTIFS('EL scheme register'!$A$7:$A$783,$A35,'EL scheme register'!$C$7:$C$783,"University-wide",'EL scheme register'!$AJ$7:$AJ$783,"Yes")</f>
        <v/>
      </c>
      <c r="J35" s="77">
        <f>COUNTIFS('EL scheme register'!$A$7:$A$783,$A35,'EL scheme register'!$C$7:$C$783,"Cross-faculty",'EL scheme register'!$AJ$7:$AJ$783,"Yes")</f>
        <v/>
      </c>
      <c r="K35" s="77">
        <f>COUNTIFS('EL scheme register'!$A$7:$A$783,$A35,'EL scheme register'!$C$7:$C$783,"Faculty/school",'EL scheme register'!$AJ$7:$AJ$783,"Yes")</f>
        <v/>
      </c>
      <c r="L35" s="77">
        <f>COUNTIFS('EL scheme register'!$A$7:$A$783,$A35,'EL scheme register'!$C$7:$C$783,"Programme/course",'EL scheme register'!$AJ$7:$AJ$783,"Yes")</f>
        <v/>
      </c>
      <c r="M35" s="77">
        <f>COUNTIFS('EL scheme register'!$A$7:$A$783,$A35,'EL scheme register'!$C$7:$C$783,"Unclear",'EL scheme register'!$AJ$7:$AJ$783,"Yes")</f>
        <v/>
      </c>
      <c r="N35" s="77">
        <f>SUM(I35:M35)</f>
        <v/>
      </c>
      <c r="O35" s="77">
        <f>COUNTIFS('EL scheme register'!$A$7:$A$783,$A35,'EL scheme register'!$AF$7:$AF$783,"Potentially relevant; evidence incomplete",'EL scheme register'!$AI$7:$AI$783,"Yes")</f>
        <v/>
      </c>
      <c r="P35" s="77">
        <f>COUNTIFS('EL scheme register'!$A$7:$A$783,$A35,'EL scheme register'!$AF$7:$AF$783,"Outside strict definition")</f>
        <v/>
      </c>
      <c r="Q35" s="77">
        <f>COUNTIF('EL exclusions &amp; gaps'!$B$7:$B$5000,$A35)</f>
        <v/>
      </c>
      <c r="R35" s="77" t="inlineStr">
        <is>
          <t>Yes</t>
        </is>
      </c>
      <c r="S35" s="77" t="inlineStr">
        <is>
          <t>Not evidenced</t>
        </is>
      </c>
      <c r="T35" s="77" t="inlineStr">
        <is>
          <t>Monash Innovation Guarantee (MIG) (MON2750 (year 2); MON3750 (year 3+)) [University-wide]; Industry Consulting Projects (Business School consulting project units) (BEX3350/BEX3351 (6 CP), BEX3450 (12 CP), BEX5006 (6 CP), BEX5112 (12 CP)) [Faculty/school]</t>
        </is>
      </c>
      <c r="U35" s="77" t="inlineStr">
        <is>
          <t>Central provision: 1; Business/management: 1</t>
        </is>
      </c>
      <c r="V35" s="77" t="inlineStr">
        <is>
          <t>Several distributed routes</t>
        </is>
      </c>
      <c r="W35" s="77" t="inlineStr">
        <is>
          <t>Monash has one university-wide route and several faculty routes. University-wide: the Monash Innovation Guarantee (MON2750/MON3750 for undergraduates; MIG-P, MON5750, for postgraduates) is a three-week elective intensive. Small matched teams take a challenge set by an industry partner (commercial or social enterprise, government or UN agency, start-up), with weekly partner touch points. Eligibility depends on elective space and degree, and enrolment needs no application. Not compulsory. Business: Industry Consulting Projects (BEX3350/3351/3450 undergraduate; BEX5006/5112 graduate) put teams of up to 5 on real client problems. The route is competitive, and applications for 2027 open in October 2026. Engineering/IT: the Industry Innovation Program is a 12-month industry-funded final-year project (ENG4701/4702), but team versus individual assessment is unclear. The IT Industry Experience Studio Project (FIT5120) uses teams of 4-5 on real problems, but its evidence is mostly 2015-2019 handbooks, so current status is unclear. No qualifying team-with-external-client provision was verified in Science, Arts/Social Sciences, Law or health. Provision is distributed across the centre and facu</t>
        </is>
      </c>
      <c r="X35" s="77" t="inlineStr">
        <is>
          <t>monash.edu page text could not be opened (WebFetch 403; curl returned a Cloudflare challenge, not bypassed), so all sources are search-summary paraphrases. Not verified: MIG-P team/partner detail; IIP team assessment; current FIT5120 handbook; Science SCI3990/SCI3502 team format; Engineering faculty capstones (e.g. ENG4701 non-IIP) and further departmental projects likely exist; participation numbers.</t>
        </is>
      </c>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register'!$A$7:$A$783,$A36,'EL scheme register'!$C$7:$C$783,"University-wide",'EL scheme register'!$AJ$7:$AJ$783,"Yes")</f>
        <v/>
      </c>
      <c r="J36" s="77">
        <f>COUNTIFS('EL scheme register'!$A$7:$A$783,$A36,'EL scheme register'!$C$7:$C$783,"Cross-faculty",'EL scheme register'!$AJ$7:$AJ$783,"Yes")</f>
        <v/>
      </c>
      <c r="K36" s="77">
        <f>COUNTIFS('EL scheme register'!$A$7:$A$783,$A36,'EL scheme register'!$C$7:$C$783,"Faculty/school",'EL scheme register'!$AJ$7:$AJ$783,"Yes")</f>
        <v/>
      </c>
      <c r="L36" s="77">
        <f>COUNTIFS('EL scheme register'!$A$7:$A$783,$A36,'EL scheme register'!$C$7:$C$783,"Programme/course",'EL scheme register'!$AJ$7:$AJ$783,"Yes")</f>
        <v/>
      </c>
      <c r="M36" s="77">
        <f>COUNTIFS('EL scheme register'!$A$7:$A$783,$A36,'EL scheme register'!$C$7:$C$783,"Unclear",'EL scheme register'!$AJ$7:$AJ$783,"Yes")</f>
        <v/>
      </c>
      <c r="N36" s="77">
        <f>SUM(I36:M36)</f>
        <v/>
      </c>
      <c r="O36" s="77">
        <f>COUNTIFS('EL scheme register'!$A$7:$A$783,$A36,'EL scheme register'!$AF$7:$AF$783,"Potentially relevant; evidence incomplete",'EL scheme register'!$AI$7:$AI$783,"Yes")</f>
        <v/>
      </c>
      <c r="P36" s="77">
        <f>COUNTIFS('EL scheme register'!$A$7:$A$783,$A36,'EL scheme register'!$AF$7:$AF$783,"Outside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register'!$A$7:$A$783,$A37,'EL scheme register'!$C$7:$C$783,"University-wide",'EL scheme register'!$AJ$7:$AJ$783,"Yes")</f>
        <v/>
      </c>
      <c r="J37" s="77">
        <f>COUNTIFS('EL scheme register'!$A$7:$A$783,$A37,'EL scheme register'!$C$7:$C$783,"Cross-faculty",'EL scheme register'!$AJ$7:$AJ$783,"Yes")</f>
        <v/>
      </c>
      <c r="K37" s="77">
        <f>COUNTIFS('EL scheme register'!$A$7:$A$783,$A37,'EL scheme register'!$C$7:$C$783,"Faculty/school",'EL scheme register'!$AJ$7:$AJ$783,"Yes")</f>
        <v/>
      </c>
      <c r="L37" s="77">
        <f>COUNTIFS('EL scheme register'!$A$7:$A$783,$A37,'EL scheme register'!$C$7:$C$783,"Programme/course",'EL scheme register'!$AJ$7:$AJ$783,"Yes")</f>
        <v/>
      </c>
      <c r="M37" s="77">
        <f>COUNTIFS('EL scheme register'!$A$7:$A$783,$A37,'EL scheme register'!$C$7:$C$783,"Unclear",'EL scheme register'!$AJ$7:$AJ$783,"Yes")</f>
        <v/>
      </c>
      <c r="N37" s="77">
        <f>SUM(I37:M37)</f>
        <v/>
      </c>
      <c r="O37" s="77">
        <f>COUNTIFS('EL scheme register'!$A$7:$A$783,$A37,'EL scheme register'!$AF$7:$AF$783,"Potentially relevant; evidence incomplete",'EL scheme register'!$AI$7:$AI$783,"Yes")</f>
        <v/>
      </c>
      <c r="P37" s="77">
        <f>COUNTIFS('EL scheme register'!$A$7:$A$783,$A37,'EL scheme register'!$AF$7:$AF$783,"Outside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register'!$A$7:$A$783,$A38,'EL scheme register'!$C$7:$C$783,"University-wide",'EL scheme register'!$AJ$7:$AJ$783,"Yes")</f>
        <v/>
      </c>
      <c r="J38" s="77">
        <f>COUNTIFS('EL scheme register'!$A$7:$A$783,$A38,'EL scheme register'!$C$7:$C$783,"Cross-faculty",'EL scheme register'!$AJ$7:$AJ$783,"Yes")</f>
        <v/>
      </c>
      <c r="K38" s="77">
        <f>COUNTIFS('EL scheme register'!$A$7:$A$783,$A38,'EL scheme register'!$C$7:$C$783,"Faculty/school",'EL scheme register'!$AJ$7:$AJ$783,"Yes")</f>
        <v/>
      </c>
      <c r="L38" s="77">
        <f>COUNTIFS('EL scheme register'!$A$7:$A$783,$A38,'EL scheme register'!$C$7:$C$783,"Programme/course",'EL scheme register'!$AJ$7:$AJ$783,"Yes")</f>
        <v/>
      </c>
      <c r="M38" s="77">
        <f>COUNTIFS('EL scheme register'!$A$7:$A$783,$A38,'EL scheme register'!$C$7:$C$783,"Unclear",'EL scheme register'!$AJ$7:$AJ$783,"Yes")</f>
        <v/>
      </c>
      <c r="N38" s="77">
        <f>SUM(I38:M38)</f>
        <v/>
      </c>
      <c r="O38" s="77">
        <f>COUNTIFS('EL scheme register'!$A$7:$A$783,$A38,'EL scheme register'!$AF$7:$AF$783,"Potentially relevant; evidence incomplete",'EL scheme register'!$AI$7:$AI$783,"Yes")</f>
        <v/>
      </c>
      <c r="P38" s="77">
        <f>COUNTIFS('EL scheme register'!$A$7:$A$783,$A38,'EL scheme register'!$AF$7:$AF$783,"Outside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register'!$A$7:$A$783,$A39,'EL scheme register'!$C$7:$C$783,"University-wide",'EL scheme register'!$AJ$7:$AJ$783,"Yes")</f>
        <v/>
      </c>
      <c r="J39" s="77">
        <f>COUNTIFS('EL scheme register'!$A$7:$A$783,$A39,'EL scheme register'!$C$7:$C$783,"Cross-faculty",'EL scheme register'!$AJ$7:$AJ$783,"Yes")</f>
        <v/>
      </c>
      <c r="K39" s="77">
        <f>COUNTIFS('EL scheme register'!$A$7:$A$783,$A39,'EL scheme register'!$C$7:$C$783,"Faculty/school",'EL scheme register'!$AJ$7:$AJ$783,"Yes")</f>
        <v/>
      </c>
      <c r="L39" s="77">
        <f>COUNTIFS('EL scheme register'!$A$7:$A$783,$A39,'EL scheme register'!$C$7:$C$783,"Programme/course",'EL scheme register'!$AJ$7:$AJ$783,"Yes")</f>
        <v/>
      </c>
      <c r="M39" s="77">
        <f>COUNTIFS('EL scheme register'!$A$7:$A$783,$A39,'EL scheme register'!$C$7:$C$783,"Unclear",'EL scheme register'!$AJ$7:$AJ$783,"Yes")</f>
        <v/>
      </c>
      <c r="N39" s="77">
        <f>SUM(I39:M39)</f>
        <v/>
      </c>
      <c r="O39" s="77">
        <f>COUNTIFS('EL scheme register'!$A$7:$A$783,$A39,'EL scheme register'!$AF$7:$AF$783,"Potentially relevant; evidence incomplete",'EL scheme register'!$AI$7:$AI$783,"Yes")</f>
        <v/>
      </c>
      <c r="P39" s="77">
        <f>COUNTIFS('EL scheme register'!$A$7:$A$783,$A39,'EL scheme register'!$AF$7:$AF$783,"Outside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Complete</t>
        </is>
      </c>
      <c r="I40" s="77">
        <f>COUNTIFS('EL scheme register'!$A$7:$A$783,$A40,'EL scheme register'!$C$7:$C$783,"University-wide",'EL scheme register'!$AJ$7:$AJ$783,"Yes")</f>
        <v/>
      </c>
      <c r="J40" s="77">
        <f>COUNTIFS('EL scheme register'!$A$7:$A$783,$A40,'EL scheme register'!$C$7:$C$783,"Cross-faculty",'EL scheme register'!$AJ$7:$AJ$783,"Yes")</f>
        <v/>
      </c>
      <c r="K40" s="77">
        <f>COUNTIFS('EL scheme register'!$A$7:$A$783,$A40,'EL scheme register'!$C$7:$C$783,"Faculty/school",'EL scheme register'!$AJ$7:$AJ$783,"Yes")</f>
        <v/>
      </c>
      <c r="L40" s="77">
        <f>COUNTIFS('EL scheme register'!$A$7:$A$783,$A40,'EL scheme register'!$C$7:$C$783,"Programme/course",'EL scheme register'!$AJ$7:$AJ$783,"Yes")</f>
        <v/>
      </c>
      <c r="M40" s="77">
        <f>COUNTIFS('EL scheme register'!$A$7:$A$783,$A40,'EL scheme register'!$C$7:$C$783,"Unclear",'EL scheme register'!$AJ$7:$AJ$783,"Yes")</f>
        <v/>
      </c>
      <c r="N40" s="77">
        <f>SUM(I40:M40)</f>
        <v/>
      </c>
      <c r="O40" s="77">
        <f>COUNTIFS('EL scheme register'!$A$7:$A$783,$A40,'EL scheme register'!$AF$7:$AF$783,"Potentially relevant; evidence incomplete",'EL scheme register'!$AI$7:$AI$783,"Yes")</f>
        <v/>
      </c>
      <c r="P40" s="77">
        <f>COUNTIFS('EL scheme register'!$A$7:$A$783,$A40,'EL scheme register'!$AF$7:$AF$783,"Outside strict definition")</f>
        <v/>
      </c>
      <c r="Q40" s="77">
        <f>COUNTIF('EL exclusions &amp; gaps'!$B$7:$B$5000,$A40)</f>
        <v/>
      </c>
      <c r="R40" s="77" t="inlineStr">
        <is>
          <t>Not evidenced</t>
        </is>
      </c>
      <c r="S40" s="77" t="inlineStr">
        <is>
          <t>Not evidenced</t>
        </is>
      </c>
      <c r="T40" s="77" t="inlineStr">
        <is>
          <t>Impact Academy 1 (Bachelor of Business (Professional Practice) core subject) (Unclear) [Programme/course]</t>
        </is>
      </c>
      <c r="U40" s="77" t="inlineStr">
        <is>
          <t>Business/management: 1</t>
        </is>
      </c>
      <c r="V40" s="77" t="inlineStr">
        <is>
          <t>Several distributed routes</t>
        </is>
      </c>
      <c r="W40" s="77" t="inlineStr">
        <is>
          <t>RMIT has no single university-wide employer project scheme. Its WIL page describes industry-sponsored projects 'often in teams' but says requirements vary by course. Qualifying routes sit in programmes. The strongest is Impact Academy 1, a core subject of the Bachelor of Business (Professional Practice), where teams answer a real challenge set by a live industry partner's client. Other client-facing group routes are a software engineering project with an industry partner as client (teams, one semester), a Year 3 PR capstone commissioned by industry, government or community partners, and a cross-faculty Buyer Behaviour client project in the Associate Degree in Business (2023 evidence). Engineering runs a year-long capstone with industry-proposed projects, a three-party WIL agreement and a 22 October 2026 showcase. Team structure and the share of industry-sponsored projects are not stated, so group and employer criteria are Unclear. Medibank and Red Cross group challenges in the Bachelor of Business (IPBP) are named from a 2023-era page and not shown to be standard. Only Impact Academy 1 has current-delivery corroboration (degree intakes and 2027 fee) and meets all three criteria. Se</t>
        </is>
      </c>
      <c r="X40" s="77" t="inlineStr">
        <is>
          <t>Subject-level handbook pages (credit, year, current offering) not opened for any scheme; Impact Academy 2 details not read (WebFetch truncated); PR capstone and Bachelor of Science capstone text not reached (pages &gt;100k characters, only first 100k read); engineering team structure and proportion of industry-sponsored capstones; Science (COSC2408) current status; design/architecture/interior design live studios, Cyber Ready CIC, MBIT project and other departmental instances likely exist and were not researched in reduced-depth mode; law/health not found. Retrieval: WebFetch worked directly (page text) for most pages; no curl fallback needed.</t>
        </is>
      </c>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register'!$A$7:$A$783,$A41,'EL scheme register'!$C$7:$C$783,"University-wide",'EL scheme register'!$AJ$7:$AJ$783,"Yes")</f>
        <v/>
      </c>
      <c r="J41" s="77">
        <f>COUNTIFS('EL scheme register'!$A$7:$A$783,$A41,'EL scheme register'!$C$7:$C$783,"Cross-faculty",'EL scheme register'!$AJ$7:$AJ$783,"Yes")</f>
        <v/>
      </c>
      <c r="K41" s="77">
        <f>COUNTIFS('EL scheme register'!$A$7:$A$783,$A41,'EL scheme register'!$C$7:$C$783,"Faculty/school",'EL scheme register'!$AJ$7:$AJ$783,"Yes")</f>
        <v/>
      </c>
      <c r="L41" s="77">
        <f>COUNTIFS('EL scheme register'!$A$7:$A$783,$A41,'EL scheme register'!$C$7:$C$783,"Programme/course",'EL scheme register'!$AJ$7:$AJ$783,"Yes")</f>
        <v/>
      </c>
      <c r="M41" s="77">
        <f>COUNTIFS('EL scheme register'!$A$7:$A$783,$A41,'EL scheme register'!$C$7:$C$783,"Unclear",'EL scheme register'!$AJ$7:$AJ$783,"Yes")</f>
        <v/>
      </c>
      <c r="N41" s="77">
        <f>SUM(I41:M41)</f>
        <v/>
      </c>
      <c r="O41" s="77">
        <f>COUNTIFS('EL scheme register'!$A$7:$A$783,$A41,'EL scheme register'!$AF$7:$AF$783,"Potentially relevant; evidence incomplete",'EL scheme register'!$AI$7:$AI$783,"Yes")</f>
        <v/>
      </c>
      <c r="P41" s="77">
        <f>COUNTIFS('EL scheme register'!$A$7:$A$783,$A41,'EL scheme register'!$AF$7:$AF$783,"Outside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register'!$A$7:$A$783,$A42,'EL scheme register'!$C$7:$C$783,"University-wide",'EL scheme register'!$AJ$7:$AJ$783,"Yes")</f>
        <v/>
      </c>
      <c r="J42" s="77">
        <f>COUNTIFS('EL scheme register'!$A$7:$A$783,$A42,'EL scheme register'!$C$7:$C$783,"Cross-faculty",'EL scheme register'!$AJ$7:$AJ$783,"Yes")</f>
        <v/>
      </c>
      <c r="K42" s="77">
        <f>COUNTIFS('EL scheme register'!$A$7:$A$783,$A42,'EL scheme register'!$C$7:$C$783,"Faculty/school",'EL scheme register'!$AJ$7:$AJ$783,"Yes")</f>
        <v/>
      </c>
      <c r="L42" s="77">
        <f>COUNTIFS('EL scheme register'!$A$7:$A$783,$A42,'EL scheme register'!$C$7:$C$783,"Programme/course",'EL scheme register'!$AJ$7:$AJ$783,"Yes")</f>
        <v/>
      </c>
      <c r="M42" s="77">
        <f>COUNTIFS('EL scheme register'!$A$7:$A$783,$A42,'EL scheme register'!$C$7:$C$783,"Unclear",'EL scheme register'!$AJ$7:$AJ$783,"Yes")</f>
        <v/>
      </c>
      <c r="N42" s="77">
        <f>SUM(I42:M42)</f>
        <v/>
      </c>
      <c r="O42" s="77">
        <f>COUNTIFS('EL scheme register'!$A$7:$A$783,$A42,'EL scheme register'!$AF$7:$AF$783,"Potentially relevant; evidence incomplete",'EL scheme register'!$AI$7:$AI$783,"Yes")</f>
        <v/>
      </c>
      <c r="P42" s="77">
        <f>COUNTIFS('EL scheme register'!$A$7:$A$783,$A42,'EL scheme register'!$AF$7:$AF$783,"Outside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register'!$A$7:$A$783,$A43,'EL scheme register'!$C$7:$C$783,"University-wide",'EL scheme register'!$AJ$7:$AJ$783,"Yes")</f>
        <v/>
      </c>
      <c r="J43" s="77">
        <f>COUNTIFS('EL scheme register'!$A$7:$A$783,$A43,'EL scheme register'!$C$7:$C$783,"Cross-faculty",'EL scheme register'!$AJ$7:$AJ$783,"Yes")</f>
        <v/>
      </c>
      <c r="K43" s="77">
        <f>COUNTIFS('EL scheme register'!$A$7:$A$783,$A43,'EL scheme register'!$C$7:$C$783,"Faculty/school",'EL scheme register'!$AJ$7:$AJ$783,"Yes")</f>
        <v/>
      </c>
      <c r="L43" s="77">
        <f>COUNTIFS('EL scheme register'!$A$7:$A$783,$A43,'EL scheme register'!$C$7:$C$783,"Programme/course",'EL scheme register'!$AJ$7:$AJ$783,"Yes")</f>
        <v/>
      </c>
      <c r="M43" s="77">
        <f>COUNTIFS('EL scheme register'!$A$7:$A$783,$A43,'EL scheme register'!$C$7:$C$783,"Unclear",'EL scheme register'!$AJ$7:$AJ$783,"Yes")</f>
        <v/>
      </c>
      <c r="N43" s="77">
        <f>SUM(I43:M43)</f>
        <v/>
      </c>
      <c r="O43" s="77">
        <f>COUNTIFS('EL scheme register'!$A$7:$A$783,$A43,'EL scheme register'!$AF$7:$AF$783,"Potentially relevant; evidence incomplete",'EL scheme register'!$AI$7:$AI$783,"Yes")</f>
        <v/>
      </c>
      <c r="P43" s="77">
        <f>COUNTIFS('EL scheme register'!$A$7:$A$783,$A43,'EL scheme register'!$AF$7:$AF$783,"Outside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register'!$A$7:$A$783,$A44,'EL scheme register'!$C$7:$C$783,"University-wide",'EL scheme register'!$AJ$7:$AJ$783,"Yes")</f>
        <v/>
      </c>
      <c r="J44" s="77">
        <f>COUNTIFS('EL scheme register'!$A$7:$A$783,$A44,'EL scheme register'!$C$7:$C$783,"Cross-faculty",'EL scheme register'!$AJ$7:$AJ$783,"Yes")</f>
        <v/>
      </c>
      <c r="K44" s="77">
        <f>COUNTIFS('EL scheme register'!$A$7:$A$783,$A44,'EL scheme register'!$C$7:$C$783,"Faculty/school",'EL scheme register'!$AJ$7:$AJ$783,"Yes")</f>
        <v/>
      </c>
      <c r="L44" s="77">
        <f>COUNTIFS('EL scheme register'!$A$7:$A$783,$A44,'EL scheme register'!$C$7:$C$783,"Programme/course",'EL scheme register'!$AJ$7:$AJ$783,"Yes")</f>
        <v/>
      </c>
      <c r="M44" s="77">
        <f>COUNTIFS('EL scheme register'!$A$7:$A$783,$A44,'EL scheme register'!$C$7:$C$783,"Unclear",'EL scheme register'!$AJ$7:$AJ$783,"Yes")</f>
        <v/>
      </c>
      <c r="N44" s="77">
        <f>SUM(I44:M44)</f>
        <v/>
      </c>
      <c r="O44" s="77">
        <f>COUNTIFS('EL scheme register'!$A$7:$A$783,$A44,'EL scheme register'!$AF$7:$AF$783,"Potentially relevant; evidence incomplete",'EL scheme register'!$AI$7:$AI$783,"Yes")</f>
        <v/>
      </c>
      <c r="P44" s="77">
        <f>COUNTIFS('EL scheme register'!$A$7:$A$783,$A44,'EL scheme register'!$AF$7:$AF$783,"Outside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register'!$A$7:$A$783,$A45,'EL scheme register'!$C$7:$C$783,"University-wide",'EL scheme register'!$AJ$7:$AJ$783,"Yes")</f>
        <v/>
      </c>
      <c r="J45" s="77">
        <f>COUNTIFS('EL scheme register'!$A$7:$A$783,$A45,'EL scheme register'!$C$7:$C$783,"Cross-faculty",'EL scheme register'!$AJ$7:$AJ$783,"Yes")</f>
        <v/>
      </c>
      <c r="K45" s="77">
        <f>COUNTIFS('EL scheme register'!$A$7:$A$783,$A45,'EL scheme register'!$C$7:$C$783,"Faculty/school",'EL scheme register'!$AJ$7:$AJ$783,"Yes")</f>
        <v/>
      </c>
      <c r="L45" s="77">
        <f>COUNTIFS('EL scheme register'!$A$7:$A$783,$A45,'EL scheme register'!$C$7:$C$783,"Programme/course",'EL scheme register'!$AJ$7:$AJ$783,"Yes")</f>
        <v/>
      </c>
      <c r="M45" s="77">
        <f>COUNTIFS('EL scheme register'!$A$7:$A$783,$A45,'EL scheme register'!$C$7:$C$783,"Unclear",'EL scheme register'!$AJ$7:$AJ$783,"Yes")</f>
        <v/>
      </c>
      <c r="N45" s="77">
        <f>SUM(I45:M45)</f>
        <v/>
      </c>
      <c r="O45" s="77">
        <f>COUNTIFS('EL scheme register'!$A$7:$A$783,$A45,'EL scheme register'!$AF$7:$AF$783,"Potentially relevant; evidence incomplete",'EL scheme register'!$AI$7:$AI$783,"Yes")</f>
        <v/>
      </c>
      <c r="P45" s="77">
        <f>COUNTIFS('EL scheme register'!$A$7:$A$783,$A45,'EL scheme register'!$AF$7:$AF$783,"Outside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register'!$A$7:$A$783,$A46,'EL scheme register'!$C$7:$C$783,"University-wide",'EL scheme register'!$AJ$7:$AJ$783,"Yes")</f>
        <v/>
      </c>
      <c r="J46" s="77">
        <f>COUNTIFS('EL scheme register'!$A$7:$A$783,$A46,'EL scheme register'!$C$7:$C$783,"Cross-faculty",'EL scheme register'!$AJ$7:$AJ$783,"Yes")</f>
        <v/>
      </c>
      <c r="K46" s="77">
        <f>COUNTIFS('EL scheme register'!$A$7:$A$783,$A46,'EL scheme register'!$C$7:$C$783,"Faculty/school",'EL scheme register'!$AJ$7:$AJ$783,"Yes")</f>
        <v/>
      </c>
      <c r="L46" s="77">
        <f>COUNTIFS('EL scheme register'!$A$7:$A$783,$A46,'EL scheme register'!$C$7:$C$783,"Programme/course",'EL scheme register'!$AJ$7:$AJ$783,"Yes")</f>
        <v/>
      </c>
      <c r="M46" s="77">
        <f>COUNTIFS('EL scheme register'!$A$7:$A$783,$A46,'EL scheme register'!$C$7:$C$783,"Unclear",'EL scheme register'!$AJ$7:$AJ$783,"Yes")</f>
        <v/>
      </c>
      <c r="N46" s="77">
        <f>SUM(I46:M46)</f>
        <v/>
      </c>
      <c r="O46" s="77">
        <f>COUNTIFS('EL scheme register'!$A$7:$A$783,$A46,'EL scheme register'!$AF$7:$AF$783,"Potentially relevant; evidence incomplete",'EL scheme register'!$AI$7:$AI$783,"Yes")</f>
        <v/>
      </c>
      <c r="P46" s="77">
        <f>COUNTIFS('EL scheme register'!$A$7:$A$783,$A46,'EL scheme register'!$AF$7:$AF$783,"Outside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register'!$A$7:$A$783,$A47,'EL scheme register'!$C$7:$C$783,"University-wide",'EL scheme register'!$AJ$7:$AJ$783,"Yes")</f>
        <v/>
      </c>
      <c r="J47" s="77">
        <f>COUNTIFS('EL scheme register'!$A$7:$A$783,$A47,'EL scheme register'!$C$7:$C$783,"Cross-faculty",'EL scheme register'!$AJ$7:$AJ$783,"Yes")</f>
        <v/>
      </c>
      <c r="K47" s="77">
        <f>COUNTIFS('EL scheme register'!$A$7:$A$783,$A47,'EL scheme register'!$C$7:$C$783,"Faculty/school",'EL scheme register'!$AJ$7:$AJ$783,"Yes")</f>
        <v/>
      </c>
      <c r="L47" s="77">
        <f>COUNTIFS('EL scheme register'!$A$7:$A$783,$A47,'EL scheme register'!$C$7:$C$783,"Programme/course",'EL scheme register'!$AJ$7:$AJ$783,"Yes")</f>
        <v/>
      </c>
      <c r="M47" s="77">
        <f>COUNTIFS('EL scheme register'!$A$7:$A$783,$A47,'EL scheme register'!$C$7:$C$783,"Unclear",'EL scheme register'!$AJ$7:$AJ$783,"Yes")</f>
        <v/>
      </c>
      <c r="N47" s="77">
        <f>SUM(I47:M47)</f>
        <v/>
      </c>
      <c r="O47" s="77">
        <f>COUNTIFS('EL scheme register'!$A$7:$A$783,$A47,'EL scheme register'!$AF$7:$AF$783,"Potentially relevant; evidence incomplete",'EL scheme register'!$AI$7:$AI$783,"Yes")</f>
        <v/>
      </c>
      <c r="P47" s="77">
        <f>COUNTIFS('EL scheme register'!$A$7:$A$783,$A47,'EL scheme register'!$AF$7:$AF$783,"Outside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register'!$A$7:$A$783,$A48,'EL scheme register'!$C$7:$C$783,"University-wide",'EL scheme register'!$AJ$7:$AJ$783,"Yes")</f>
        <v/>
      </c>
      <c r="J48" s="77">
        <f>COUNTIFS('EL scheme register'!$A$7:$A$783,$A48,'EL scheme register'!$C$7:$C$783,"Cross-faculty",'EL scheme register'!$AJ$7:$AJ$783,"Yes")</f>
        <v/>
      </c>
      <c r="K48" s="77">
        <f>COUNTIFS('EL scheme register'!$A$7:$A$783,$A48,'EL scheme register'!$C$7:$C$783,"Faculty/school",'EL scheme register'!$AJ$7:$AJ$783,"Yes")</f>
        <v/>
      </c>
      <c r="L48" s="77">
        <f>COUNTIFS('EL scheme register'!$A$7:$A$783,$A48,'EL scheme register'!$C$7:$C$783,"Programme/course",'EL scheme register'!$AJ$7:$AJ$783,"Yes")</f>
        <v/>
      </c>
      <c r="M48" s="77">
        <f>COUNTIFS('EL scheme register'!$A$7:$A$783,$A48,'EL scheme register'!$C$7:$C$783,"Unclear",'EL scheme register'!$AJ$7:$AJ$783,"Yes")</f>
        <v/>
      </c>
      <c r="N48" s="77">
        <f>SUM(I48:M48)</f>
        <v/>
      </c>
      <c r="O48" s="77">
        <f>COUNTIFS('EL scheme register'!$A$7:$A$783,$A48,'EL scheme register'!$AF$7:$AF$783,"Potentially relevant; evidence incomplete",'EL scheme register'!$AI$7:$AI$783,"Yes")</f>
        <v/>
      </c>
      <c r="P48" s="77">
        <f>COUNTIFS('EL scheme register'!$A$7:$A$783,$A48,'EL scheme register'!$AF$7:$AF$783,"Outside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register'!$A$7:$A$783,$A49,'EL scheme register'!$C$7:$C$783,"University-wide",'EL scheme register'!$AJ$7:$AJ$783,"Yes")</f>
        <v/>
      </c>
      <c r="J49" s="77">
        <f>COUNTIFS('EL scheme register'!$A$7:$A$783,$A49,'EL scheme register'!$C$7:$C$783,"Cross-faculty",'EL scheme register'!$AJ$7:$AJ$783,"Yes")</f>
        <v/>
      </c>
      <c r="K49" s="77">
        <f>COUNTIFS('EL scheme register'!$A$7:$A$783,$A49,'EL scheme register'!$C$7:$C$783,"Faculty/school",'EL scheme register'!$AJ$7:$AJ$783,"Yes")</f>
        <v/>
      </c>
      <c r="L49" s="77">
        <f>COUNTIFS('EL scheme register'!$A$7:$A$783,$A49,'EL scheme register'!$C$7:$C$783,"Programme/course",'EL scheme register'!$AJ$7:$AJ$783,"Yes")</f>
        <v/>
      </c>
      <c r="M49" s="77">
        <f>COUNTIFS('EL scheme register'!$A$7:$A$783,$A49,'EL scheme register'!$C$7:$C$783,"Unclear",'EL scheme register'!$AJ$7:$AJ$783,"Yes")</f>
        <v/>
      </c>
      <c r="N49" s="77">
        <f>SUM(I49:M49)</f>
        <v/>
      </c>
      <c r="O49" s="77">
        <f>COUNTIFS('EL scheme register'!$A$7:$A$783,$A49,'EL scheme register'!$AF$7:$AF$783,"Potentially relevant; evidence incomplete",'EL scheme register'!$AI$7:$AI$783,"Yes")</f>
        <v/>
      </c>
      <c r="P49" s="77">
        <f>COUNTIFS('EL scheme register'!$A$7:$A$783,$A49,'EL scheme register'!$AF$7:$AF$783,"Outside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register'!$A$7:$A$783,$A50,'EL scheme register'!$C$7:$C$783,"University-wide",'EL scheme register'!$AJ$7:$AJ$783,"Yes")</f>
        <v/>
      </c>
      <c r="J50" s="77">
        <f>COUNTIFS('EL scheme register'!$A$7:$A$783,$A50,'EL scheme register'!$C$7:$C$783,"Cross-faculty",'EL scheme register'!$AJ$7:$AJ$783,"Yes")</f>
        <v/>
      </c>
      <c r="K50" s="77">
        <f>COUNTIFS('EL scheme register'!$A$7:$A$783,$A50,'EL scheme register'!$C$7:$C$783,"Faculty/school",'EL scheme register'!$AJ$7:$AJ$783,"Yes")</f>
        <v/>
      </c>
      <c r="L50" s="77">
        <f>COUNTIFS('EL scheme register'!$A$7:$A$783,$A50,'EL scheme register'!$C$7:$C$783,"Programme/course",'EL scheme register'!$AJ$7:$AJ$783,"Yes")</f>
        <v/>
      </c>
      <c r="M50" s="77">
        <f>COUNTIFS('EL scheme register'!$A$7:$A$783,$A50,'EL scheme register'!$C$7:$C$783,"Unclear",'EL scheme register'!$AJ$7:$AJ$783,"Yes")</f>
        <v/>
      </c>
      <c r="N50" s="77">
        <f>SUM(I50:M50)</f>
        <v/>
      </c>
      <c r="O50" s="77">
        <f>COUNTIFS('EL scheme register'!$A$7:$A$783,$A50,'EL scheme register'!$AF$7:$AF$783,"Potentially relevant; evidence incomplete",'EL scheme register'!$AI$7:$AI$783,"Yes")</f>
        <v/>
      </c>
      <c r="P50" s="77">
        <f>COUNTIFS('EL scheme register'!$A$7:$A$783,$A50,'EL scheme register'!$AF$7:$AF$783,"Outside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register'!$A$7:$A$783,$A51,'EL scheme register'!$C$7:$C$783,"University-wide",'EL scheme register'!$AJ$7:$AJ$783,"Yes")</f>
        <v/>
      </c>
      <c r="J51" s="77">
        <f>COUNTIFS('EL scheme register'!$A$7:$A$783,$A51,'EL scheme register'!$C$7:$C$783,"Cross-faculty",'EL scheme register'!$AJ$7:$AJ$783,"Yes")</f>
        <v/>
      </c>
      <c r="K51" s="77">
        <f>COUNTIFS('EL scheme register'!$A$7:$A$783,$A51,'EL scheme register'!$C$7:$C$783,"Faculty/school",'EL scheme register'!$AJ$7:$AJ$783,"Yes")</f>
        <v/>
      </c>
      <c r="L51" s="77">
        <f>COUNTIFS('EL scheme register'!$A$7:$A$783,$A51,'EL scheme register'!$C$7:$C$783,"Programme/course",'EL scheme register'!$AJ$7:$AJ$783,"Yes")</f>
        <v/>
      </c>
      <c r="M51" s="77">
        <f>COUNTIFS('EL scheme register'!$A$7:$A$783,$A51,'EL scheme register'!$C$7:$C$783,"Unclear",'EL scheme register'!$AJ$7:$AJ$783,"Yes")</f>
        <v/>
      </c>
      <c r="N51" s="77">
        <f>SUM(I51:M51)</f>
        <v/>
      </c>
      <c r="O51" s="77">
        <f>COUNTIFS('EL scheme register'!$A$7:$A$783,$A51,'EL scheme register'!$AF$7:$AF$783,"Potentially relevant; evidence incomplete",'EL scheme register'!$AI$7:$AI$783,"Yes")</f>
        <v/>
      </c>
      <c r="P51" s="77">
        <f>COUNTIFS('EL scheme register'!$A$7:$A$783,$A51,'EL scheme register'!$AF$7:$AF$783,"Outside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register'!$A$7:$A$783,$A52,'EL scheme register'!$C$7:$C$783,"University-wide",'EL scheme register'!$AJ$7:$AJ$783,"Yes")</f>
        <v/>
      </c>
      <c r="J52" s="77">
        <f>COUNTIFS('EL scheme register'!$A$7:$A$783,$A52,'EL scheme register'!$C$7:$C$783,"Cross-faculty",'EL scheme register'!$AJ$7:$AJ$783,"Yes")</f>
        <v/>
      </c>
      <c r="K52" s="77">
        <f>COUNTIFS('EL scheme register'!$A$7:$A$783,$A52,'EL scheme register'!$C$7:$C$783,"Faculty/school",'EL scheme register'!$AJ$7:$AJ$783,"Yes")</f>
        <v/>
      </c>
      <c r="L52" s="77">
        <f>COUNTIFS('EL scheme register'!$A$7:$A$783,$A52,'EL scheme register'!$C$7:$C$783,"Programme/course",'EL scheme register'!$AJ$7:$AJ$783,"Yes")</f>
        <v/>
      </c>
      <c r="M52" s="77">
        <f>COUNTIFS('EL scheme register'!$A$7:$A$783,$A52,'EL scheme register'!$C$7:$C$783,"Unclear",'EL scheme register'!$AJ$7:$AJ$783,"Yes")</f>
        <v/>
      </c>
      <c r="N52" s="77">
        <f>SUM(I52:M52)</f>
        <v/>
      </c>
      <c r="O52" s="77">
        <f>COUNTIFS('EL scheme register'!$A$7:$A$783,$A52,'EL scheme register'!$AF$7:$AF$783,"Potentially relevant; evidence incomplete",'EL scheme register'!$AI$7:$AI$783,"Yes")</f>
        <v/>
      </c>
      <c r="P52" s="77">
        <f>COUNTIFS('EL scheme register'!$A$7:$A$783,$A52,'EL scheme register'!$AF$7:$AF$783,"Outside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Complete</t>
        </is>
      </c>
      <c r="I53" s="77">
        <f>COUNTIFS('EL scheme register'!$A$7:$A$783,$A53,'EL scheme register'!$C$7:$C$783,"University-wide",'EL scheme register'!$AJ$7:$AJ$783,"Yes")</f>
        <v/>
      </c>
      <c r="J53" s="77">
        <f>COUNTIFS('EL scheme register'!$A$7:$A$783,$A53,'EL scheme register'!$C$7:$C$783,"Cross-faculty",'EL scheme register'!$AJ$7:$AJ$783,"Yes")</f>
        <v/>
      </c>
      <c r="K53" s="77">
        <f>COUNTIFS('EL scheme register'!$A$7:$A$783,$A53,'EL scheme register'!$C$7:$C$783,"Faculty/school",'EL scheme register'!$AJ$7:$AJ$783,"Yes")</f>
        <v/>
      </c>
      <c r="L53" s="77">
        <f>COUNTIFS('EL scheme register'!$A$7:$A$783,$A53,'EL scheme register'!$C$7:$C$783,"Programme/course",'EL scheme register'!$AJ$7:$AJ$783,"Yes")</f>
        <v/>
      </c>
      <c r="M53" s="77">
        <f>COUNTIFS('EL scheme register'!$A$7:$A$783,$A53,'EL scheme register'!$C$7:$C$783,"Unclear",'EL scheme register'!$AJ$7:$AJ$783,"Yes")</f>
        <v/>
      </c>
      <c r="N53" s="77">
        <f>SUM(I53:M53)</f>
        <v/>
      </c>
      <c r="O53" s="77">
        <f>COUNTIFS('EL scheme register'!$A$7:$A$783,$A53,'EL scheme register'!$AF$7:$AF$783,"Potentially relevant; evidence incomplete",'EL scheme register'!$AI$7:$AI$783,"Yes")</f>
        <v/>
      </c>
      <c r="P53" s="77">
        <f>COUNTIFS('EL scheme register'!$A$7:$A$783,$A53,'EL scheme register'!$AF$7:$AF$783,"Outside strict definition")</f>
        <v/>
      </c>
      <c r="Q53" s="77">
        <f>COUNTIF('EL exclusions &amp; gaps'!$B$7:$B$5000,$A53)</f>
        <v/>
      </c>
      <c r="R53" s="77" t="inlineStr">
        <is>
          <t>Not evidenced</t>
        </is>
      </c>
      <c r="S53" s="77" t="inlineStr">
        <is>
          <t>Not evidenced</t>
        </is>
      </c>
      <c r="T53" s="77" t="inlineStr"/>
      <c r="U53" s="77" t="inlineStr"/>
      <c r="V53" s="77" t="inlineStr">
        <is>
          <t>Several distributed routes</t>
        </is>
      </c>
      <c r="W53" s="77" t="inlineStr">
        <is>
          <t>Dundee shows several distributed, programme-level client-project routes rather than an institution-wide scheme. In computing, CS32002 Industrial Team Project has student teams build software proposed by an industry client (module page: 'for an industrial client'; group portfolio, presentation, peer review). In mechanical engineering, ME32003 Engineering Design II includes a 10-week group task working directly with a local industry partner. DJCAD's Going Live (DJ52027) has students collaborate on a live brief from an industry partner, and Research Through Design (DJ53010) has a team address a brief set by an external problem holder (partner type unclear). In Dundee Business School, Marketing Research Project (BU40025) uses group consulting teams but clients may be University departments, so employer connection is unclear; other consultancy modules are individual reports. The Careers Employer Team offers MSc live projects for up to five students reporting individually. The Venture competition is enterprise-based and excluded. All module pages are undated and none was corroborated for 2025/26, so current delivery is unconfirmed (a Nov 2025 news feature does confirm business-school emp</t>
        </is>
      </c>
      <c r="X53" s="77" t="inlineStr">
        <is>
          <t>Module pages undated; no 2025/26 corroboration for any scheme. Compulsory status per programme not checked. Not tested: BE32001 biomedical engineering, Graphic Design/Illustration live briefs, DJ31015 collaborative briefs, Architecture studios, further departmental instances likely. Search used about 13 searches plus about 9 WebFetch page opens (all succeeded; no curl needed). Science/health/law minimal.</t>
        </is>
      </c>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register'!$A$7:$A$783,$A54,'EL scheme register'!$C$7:$C$783,"University-wide",'EL scheme register'!$AJ$7:$AJ$783,"Yes")</f>
        <v/>
      </c>
      <c r="J54" s="77">
        <f>COUNTIFS('EL scheme register'!$A$7:$A$783,$A54,'EL scheme register'!$C$7:$C$783,"Cross-faculty",'EL scheme register'!$AJ$7:$AJ$783,"Yes")</f>
        <v/>
      </c>
      <c r="K54" s="77">
        <f>COUNTIFS('EL scheme register'!$A$7:$A$783,$A54,'EL scheme register'!$C$7:$C$783,"Faculty/school",'EL scheme register'!$AJ$7:$AJ$783,"Yes")</f>
        <v/>
      </c>
      <c r="L54" s="77">
        <f>COUNTIFS('EL scheme register'!$A$7:$A$783,$A54,'EL scheme register'!$C$7:$C$783,"Programme/course",'EL scheme register'!$AJ$7:$AJ$783,"Yes")</f>
        <v/>
      </c>
      <c r="M54" s="77">
        <f>COUNTIFS('EL scheme register'!$A$7:$A$783,$A54,'EL scheme register'!$C$7:$C$783,"Unclear",'EL scheme register'!$AJ$7:$AJ$783,"Yes")</f>
        <v/>
      </c>
      <c r="N54" s="77">
        <f>SUM(I54:M54)</f>
        <v/>
      </c>
      <c r="O54" s="77">
        <f>COUNTIFS('EL scheme register'!$A$7:$A$783,$A54,'EL scheme register'!$AF$7:$AF$783,"Potentially relevant; evidence incomplete",'EL scheme register'!$AI$7:$AI$783,"Yes")</f>
        <v/>
      </c>
      <c r="P54" s="77">
        <f>COUNTIFS('EL scheme register'!$A$7:$A$783,$A54,'EL scheme register'!$AF$7:$AF$783,"Outside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register'!$A$7:$A$783,$A55,'EL scheme register'!$C$7:$C$783,"University-wide",'EL scheme register'!$AJ$7:$AJ$783,"Yes")</f>
        <v/>
      </c>
      <c r="J55" s="77">
        <f>COUNTIFS('EL scheme register'!$A$7:$A$783,$A55,'EL scheme register'!$C$7:$C$783,"Cross-faculty",'EL scheme register'!$AJ$7:$AJ$783,"Yes")</f>
        <v/>
      </c>
      <c r="K55" s="77">
        <f>COUNTIFS('EL scheme register'!$A$7:$A$783,$A55,'EL scheme register'!$C$7:$C$783,"Faculty/school",'EL scheme register'!$AJ$7:$AJ$783,"Yes")</f>
        <v/>
      </c>
      <c r="L55" s="77">
        <f>COUNTIFS('EL scheme register'!$A$7:$A$783,$A55,'EL scheme register'!$C$7:$C$783,"Programme/course",'EL scheme register'!$AJ$7:$AJ$783,"Yes")</f>
        <v/>
      </c>
      <c r="M55" s="77">
        <f>COUNTIFS('EL scheme register'!$A$7:$A$783,$A55,'EL scheme register'!$C$7:$C$783,"Unclear",'EL scheme register'!$AJ$7:$AJ$783,"Yes")</f>
        <v/>
      </c>
      <c r="N55" s="77">
        <f>SUM(I55:M55)</f>
        <v/>
      </c>
      <c r="O55" s="77">
        <f>COUNTIFS('EL scheme register'!$A$7:$A$783,$A55,'EL scheme register'!$AF$7:$AF$783,"Potentially relevant; evidence incomplete",'EL scheme register'!$AI$7:$AI$783,"Yes")</f>
        <v/>
      </c>
      <c r="P55" s="77">
        <f>COUNTIFS('EL scheme register'!$A$7:$A$783,$A55,'EL scheme register'!$AF$7:$AF$783,"Outside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Complete</t>
        </is>
      </c>
      <c r="I56" s="77">
        <f>COUNTIFS('EL scheme register'!$A$7:$A$783,$A56,'EL scheme register'!$C$7:$C$783,"University-wide",'EL scheme register'!$AJ$7:$AJ$783,"Yes")</f>
        <v/>
      </c>
      <c r="J56" s="77">
        <f>COUNTIFS('EL scheme register'!$A$7:$A$783,$A56,'EL scheme register'!$C$7:$C$783,"Cross-faculty",'EL scheme register'!$AJ$7:$AJ$783,"Yes")</f>
        <v/>
      </c>
      <c r="K56" s="77">
        <f>COUNTIFS('EL scheme register'!$A$7:$A$783,$A56,'EL scheme register'!$C$7:$C$783,"Faculty/school",'EL scheme register'!$AJ$7:$AJ$783,"Yes")</f>
        <v/>
      </c>
      <c r="L56" s="77">
        <f>COUNTIFS('EL scheme register'!$A$7:$A$783,$A56,'EL scheme register'!$C$7:$C$783,"Programme/course",'EL scheme register'!$AJ$7:$AJ$783,"Yes")</f>
        <v/>
      </c>
      <c r="M56" s="77">
        <f>COUNTIFS('EL scheme register'!$A$7:$A$783,$A56,'EL scheme register'!$C$7:$C$783,"Unclear",'EL scheme register'!$AJ$7:$AJ$783,"Yes")</f>
        <v/>
      </c>
      <c r="N56" s="77">
        <f>SUM(I56:M56)</f>
        <v/>
      </c>
      <c r="O56" s="77">
        <f>COUNTIFS('EL scheme register'!$A$7:$A$783,$A56,'EL scheme register'!$AF$7:$AF$783,"Potentially relevant; evidence incomplete",'EL scheme register'!$AI$7:$AI$783,"Yes")</f>
        <v/>
      </c>
      <c r="P56" s="77">
        <f>COUNTIFS('EL scheme register'!$A$7:$A$783,$A56,'EL scheme register'!$AF$7:$AF$783,"Outside strict definition")</f>
        <v/>
      </c>
      <c r="Q56" s="77">
        <f>COUNTIF('EL exclusions &amp; gaps'!$B$7:$B$5000,$A56)</f>
        <v/>
      </c>
      <c r="R56" s="77" t="inlineStr">
        <is>
          <t>Not evidenced</t>
        </is>
      </c>
      <c r="S56" s="77" t="inlineStr">
        <is>
          <t>Not evidenced</t>
        </is>
      </c>
      <c r="T56" s="77" t="inlineStr">
        <is>
          <t>KBS Challenge (BUSB6514) [Faculty/school]</t>
        </is>
      </c>
      <c r="U56" s="77" t="inlineStr">
        <is>
          <t>Business/management: 1</t>
        </is>
      </c>
      <c r="V56" s="77" t="inlineStr">
        <is>
          <t>Several distributed routes</t>
        </is>
      </c>
      <c r="W56" s="77" t="inlineStr">
        <is>
          <t>Kent's strongest verified route is the KBS Challenge (BUSB6514): a Level 6, 20-credit Kent Business School module where groups consult for real businesses. In 2026, 106 students in 15 teams worked on 10 live projects over eight weeks for Port of Dover, Macknade, Barretts Kent and Enterprise Mobility, presenting recommendations back to the organisations; assessment is a group report and presentation plus individual blog. It meets all three criteria with 2026/27 evidence, but only KBS students are evidently eligible and it is not shown to be compulsory. Other leads are weaker. i-Teams (Careers and Employability Service, multi-disciplinary teams, sponsor challenges, mentor, Grand Final) fits the criteria and is open beyond business students, but the latest evidenced cohort is 2023 and no current delivery was found. The Business Analytics Challenge (BUSB7032) and MSc Strategic Project Management Challenge are consultancy-style team modules whose client role is unclear. IT consultancy (KITC) modules involve external clients but are individually assessed and not running. Engineering and physics group projects show no confirmed external client; Law Clinic is casework. The legacy Employabi</t>
        </is>
      </c>
      <c r="X56" s="77" t="inlineStr">
        <is>
          <t>Compulsory status of KBS Challenge and its eligibility threshold; i-Teams current delivery; client role in BUSB7032 and Strategic Project Management Challenge; MSc International Business live consultancy; engineering/computing and Digital Arts projects with industry advisers (2019 pages only); further departmental instances likely. Reduced-depth: 11 searches, 12 fetches.</t>
        </is>
      </c>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register'!$A$7:$A$783,$A57,'EL scheme register'!$C$7:$C$783,"University-wide",'EL scheme register'!$AJ$7:$AJ$783,"Yes")</f>
        <v/>
      </c>
      <c r="J57" s="77">
        <f>COUNTIFS('EL scheme register'!$A$7:$A$783,$A57,'EL scheme register'!$C$7:$C$783,"Cross-faculty",'EL scheme register'!$AJ$7:$AJ$783,"Yes")</f>
        <v/>
      </c>
      <c r="K57" s="77">
        <f>COUNTIFS('EL scheme register'!$A$7:$A$783,$A57,'EL scheme register'!$C$7:$C$783,"Faculty/school",'EL scheme register'!$AJ$7:$AJ$783,"Yes")</f>
        <v/>
      </c>
      <c r="L57" s="77">
        <f>COUNTIFS('EL scheme register'!$A$7:$A$783,$A57,'EL scheme register'!$C$7:$C$783,"Programme/course",'EL scheme register'!$AJ$7:$AJ$783,"Yes")</f>
        <v/>
      </c>
      <c r="M57" s="77">
        <f>COUNTIFS('EL scheme register'!$A$7:$A$783,$A57,'EL scheme register'!$C$7:$C$783,"Unclear",'EL scheme register'!$AJ$7:$AJ$783,"Yes")</f>
        <v/>
      </c>
      <c r="N57" s="77">
        <f>SUM(I57:M57)</f>
        <v/>
      </c>
      <c r="O57" s="77">
        <f>COUNTIFS('EL scheme register'!$A$7:$A$783,$A57,'EL scheme register'!$AF$7:$AF$783,"Potentially relevant; evidence incomplete",'EL scheme register'!$AI$7:$AI$783,"Yes")</f>
        <v/>
      </c>
      <c r="P57" s="77">
        <f>COUNTIFS('EL scheme register'!$A$7:$A$783,$A57,'EL scheme register'!$AF$7:$AF$783,"Outside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Complete</t>
        </is>
      </c>
      <c r="I58" s="77">
        <f>COUNTIFS('EL scheme register'!$A$7:$A$783,$A58,'EL scheme register'!$C$7:$C$783,"University-wide",'EL scheme register'!$AJ$7:$AJ$783,"Yes")</f>
        <v/>
      </c>
      <c r="J58" s="77">
        <f>COUNTIFS('EL scheme register'!$A$7:$A$783,$A58,'EL scheme register'!$C$7:$C$783,"Cross-faculty",'EL scheme register'!$AJ$7:$AJ$783,"Yes")</f>
        <v/>
      </c>
      <c r="K58" s="77">
        <f>COUNTIFS('EL scheme register'!$A$7:$A$783,$A58,'EL scheme register'!$C$7:$C$783,"Faculty/school",'EL scheme register'!$AJ$7:$AJ$783,"Yes")</f>
        <v/>
      </c>
      <c r="L58" s="77">
        <f>COUNTIFS('EL scheme register'!$A$7:$A$783,$A58,'EL scheme register'!$C$7:$C$783,"Programme/course",'EL scheme register'!$AJ$7:$AJ$783,"Yes")</f>
        <v/>
      </c>
      <c r="M58" s="77">
        <f>COUNTIFS('EL scheme register'!$A$7:$A$783,$A58,'EL scheme register'!$C$7:$C$783,"Unclear",'EL scheme register'!$AJ$7:$AJ$783,"Yes")</f>
        <v/>
      </c>
      <c r="N58" s="77">
        <f>SUM(I58:M58)</f>
        <v/>
      </c>
      <c r="O58" s="77">
        <f>COUNTIFS('EL scheme register'!$A$7:$A$783,$A58,'EL scheme register'!$AF$7:$AF$783,"Potentially relevant; evidence incomplete",'EL scheme register'!$AI$7:$AI$783,"Yes")</f>
        <v/>
      </c>
      <c r="P58" s="77">
        <f>COUNTIFS('EL scheme register'!$A$7:$A$783,$A58,'EL scheme register'!$AF$7:$AF$783,"Outside strict definition")</f>
        <v/>
      </c>
      <c r="Q58" s="77">
        <f>COUNTIF('EL exclusions &amp; gaps'!$B$7:$B$5000,$A58)</f>
        <v/>
      </c>
      <c r="R58" s="77" t="inlineStr">
        <is>
          <t>Not evidenced</t>
        </is>
      </c>
      <c r="S58" s="77" t="inlineStr">
        <is>
          <t>Not evidenced</t>
        </is>
      </c>
      <c r="T58" s="77" t="inlineStr"/>
      <c r="U58" s="77" t="inlineStr"/>
      <c r="V58" s="77" t="inlineStr">
        <is>
          <t>Several distributed routes</t>
        </is>
      </c>
      <c r="W58" s="77" t="inlineStr">
        <is>
          <t>Aston provision found is distributed and mostly Business School based. The Aston Business Clinic puts student teams (ABC Originals, 8 weeks, Masters; ABC for Placement, 20-30 weeks, undergraduates) in front of external businesses and charities with a coach, and meets all three criteria on page text, but it is optional, credit is unstated and the page is undated, so current delivery is unconfirmed. The Aston London Interdisciplinary Collaborative Project ends in two assessed business challenges set by external organisations with multi-disciplinary teams, but level, credit, output and partners are unstated. BSc Business Enterprise and Innovation has core 30-credit consultancy projects whose client is 'live or simulated'. The legacy Aston Global Advantage row was reassessed: it is a strand of postgraduate taught programmes (not MBA or MRes) listing team challenges and live briefs as possible activities, so it is an umbrella lead and not verified as a qualifying route, and is not university-wide. Industry Clubs, MBA consultancy, Design Factory and postgraduate Business Projects are leads without module-level evidence. No dated 2025/26 or 2026/27 evidence was found for any route. No qua</t>
        </is>
      </c>
      <c r="X58" s="77" t="inlineStr">
        <is>
          <t>Reduced-depth review (about 8 searches plus 9 fetches). No dated current-year evidence; credit and eligibility of Aston Business Clinic unclear; Aston London module detail; Industry Club module links and the CEPS student-led enterprise not identified; AGA stream-two page requires login (not retrievable); no law, health or science team-client modules found; further departmental instances likely. Retrieval was WebFetch (fetch-tool summaries, not verbatim page text) and WebSearch extracts.</t>
        </is>
      </c>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Complete</t>
        </is>
      </c>
      <c r="I59" s="77">
        <f>COUNTIFS('EL scheme register'!$A$7:$A$783,$A59,'EL scheme register'!$C$7:$C$783,"University-wide",'EL scheme register'!$AJ$7:$AJ$783,"Yes")</f>
        <v/>
      </c>
      <c r="J59" s="77">
        <f>COUNTIFS('EL scheme register'!$A$7:$A$783,$A59,'EL scheme register'!$C$7:$C$783,"Cross-faculty",'EL scheme register'!$AJ$7:$AJ$783,"Yes")</f>
        <v/>
      </c>
      <c r="K59" s="77">
        <f>COUNTIFS('EL scheme register'!$A$7:$A$783,$A59,'EL scheme register'!$C$7:$C$783,"Faculty/school",'EL scheme register'!$AJ$7:$AJ$783,"Yes")</f>
        <v/>
      </c>
      <c r="L59" s="77">
        <f>COUNTIFS('EL scheme register'!$A$7:$A$783,$A59,'EL scheme register'!$C$7:$C$783,"Programme/course",'EL scheme register'!$AJ$7:$AJ$783,"Yes")</f>
        <v/>
      </c>
      <c r="M59" s="77">
        <f>COUNTIFS('EL scheme register'!$A$7:$A$783,$A59,'EL scheme register'!$C$7:$C$783,"Unclear",'EL scheme register'!$AJ$7:$AJ$783,"Yes")</f>
        <v/>
      </c>
      <c r="N59" s="77">
        <f>SUM(I59:M59)</f>
        <v/>
      </c>
      <c r="O59" s="77">
        <f>COUNTIFS('EL scheme register'!$A$7:$A$783,$A59,'EL scheme register'!$AF$7:$AF$783,"Potentially relevant; evidence incomplete",'EL scheme register'!$AI$7:$AI$783,"Yes")</f>
        <v/>
      </c>
      <c r="P59" s="77">
        <f>COUNTIFS('EL scheme register'!$A$7:$A$783,$A59,'EL scheme register'!$AF$7:$AF$783,"Outside strict definition")</f>
        <v/>
      </c>
      <c r="Q59" s="77">
        <f>COUNTIF('EL exclusions &amp; gaps'!$B$7:$B$5000,$A59)</f>
        <v/>
      </c>
      <c r="R59" s="77" t="inlineStr">
        <is>
          <t>Not evidenced</t>
        </is>
      </c>
      <c r="S59" s="77" t="inlineStr">
        <is>
          <t>Not evidenced</t>
        </is>
      </c>
      <c r="T59" s="77" t="inlineStr"/>
      <c r="U59" s="77" t="inlineStr"/>
      <c r="V59" s="77" t="inlineStr">
        <is>
          <t>Isolated departmental provision</t>
        </is>
      </c>
      <c r="W59" s="77" t="inlineStr">
        <is>
          <t>Stirling (UK19), reduced-depth review. Provision is concentrated in the Management School's postgraduate taught programmes. The clearest routes are the MSc Marketing Consultancy Project (described as a core module for over twenty years) and the MSc Digital Marketing and Brand Management project: in both, 'each group has a client organisation that sets a real-world task', and groups present solutions to the client over the summer. Past clients include Stirling Albion FC, Snowsports Scotland, National Wallace Monument and EASA Training Ltd, spanning private, public and third-sector bodies. A wider summer consultancy elective on seven Masters programmes (MBA, Business Analytics, etc.) matches students to host businesses, charities or public bodies with a university supervisor and client mentor, but the employer page says projects may be done by 'an individual or group', so group working is unclear. MANP005 Business Consulting (20 credits, 2026/7 listing) refers to an external client but shows no assessment or group detail. Careers lists 21 employer-facing placement schemes (arts, law, sport, computing, life sciences etc.); the pages examined are individual or placement-style and are n</t>
        </is>
      </c>
      <c r="X59" s="77" t="inlineStr">
        <is>
          <t>Reduced-depth. No dated 2025/26-2026/27 corroboration for S1-S3. Marketing module code, credit and assessment unknown. 21 Careers placement schemes only indexed. Group vs individual split in summer consultancy elective unresolved. Natural Sciences 'Projects with business' page returned 404. Retrieval: WebFetch page text (fetch tool returns a model-generated summary/quotes rather than raw page); searches via WebSearch.</t>
        </is>
      </c>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Complete</t>
        </is>
      </c>
      <c r="I60" s="77">
        <f>COUNTIFS('EL scheme register'!$A$7:$A$783,$A60,'EL scheme register'!$C$7:$C$783,"University-wide",'EL scheme register'!$AJ$7:$AJ$783,"Yes")</f>
        <v/>
      </c>
      <c r="J60" s="77">
        <f>COUNTIFS('EL scheme register'!$A$7:$A$783,$A60,'EL scheme register'!$C$7:$C$783,"Cross-faculty",'EL scheme register'!$AJ$7:$AJ$783,"Yes")</f>
        <v/>
      </c>
      <c r="K60" s="77">
        <f>COUNTIFS('EL scheme register'!$A$7:$A$783,$A60,'EL scheme register'!$C$7:$C$783,"Faculty/school",'EL scheme register'!$AJ$7:$AJ$783,"Yes")</f>
        <v/>
      </c>
      <c r="L60" s="77">
        <f>COUNTIFS('EL scheme register'!$A$7:$A$783,$A60,'EL scheme register'!$C$7:$C$783,"Programme/course",'EL scheme register'!$AJ$7:$AJ$783,"Yes")</f>
        <v/>
      </c>
      <c r="M60" s="77">
        <f>COUNTIFS('EL scheme register'!$A$7:$A$783,$A60,'EL scheme register'!$C$7:$C$783,"Unclear",'EL scheme register'!$AJ$7:$AJ$783,"Yes")</f>
        <v/>
      </c>
      <c r="N60" s="77">
        <f>SUM(I60:M60)</f>
        <v/>
      </c>
      <c r="O60" s="77">
        <f>COUNTIFS('EL scheme register'!$A$7:$A$783,$A60,'EL scheme register'!$AF$7:$AF$783,"Potentially relevant; evidence incomplete",'EL scheme register'!$AI$7:$AI$783,"Yes")</f>
        <v/>
      </c>
      <c r="P60" s="77">
        <f>COUNTIFS('EL scheme register'!$A$7:$A$783,$A60,'EL scheme register'!$AF$7:$AF$783,"Outside strict definition")</f>
        <v/>
      </c>
      <c r="Q60" s="77">
        <f>COUNTIF('EL exclusions &amp; gaps'!$B$7:$B$5000,$A60)</f>
        <v/>
      </c>
      <c r="R60" s="77" t="inlineStr">
        <is>
          <t>Not evidenced</t>
        </is>
      </c>
      <c r="S60" s="77" t="inlineStr">
        <is>
          <t>Not evidenced</t>
        </is>
      </c>
      <c r="T60" s="77" t="inlineStr"/>
      <c r="U60" s="77" t="inlineStr"/>
      <c r="V60" s="77" t="inlineStr">
        <is>
          <t>Isolated departmental provision</t>
        </is>
      </c>
      <c r="W60" s="77" t="inlineStr">
        <is>
          <t>Reduced-depth review (about 10 searches plus page fetches). The strongest route is the SOAS Virtual Industry Project (legacy row), a Careers/Practera two-week extracurricular scheme open to all second- and final-year undergraduates (100 places a year). Assigned teams work remotely on one employer brief per team (startups, SMEs and NGOs, about 15 clients in the March 2025 news item) and submit a final report with recommendations. It meets project, group and employer criteria, but the pages are undated apart from the 2025 news story, so current delivery is unconfirmed, and it is only 25 hours long. Curricular routes are thin. The MSc Finance / International Business optional 30-credit Practical Industry Project embeds a Practera experience with groups of 5-6 on a client brief, but client identity is unverified and the source page could not be opened (HTTP 403), so evidence is a search extract. The optional International Development Placement puts teams of 2-9 with development partner organisations for 40 hours (capped at 75), but no project output is evidenced. SOAS Careers also advertises an employer-facing Student Consultancy Project with no team or cohort evidence. Law clinics, in</t>
        </is>
      </c>
      <c r="X60" s="77" t="inlineStr">
        <is>
          <t>Current 2025/26-2026/27 delivery of the Virtual Industry Project, Practical Industry Project and International Development Placement unverified; MSc Finance page returned 403 to WebFetch and curl; client identities for the MSc module unknown; other Practera-style or departmental projects (e.g. MSc International Marketing, BSc Management, Law, Economics) not researched in reduced-depth mode; Student Consultancy Project team structure unknown.</t>
        </is>
      </c>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Complete</t>
        </is>
      </c>
      <c r="I61" s="77">
        <f>COUNTIFS('EL scheme register'!$A$7:$A$783,$A61,'EL scheme register'!$C$7:$C$783,"University-wide",'EL scheme register'!$AJ$7:$AJ$783,"Yes")</f>
        <v/>
      </c>
      <c r="J61" s="77">
        <f>COUNTIFS('EL scheme register'!$A$7:$A$783,$A61,'EL scheme register'!$C$7:$C$783,"Cross-faculty",'EL scheme register'!$AJ$7:$AJ$783,"Yes")</f>
        <v/>
      </c>
      <c r="K61" s="77">
        <f>COUNTIFS('EL scheme register'!$A$7:$A$783,$A61,'EL scheme register'!$C$7:$C$783,"Faculty/school",'EL scheme register'!$AJ$7:$AJ$783,"Yes")</f>
        <v/>
      </c>
      <c r="L61" s="77">
        <f>COUNTIFS('EL scheme register'!$A$7:$A$783,$A61,'EL scheme register'!$C$7:$C$783,"Programme/course",'EL scheme register'!$AJ$7:$AJ$783,"Yes")</f>
        <v/>
      </c>
      <c r="M61" s="77">
        <f>COUNTIFS('EL scheme register'!$A$7:$A$783,$A61,'EL scheme register'!$C$7:$C$783,"Unclear",'EL scheme register'!$AJ$7:$AJ$783,"Yes")</f>
        <v/>
      </c>
      <c r="N61" s="77">
        <f>SUM(I61:M61)</f>
        <v/>
      </c>
      <c r="O61" s="77">
        <f>COUNTIFS('EL scheme register'!$A$7:$A$783,$A61,'EL scheme register'!$AF$7:$AF$783,"Potentially relevant; evidence incomplete",'EL scheme register'!$AI$7:$AI$783,"Yes")</f>
        <v/>
      </c>
      <c r="P61" s="77">
        <f>COUNTIFS('EL scheme register'!$A$7:$A$783,$A61,'EL scheme register'!$AF$7:$AF$783,"Outside strict definition")</f>
        <v/>
      </c>
      <c r="Q61" s="77">
        <f>COUNTIF('EL exclusions &amp; gaps'!$B$7:$B$5000,$A61)</f>
        <v/>
      </c>
      <c r="R61" s="77" t="inlineStr">
        <is>
          <t>Not evidenced</t>
        </is>
      </c>
      <c r="S61" s="77" t="inlineStr">
        <is>
          <t>Not evidenced</t>
        </is>
      </c>
      <c r="T61" s="77" t="inlineStr">
        <is>
          <t>The Consultancy Challenge (MSc Management Consultancy and Organisational Change) (BUOB063D7) [Programme/course]</t>
        </is>
      </c>
      <c r="U61" s="77" t="inlineStr">
        <is>
          <t>Business/management: 1</t>
        </is>
      </c>
      <c r="V61" s="77" t="inlineStr">
        <is>
          <t>Isolated departmental provision</t>
        </is>
      </c>
      <c r="W61" s="77" t="inlineStr">
        <is>
          <t>Birkbeck's one verified route meeting all three criteria is The Consultancy Challenge (BUOB063D7), a 60-credit final-project option on the MSc Management Consultancy and Organisational Change. In partnership with PA Consulting, students are assembled into teams to work on a real, live problem for a PA client over about 12 weeks, with a PA consultant mentoring each team. The programme page names Defra and the RSPCA as clients; a 2023 blog says two large UK charities. Assessment is mainly group-based (group status presentations 35%, group report 35%, individual reflective essay 30%). It is an alternative to an individual research project, selective with limited places, and open only to students on that one MSc. The 2025-26 programme specification lists it as a core option. Other provision is weaker. The central micro-placement module (CASC002H5) is an individual student-sourced placement. The PG Cert Applied Data Science project mentions a work-based project but group working and employer role are unclear. Applied Software Engineering has a group programming project with no external client evidenced. Pioneer is enterprise support, and law clinics are casework placements. No instituti</t>
        </is>
      </c>
      <c r="X61" s="77" t="inlineStr">
        <is>
          <t>Not verified: team sizes/number of Consultancy Challenge teams and 2025/26 client names (client names on undated pages); group status and employer role of the PG Cert Applied Data Science project; whether other BEI MSc programmes or UG business modules have live-client group projects; Birkbeck Business School UG modules not specifically queried. Reduced-depth review (about 10 searches); further departmental instances possible.</t>
        </is>
      </c>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Complete</t>
        </is>
      </c>
      <c r="I62" s="77">
        <f>COUNTIFS('EL scheme register'!$A$7:$A$783,$A62,'EL scheme register'!$C$7:$C$783,"University-wide",'EL scheme register'!$AJ$7:$AJ$783,"Yes")</f>
        <v/>
      </c>
      <c r="J62" s="77">
        <f>COUNTIFS('EL scheme register'!$A$7:$A$783,$A62,'EL scheme register'!$C$7:$C$783,"Cross-faculty",'EL scheme register'!$AJ$7:$AJ$783,"Yes")</f>
        <v/>
      </c>
      <c r="K62" s="77">
        <f>COUNTIFS('EL scheme register'!$A$7:$A$783,$A62,'EL scheme register'!$C$7:$C$783,"Faculty/school",'EL scheme register'!$AJ$7:$AJ$783,"Yes")</f>
        <v/>
      </c>
      <c r="L62" s="77">
        <f>COUNTIFS('EL scheme register'!$A$7:$A$783,$A62,'EL scheme register'!$C$7:$C$783,"Programme/course",'EL scheme register'!$AJ$7:$AJ$783,"Yes")</f>
        <v/>
      </c>
      <c r="M62" s="77">
        <f>COUNTIFS('EL scheme register'!$A$7:$A$783,$A62,'EL scheme register'!$C$7:$C$783,"Unclear",'EL scheme register'!$AJ$7:$AJ$783,"Yes")</f>
        <v/>
      </c>
      <c r="N62" s="77">
        <f>SUM(I62:M62)</f>
        <v/>
      </c>
      <c r="O62" s="77">
        <f>COUNTIFS('EL scheme register'!$A$7:$A$783,$A62,'EL scheme register'!$AF$7:$AF$783,"Potentially relevant; evidence incomplete",'EL scheme register'!$AI$7:$AI$783,"Yes")</f>
        <v/>
      </c>
      <c r="P62" s="77">
        <f>COUNTIFS('EL scheme register'!$A$7:$A$783,$A62,'EL scheme register'!$AF$7:$AF$783,"Outside strict definition")</f>
        <v/>
      </c>
      <c r="Q62" s="77">
        <f>COUNTIF('EL exclusions &amp; gaps'!$B$7:$B$5000,$A62)</f>
        <v/>
      </c>
      <c r="R62" s="77" t="inlineStr">
        <is>
          <t>Not evidenced</t>
        </is>
      </c>
      <c r="S62" s="77" t="inlineStr">
        <is>
          <t>Not evidenced</t>
        </is>
      </c>
      <c r="T62" s="77" t="inlineStr"/>
      <c r="U62" s="77" t="inlineStr"/>
      <c r="V62" s="77" t="inlineStr">
        <is>
          <t>Isolated departmental provision</t>
        </is>
      </c>
      <c r="W62" s="77" t="inlineStr">
        <is>
          <t>No scheme fully meeting all three criteria was verified through the documented search. The strongest lead is CS4825 MSci Team Project, a mandatory 60-credit final-year module on the Software Engineering MSci in which teams operate as a company on projects 'for real clients' (2025/26 programme specification). Group and project criteria are met, but sources do not say whether clients are external organisations or the department's in-house company CodeGroovers, and the programme outcome says 'realistic client', so employer connection is Unclear. In the School of Business and Management, MN5802 Consultancy in the Digital Era (mandatory, MSc Digital Business, 15 credits) is described in a search extract as team consultancy for a client, and MN5621 Digital Marketing Consultancy has a client-prescribed project with findings presented to the client; for both, client type, group basis (MN5621) and current delivery are unconfirmed. Other consulting capstones (AI for Business, Business Analytics) are individual. No central, university-wide employer-project route was found; the Careers Service offers placements and events, and the Volunteer Awards (legacy row) recognise individual volunteering</t>
        </is>
      </c>
      <c r="X62" s="77" t="inlineStr">
        <is>
          <t>Client identity for CS4825 and for MN5802/MN5621; MN5621 group basis; current delivery for the two business modules; CS2815 and Year 3 Geography/CIMA/Dragon's Den activities; Law, Psychology, Media, Health not exhaustively searched (reduced-depth mode, 11 searches); several PDFs read via local text extraction; search results note many Royal Holloway pages are several years old.</t>
        </is>
      </c>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Complete</t>
        </is>
      </c>
      <c r="I63" s="77">
        <f>COUNTIFS('EL scheme register'!$A$7:$A$783,$A63,'EL scheme register'!$C$7:$C$783,"University-wide",'EL scheme register'!$AJ$7:$AJ$783,"Yes")</f>
        <v/>
      </c>
      <c r="J63" s="77">
        <f>COUNTIFS('EL scheme register'!$A$7:$A$783,$A63,'EL scheme register'!$C$7:$C$783,"Cross-faculty",'EL scheme register'!$AJ$7:$AJ$783,"Yes")</f>
        <v/>
      </c>
      <c r="K63" s="77">
        <f>COUNTIFS('EL scheme register'!$A$7:$A$783,$A63,'EL scheme register'!$C$7:$C$783,"Faculty/school",'EL scheme register'!$AJ$7:$AJ$783,"Yes")</f>
        <v/>
      </c>
      <c r="L63" s="77">
        <f>COUNTIFS('EL scheme register'!$A$7:$A$783,$A63,'EL scheme register'!$C$7:$C$783,"Programme/course",'EL scheme register'!$AJ$7:$AJ$783,"Yes")</f>
        <v/>
      </c>
      <c r="M63" s="77">
        <f>COUNTIFS('EL scheme register'!$A$7:$A$783,$A63,'EL scheme register'!$C$7:$C$783,"Unclear",'EL scheme register'!$AJ$7:$AJ$783,"Yes")</f>
        <v/>
      </c>
      <c r="N63" s="77">
        <f>SUM(I63:M63)</f>
        <v/>
      </c>
      <c r="O63" s="77">
        <f>COUNTIFS('EL scheme register'!$A$7:$A$783,$A63,'EL scheme register'!$AF$7:$AF$783,"Potentially relevant; evidence incomplete",'EL scheme register'!$AI$7:$AI$783,"Yes")</f>
        <v/>
      </c>
      <c r="P63" s="77">
        <f>COUNTIFS('EL scheme register'!$A$7:$A$783,$A63,'EL scheme register'!$AF$7:$AF$783,"Outside strict definition")</f>
        <v/>
      </c>
      <c r="Q63" s="77">
        <f>COUNTIF('EL exclusions &amp; gaps'!$B$7:$B$5000,$A63)</f>
        <v/>
      </c>
      <c r="R63" s="77" t="inlineStr">
        <is>
          <t>Not evidenced</t>
        </is>
      </c>
      <c r="S63" s="77" t="inlineStr">
        <is>
          <t>Not evidenced</t>
        </is>
      </c>
      <c r="T63" s="77" t="inlineStr">
        <is>
          <t>Hewlett Packard Enterprise: Technology Consulting [Programme/course]; Sustainability and Climate Change (interdisciplinary module) [Programme/course]</t>
        </is>
      </c>
      <c r="U63" s="77" t="inlineStr">
        <is>
          <t>Engineering/computing: 1; Central provision: 1; Other (law, health, design, architecture…): 1</t>
        </is>
      </c>
      <c r="V63" s="77" t="inlineStr">
        <is>
          <t>Several distributed routes</t>
        </is>
      </c>
      <c r="W63" s="77" t="inlineStr">
        <is>
          <t>City St George's has no single institution-wide route in the documented search. Several employer-linked group routes were found, mostly in final-year or master's modules. Central route. Industry Led Projects is a credit-bearing third-year undergraduate module family, run through the Corporate Relations &amp; Employability Unit, for Bayes, City Law School, Policy &amp; Global Affairs and Communication &amp; Creativity. Degree pages describe small multi-disciplinary groups choosing one of five sector streams and working on briefs set by employers, who pay nothing. The central page also allows individual work, and no dated 2025/26 or 2026/27 evidence was found. Other routes. The 15-credit Hewlett Packard Enterprise: Technology Consulting module (computing and data science MSci, Year 3) has groups solving an assigned SME's technical challenge with HPE mentors. It is listed on 2026/27 course pages. The Sustainability and Climate Change module, launched in 2025 and first offered to law students, has teams on external-partner challenges, with 2026 award news. In Bayes, the MSc Consulting Challenge (teams of five, May-August) and the MBA Strategy Project involve live clients but rest on undated pages.</t>
        </is>
      </c>
      <c r="X63" s="77" t="inlineStr">
        <is>
          <t>Pages were not opened: WebFetch returned 403 and curl met a Cloudflare challenge on citystgeorges.ac.uk, so all sources are search-summary paraphrase and no verbatim quotes were obtained. Needed next: dated 2025/26 or 2026/27 evidence for Industry Led Projects and Bayes consulting routes; module specs (BM3003 Applied Industry Business Project, PO3100); compulsory vs optional status; named partners; St George's legacy health programmes (nursing, midwifery, physician associate, radiography) and School of Health &amp; Medical Sciences were not probed beyond one query; further departmental instances likely.</t>
        </is>
      </c>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Complete</t>
        </is>
      </c>
      <c r="I64" s="77">
        <f>COUNTIFS('EL scheme register'!$A$7:$A$783,$A64,'EL scheme register'!$C$7:$C$783,"University-wide",'EL scheme register'!$AJ$7:$AJ$783,"Yes")</f>
        <v/>
      </c>
      <c r="J64" s="77">
        <f>COUNTIFS('EL scheme register'!$A$7:$A$783,$A64,'EL scheme register'!$C$7:$C$783,"Cross-faculty",'EL scheme register'!$AJ$7:$AJ$783,"Yes")</f>
        <v/>
      </c>
      <c r="K64" s="77">
        <f>COUNTIFS('EL scheme register'!$A$7:$A$783,$A64,'EL scheme register'!$C$7:$C$783,"Faculty/school",'EL scheme register'!$AJ$7:$AJ$783,"Yes")</f>
        <v/>
      </c>
      <c r="L64" s="77">
        <f>COUNTIFS('EL scheme register'!$A$7:$A$783,$A64,'EL scheme register'!$C$7:$C$783,"Programme/course",'EL scheme register'!$AJ$7:$AJ$783,"Yes")</f>
        <v/>
      </c>
      <c r="M64" s="77">
        <f>COUNTIFS('EL scheme register'!$A$7:$A$783,$A64,'EL scheme register'!$C$7:$C$783,"Unclear",'EL scheme register'!$AJ$7:$AJ$783,"Yes")</f>
        <v/>
      </c>
      <c r="N64" s="77">
        <f>SUM(I64:M64)</f>
        <v/>
      </c>
      <c r="O64" s="77">
        <f>COUNTIFS('EL scheme register'!$A$7:$A$783,$A64,'EL scheme register'!$AF$7:$AF$783,"Potentially relevant; evidence incomplete",'EL scheme register'!$AI$7:$AI$783,"Yes")</f>
        <v/>
      </c>
      <c r="P64" s="77">
        <f>COUNTIFS('EL scheme register'!$A$7:$A$783,$A64,'EL scheme register'!$AF$7:$AF$783,"Outside strict definition")</f>
        <v/>
      </c>
      <c r="Q64" s="77">
        <f>COUNTIF('EL exclusions &amp; gaps'!$B$7:$B$5000,$A64)</f>
        <v/>
      </c>
      <c r="R64" s="77" t="inlineStr">
        <is>
          <t>Not evidenced</t>
        </is>
      </c>
      <c r="S64" s="77" t="inlineStr">
        <is>
          <t>Not evidenced</t>
        </is>
      </c>
      <c r="T64" s="77" t="inlineStr">
        <is>
          <t>Business Challenge Week (also called Impact Challenge Week) [Faculty/school]</t>
        </is>
      </c>
      <c r="U64" s="77" t="inlineStr">
        <is>
          <t>Business/management: 1</t>
        </is>
      </c>
      <c r="V64" s="77" t="inlineStr">
        <is>
          <t>Isolated departmental provision</t>
        </is>
      </c>
      <c r="W64" s="77" t="inlineStr">
        <is>
          <t>Oxford Brookes has no university-wide employer project scheme found in this reduced-depth review; qualifying provision sits mainly in Oxford Brookes Business School. Qualifying routes. Business Challenge Week (also named Impact Challenge Week) is an intensive week in which teams of master's students tackle problems set by external organisations of any size, brief and receive feedback from the partners, and pitch to business judges; the partner page gives 8-12 June 2026 and a 2024 edition reportedly involved 45 students. The Summer Student Consultancy Scheme places teams of 2-3 business/accounting/marketing undergraduates with an organisation brief for four weeks (40-80 hours), with a client supervisor, university mentor, final report and showcase; the page evidences the 2027 round. Both appear extracurricular or co-curricular with no credit stated. Embedded routes with incomplete evidence. The Global MBA compulsory Client Project and the optional MSc Management Group Consultancy Project put cross-cultural teams on a real problem in a client organisation, but outputs, credit and client role are undocumented. The compulsory Year 2 Live Client Strategic Project on BA Business and Mana</t>
        </is>
      </c>
      <c r="X64" s="77" t="inlineStr">
        <is>
          <t>Module handbooks not accessed (credits, group size, client roles for MBA Client Project, MSc Management Group Consultancy Project, BA Live Client Strategic Project). Business Challenge Week 2024 news page returned 404 so 2024 figures rest on a search summary; 2026 edition outcome unverified. Summer scheme 2026 round unverified (2027 page only). Health (nursing, allied health), design, planning, and further departmental capstones were not individually researched; further instances likely. Retrieval for page text was WebFetch with a fetch-model summary, not raw HTML.</t>
        </is>
      </c>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Complete</t>
        </is>
      </c>
      <c r="I65" s="77">
        <f>COUNTIFS('EL scheme register'!$A$7:$A$783,$A65,'EL scheme register'!$C$7:$C$783,"University-wide",'EL scheme register'!$AJ$7:$AJ$783,"Yes")</f>
        <v/>
      </c>
      <c r="J65" s="77">
        <f>COUNTIFS('EL scheme register'!$A$7:$A$783,$A65,'EL scheme register'!$C$7:$C$783,"Cross-faculty",'EL scheme register'!$AJ$7:$AJ$783,"Yes")</f>
        <v/>
      </c>
      <c r="K65" s="77">
        <f>COUNTIFS('EL scheme register'!$A$7:$A$783,$A65,'EL scheme register'!$C$7:$C$783,"Faculty/school",'EL scheme register'!$AJ$7:$AJ$783,"Yes")</f>
        <v/>
      </c>
      <c r="L65" s="77">
        <f>COUNTIFS('EL scheme register'!$A$7:$A$783,$A65,'EL scheme register'!$C$7:$C$783,"Programme/course",'EL scheme register'!$AJ$7:$AJ$783,"Yes")</f>
        <v/>
      </c>
      <c r="M65" s="77">
        <f>COUNTIFS('EL scheme register'!$A$7:$A$783,$A65,'EL scheme register'!$C$7:$C$783,"Unclear",'EL scheme register'!$AJ$7:$AJ$783,"Yes")</f>
        <v/>
      </c>
      <c r="N65" s="77">
        <f>SUM(I65:M65)</f>
        <v/>
      </c>
      <c r="O65" s="77">
        <f>COUNTIFS('EL scheme register'!$A$7:$A$783,$A65,'EL scheme register'!$AF$7:$AF$783,"Potentially relevant; evidence incomplete",'EL scheme register'!$AI$7:$AI$783,"Yes")</f>
        <v/>
      </c>
      <c r="P65" s="77">
        <f>COUNTIFS('EL scheme register'!$A$7:$A$783,$A65,'EL scheme register'!$AF$7:$AF$783,"Outside strict definition")</f>
        <v/>
      </c>
      <c r="Q65" s="77">
        <f>COUNTIF('EL exclusions &amp; gaps'!$B$7:$B$5000,$A65)</f>
        <v/>
      </c>
      <c r="R65" s="77" t="inlineStr">
        <is>
          <t>Not evidenced</t>
        </is>
      </c>
      <c r="S65" s="77" t="inlineStr">
        <is>
          <t>Not evidenced</t>
        </is>
      </c>
      <c r="T65" s="77" t="inlineStr">
        <is>
          <t>NX9626 Undergraduate Consultancy Project (Business Clinic) (NX9626) [Faculty/school]; NX0479 Business Clinic PG Group Consultancy Project (also NX0477 NBS Masters Consultancy Project) (NX0479 (NX0477 on MSc International Finance and Investment)) [Faculty/school]; Advanced Practice Semester via Engineering and Environment Live Projects Hub (KB7056 (Mechanical Eng.), KA7057 (Construction PM with BIM) and equivalents) [Faculty/school]</t>
        </is>
      </c>
      <c r="U65" s="77" t="inlineStr">
        <is>
          <t>Business/management: 2; Engineering/computing: 1; Science: 1</t>
        </is>
      </c>
      <c r="V65" s="77" t="inlineStr">
        <is>
          <t>Several distributed routes</t>
        </is>
      </c>
      <c r="W65" s="77" t="inlineStr">
        <is>
          <t>Northumbria runs employer-linked group projects through faculty-hosted routes rather than one institution-wide scheme. The strongest is the Newcastle Business School Business Clinic: NX9626 (final-year UG, self-selected groups of typically four working 'on behalf of an external organisation') and NX0479/NX0477 (PG Advanced Practice group consultancy for a host organisation). A July 2026 release documents a four-student team advising a parish church; the Clinic reports over 950 projects and 3,820+ students since 2013, mostly pro bono for SMEs, charities and larger firms. The Faculty of Engineering and Environment Live Projects Hub procures 12-week industry projects (around 100 businesses) which Advanced Practice Masters students deliver in small teams in the 60-credit Advanced Practice Semester (e.g. KB7056, 2026 listing). Computing offers KV5037 Computing Consultancy Project and 12-week undergraduate live projects, but group basis and compulsory status are unclear. The central experiential-learning page claims about 700 students per year complete a live project or clinic module (2021/22 audit) and the Projects page lists Film Live Briefs, Sport Outreach, Student Law Office and Buil</t>
        </is>
      </c>
      <c r="X65" s="77" t="inlineStr">
        <is>
          <t>Compulsory/optional status for NX9626, KV5037 and Advanced Practice Semester modules; Live Projects Hub page last reviewed 2023; NX0477 and London campus clinic only from search summaries; Film Live Briefs, Sport Event Management, design live-brief modules and the Computing school's 'every undergraduate' live-project claim not verified at module level; no module-level evidence found for Applied Sciences, Geography/Environmental Sciences or Social Sciences; further departmental instances likely. Reduced-depth mode: 10 searches, 9 page fetches.</t>
        </is>
      </c>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Complete</t>
        </is>
      </c>
      <c r="I66" s="77">
        <f>COUNTIFS('EL scheme register'!$A$7:$A$783,$A66,'EL scheme register'!$C$7:$C$783,"University-wide",'EL scheme register'!$AJ$7:$AJ$783,"Yes")</f>
        <v/>
      </c>
      <c r="J66" s="77">
        <f>COUNTIFS('EL scheme register'!$A$7:$A$783,$A66,'EL scheme register'!$C$7:$C$783,"Cross-faculty",'EL scheme register'!$AJ$7:$AJ$783,"Yes")</f>
        <v/>
      </c>
      <c r="K66" s="77">
        <f>COUNTIFS('EL scheme register'!$A$7:$A$783,$A66,'EL scheme register'!$C$7:$C$783,"Faculty/school",'EL scheme register'!$AJ$7:$AJ$783,"Yes")</f>
        <v/>
      </c>
      <c r="L66" s="77">
        <f>COUNTIFS('EL scheme register'!$A$7:$A$783,$A66,'EL scheme register'!$C$7:$C$783,"Programme/course",'EL scheme register'!$AJ$7:$AJ$783,"Yes")</f>
        <v/>
      </c>
      <c r="M66" s="77">
        <f>COUNTIFS('EL scheme register'!$A$7:$A$783,$A66,'EL scheme register'!$C$7:$C$783,"Unclear",'EL scheme register'!$AJ$7:$AJ$783,"Yes")</f>
        <v/>
      </c>
      <c r="N66" s="77">
        <f>SUM(I66:M66)</f>
        <v/>
      </c>
      <c r="O66" s="77">
        <f>COUNTIFS('EL scheme register'!$A$7:$A$783,$A66,'EL scheme register'!$AF$7:$AF$783,"Potentially relevant; evidence incomplete",'EL scheme register'!$AI$7:$AI$783,"Yes")</f>
        <v/>
      </c>
      <c r="P66" s="77">
        <f>COUNTIFS('EL scheme register'!$A$7:$A$783,$A66,'EL scheme register'!$AF$7:$AF$783,"Outside strict definition")</f>
        <v/>
      </c>
      <c r="Q66" s="77">
        <f>COUNTIF('EL exclusions &amp; gaps'!$B$7:$B$5000,$A66)</f>
        <v/>
      </c>
      <c r="R66" s="77" t="inlineStr">
        <is>
          <t>Not evidenced</t>
        </is>
      </c>
      <c r="S66" s="77" t="inlineStr">
        <is>
          <t>Not evidenced</t>
        </is>
      </c>
      <c r="T66" s="77" t="inlineStr">
        <is>
          <t>Business Consultancy Project (BCP) [Faculty/school]</t>
        </is>
      </c>
      <c r="U66" s="77" t="inlineStr">
        <is>
          <t>Business/management: 1</t>
        </is>
      </c>
      <c r="V66" s="77" t="inlineStr">
        <is>
          <t>Several distributed routes</t>
        </is>
      </c>
      <c r="W66" s="77" t="inlineStr">
        <is>
          <t>Portsmouth has a clear, long-established flagship route in the Business School: the 20-credit Business Consultancy Project, where final-year undergraduate teams of 3-4 spend about ten weeks on a live challenge for a local SME or public/third-sector organisation, producing a consultancy report and a presentation with Q&amp;A to the client. Past clients named on the course page include Santander, Inovolt and Express FM, and the client page says applications for 2026 projects had closed, which supports current delivery. A separate Global MBA route runs 10-week team projects (June-September) for local SMEs, but its cohort dates and module are not evidenced. In computing, Computer Science lists a core 30-credit Industrial Team Project with an external client and an optional 20-credit Complex Problem Solving module using an industry partner's brief, though the pages are for September 2027 entry and give no duration, assessment or named partners. Law in Action has teams presenting to community organisations but the client role is unclear. Leads for the Architecture Project Office (extracurricular), Accounting Clinic, Marketing Consultancy Project and Creative Computing live briefs were not ve</t>
        </is>
      </c>
      <c r="X66" s="77" t="inlineStr">
        <is>
          <t>Business Consultancy Project module code, courses offering it and enrolment numbers not found. MBA route and the two Computer Science modules lack dated 2025/26-2026/27 corroboration (course pages show September 2027 entry). Architecture Project Office, Accounting Clinic, Marketing Consultancy Project and Creative Computing live-brief modules unverified. Health faculties (nursing, dentistry etc.) not searched in reduced-depth mode. Further departmental instances likely.</t>
        </is>
      </c>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Complete</t>
        </is>
      </c>
      <c r="I67" s="77">
        <f>COUNTIFS('EL scheme register'!$A$7:$A$783,$A67,'EL scheme register'!$C$7:$C$783,"University-wide",'EL scheme register'!$AJ$7:$AJ$783,"Yes")</f>
        <v/>
      </c>
      <c r="J67" s="77">
        <f>COUNTIFS('EL scheme register'!$A$7:$A$783,$A67,'EL scheme register'!$C$7:$C$783,"Cross-faculty",'EL scheme register'!$AJ$7:$AJ$783,"Yes")</f>
        <v/>
      </c>
      <c r="K67" s="77">
        <f>COUNTIFS('EL scheme register'!$A$7:$A$783,$A67,'EL scheme register'!$C$7:$C$783,"Faculty/school",'EL scheme register'!$AJ$7:$AJ$783,"Yes")</f>
        <v/>
      </c>
      <c r="L67" s="77">
        <f>COUNTIFS('EL scheme register'!$A$7:$A$783,$A67,'EL scheme register'!$C$7:$C$783,"Programme/course",'EL scheme register'!$AJ$7:$AJ$783,"Yes")</f>
        <v/>
      </c>
      <c r="M67" s="77">
        <f>COUNTIFS('EL scheme register'!$A$7:$A$783,$A67,'EL scheme register'!$C$7:$C$783,"Unclear",'EL scheme register'!$AJ$7:$AJ$783,"Yes")</f>
        <v/>
      </c>
      <c r="N67" s="77">
        <f>SUM(I67:M67)</f>
        <v/>
      </c>
      <c r="O67" s="77">
        <f>COUNTIFS('EL scheme register'!$A$7:$A$783,$A67,'EL scheme register'!$AF$7:$AF$783,"Potentially relevant; evidence incomplete",'EL scheme register'!$AI$7:$AI$783,"Yes")</f>
        <v/>
      </c>
      <c r="P67" s="77">
        <f>COUNTIFS('EL scheme register'!$A$7:$A$783,$A67,'EL scheme register'!$AF$7:$AF$783,"Outside strict definition")</f>
        <v/>
      </c>
      <c r="Q67" s="77">
        <f>COUNTIF('EL exclusions &amp; gaps'!$B$7:$B$5000,$A67)</f>
        <v/>
      </c>
      <c r="R67" s="77" t="inlineStr">
        <is>
          <t>Not evidenced</t>
        </is>
      </c>
      <c r="S67" s="77" t="inlineStr">
        <is>
          <t>Not evidenced</t>
        </is>
      </c>
      <c r="T67" s="77" t="inlineStr">
        <is>
          <t>Industrial Group Project (MEng/BEng Mechanical Engineering) [Programme/course]</t>
        </is>
      </c>
      <c r="U67" s="77" t="inlineStr">
        <is>
          <t>Engineering/computing: 1</t>
        </is>
      </c>
      <c r="V67" s="77" t="inlineStr">
        <is>
          <t>Isolated departmental provision</t>
        </is>
      </c>
      <c r="W67" s="77" t="inlineStr">
        <is>
          <t>Reduced-depth review (about 12 searches plus page fetches). The strongest verified provision is in engineering: 60-credit Industrial Group Projects in MEng/BEng Computer Systems Engineering (compulsory in the MEng additional year; projects from industry collaborators or research groups, presented to academic staff and industry professionals) and Mechanical Engineering (groups define and solve a problem with industry collaborators and present to an industry client). Neither page states that every project has an external client, and the Computer Systems page mixes in internal research-group projects, so employer connection is rated Unclear for that route; the Mechanical page's course listing is for 2026-27 entry. In business, the Postgraduate Consultancy Project gives genuine company-set briefs but is individual (excluded); the Group Consulting Project at Coventry University London is a team format but an undated employer-facing offer with no credit or cohort evidence. Media, design and business-degree pages refer to real clients or live briefs, but group basis, client role and standard-ness are unevidenced. No university-wide or central route qualifies: Global Opportunities and Glob</t>
        </is>
      </c>
      <c r="X67" s="77" t="inlineStr">
        <is>
          <t>Not researched in depth: Manufacturing Engineering IGP Initiation/Execution (search summary only); Interactive Media Integrative Project; MA Product Design Innovation live briefs; Business Analytics and Marketing consultancy options; health and nursing; Coventry Law School beyond clinic; module specifications/handbooks (not fetched); Computer Science/Software Engineering group projects (no client evidence). Further departmental instances likely. WebFetch returned model-summarised extracts, not raw page text. Search results show 'Coventry Business School' and 'College of Business and Law' naming variants.</t>
        </is>
      </c>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Complete</t>
        </is>
      </c>
      <c r="I68" s="77">
        <f>COUNTIFS('EL scheme register'!$A$7:$A$783,$A68,'EL scheme register'!$C$7:$C$783,"University-wide",'EL scheme register'!$AJ$7:$AJ$783,"Yes")</f>
        <v/>
      </c>
      <c r="J68" s="77">
        <f>COUNTIFS('EL scheme register'!$A$7:$A$783,$A68,'EL scheme register'!$C$7:$C$783,"Cross-faculty",'EL scheme register'!$AJ$7:$AJ$783,"Yes")</f>
        <v/>
      </c>
      <c r="K68" s="77">
        <f>COUNTIFS('EL scheme register'!$A$7:$A$783,$A68,'EL scheme register'!$C$7:$C$783,"Faculty/school",'EL scheme register'!$AJ$7:$AJ$783,"Yes")</f>
        <v/>
      </c>
      <c r="L68" s="77">
        <f>COUNTIFS('EL scheme register'!$A$7:$A$783,$A68,'EL scheme register'!$C$7:$C$783,"Programme/course",'EL scheme register'!$AJ$7:$AJ$783,"Yes")</f>
        <v/>
      </c>
      <c r="M68" s="77">
        <f>COUNTIFS('EL scheme register'!$A$7:$A$783,$A68,'EL scheme register'!$C$7:$C$783,"Unclear",'EL scheme register'!$AJ$7:$AJ$783,"Yes")</f>
        <v/>
      </c>
      <c r="N68" s="77">
        <f>SUM(I68:M68)</f>
        <v/>
      </c>
      <c r="O68" s="77">
        <f>COUNTIFS('EL scheme register'!$A$7:$A$783,$A68,'EL scheme register'!$AF$7:$AF$783,"Potentially relevant; evidence incomplete",'EL scheme register'!$AI$7:$AI$783,"Yes")</f>
        <v/>
      </c>
      <c r="P68" s="77">
        <f>COUNTIFS('EL scheme register'!$A$7:$A$783,$A68,'EL scheme register'!$AF$7:$AF$783,"Outside strict definition")</f>
        <v/>
      </c>
      <c r="Q68" s="77">
        <f>COUNTIF('EL exclusions &amp; gaps'!$B$7:$B$5000,$A68)</f>
        <v/>
      </c>
      <c r="R68" s="77" t="inlineStr">
        <is>
          <t>Not evidenced</t>
        </is>
      </c>
      <c r="S68" s="77" t="inlineStr">
        <is>
          <t>Not evidenced</t>
        </is>
      </c>
      <c r="T68" s="77" t="inlineStr">
        <is>
          <t>Postgraduate Consultancy Projects (Consultancy Experience Project) [Faculty/school]; Community Engaged Learning (CEL) [Cross-faculty]</t>
        </is>
      </c>
      <c r="U68" s="77" t="inlineStr">
        <is>
          <t>Business/management: 1; Central provision: 1; Arts/humanities/social sciences: 1</t>
        </is>
      </c>
      <c r="V68" s="77" t="inlineStr">
        <is>
          <t>Several distributed routes</t>
        </is>
      </c>
      <c r="W68" s="77" t="inlineStr">
        <is>
          <t>Nottingham Trent University has distributed employer-linked group provision, strongest in Nottingham Business School (NBS). - Business: NBS postgraduate consultancy projects put MSc/MBA teams with external clients (businesses, a primary school, charities), with client meetings, a final presentation with Q&amp;A and, for MSc, a 3,000-4,000 word report (current: Nov 2025 case news). NBSBright pairs final-year undergraduates with business challenges over about seven weeks, with 2026 dates (21 Sept-mid Nov 2026); team working is not stated in the extract. A core undergraduate module text describes teams addressing a live brief set by a real organisation (undated). - Central: Community Engaged Learning assigns student groups (a team of five in Sociology) to community partners on course-linked projects, with a 2026/27 timetable. Grads4Nottm is an extracurricular two-week employer-hosted group challenge; latest evidence is 2024. - Design: Product Design BA live group briefs with named industry clients; Co Lab cross-disciplinary projects set by charities or industry partners (both undated). - Engineering: Year 1 Design Challenge 'set by industry' in groups; external involvement unclear. Compul</t>
        </is>
      </c>
      <c r="X68" s="77" t="inlineStr">
        <is>
          <t>Direct page access blocked (403 / Cloudflare challenge), so no 'page text' retrieval. Science, Law, health, Computing and humanities live-brief modules not evidenced; further departmental instances likely. Credits, module codes and compulsory status mostly unresolved. Grads4Nottm has no 2025/26 evidence.</t>
        </is>
      </c>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Complete</t>
        </is>
      </c>
      <c r="I69" s="77">
        <f>COUNTIFS('EL scheme register'!$A$7:$A$783,$A69,'EL scheme register'!$C$7:$C$783,"University-wide",'EL scheme register'!$AJ$7:$AJ$783,"Yes")</f>
        <v/>
      </c>
      <c r="J69" s="77">
        <f>COUNTIFS('EL scheme register'!$A$7:$A$783,$A69,'EL scheme register'!$C$7:$C$783,"Cross-faculty",'EL scheme register'!$AJ$7:$AJ$783,"Yes")</f>
        <v/>
      </c>
      <c r="K69" s="77">
        <f>COUNTIFS('EL scheme register'!$A$7:$A$783,$A69,'EL scheme register'!$C$7:$C$783,"Faculty/school",'EL scheme register'!$AJ$7:$AJ$783,"Yes")</f>
        <v/>
      </c>
      <c r="L69" s="77">
        <f>COUNTIFS('EL scheme register'!$A$7:$A$783,$A69,'EL scheme register'!$C$7:$C$783,"Programme/course",'EL scheme register'!$AJ$7:$AJ$783,"Yes")</f>
        <v/>
      </c>
      <c r="M69" s="77">
        <f>COUNTIFS('EL scheme register'!$A$7:$A$783,$A69,'EL scheme register'!$C$7:$C$783,"Unclear",'EL scheme register'!$AJ$7:$AJ$783,"Yes")</f>
        <v/>
      </c>
      <c r="N69" s="77">
        <f>SUM(I69:M69)</f>
        <v/>
      </c>
      <c r="O69" s="77">
        <f>COUNTIFS('EL scheme register'!$A$7:$A$783,$A69,'EL scheme register'!$AF$7:$AF$783,"Potentially relevant; evidence incomplete",'EL scheme register'!$AI$7:$AI$783,"Yes")</f>
        <v/>
      </c>
      <c r="P69" s="77">
        <f>COUNTIFS('EL scheme register'!$A$7:$A$783,$A69,'EL scheme register'!$AF$7:$AF$783,"Outside strict definition")</f>
        <v/>
      </c>
      <c r="Q69" s="77">
        <f>COUNTIF('EL exclusions &amp; gaps'!$B$7:$B$5000,$A69)</f>
        <v/>
      </c>
      <c r="R69" s="77" t="inlineStr">
        <is>
          <t>Not evidenced</t>
        </is>
      </c>
      <c r="S69" s="77" t="inlineStr">
        <is>
          <t>Not evidenced</t>
        </is>
      </c>
      <c r="T69" s="77" t="inlineStr"/>
      <c r="U69" s="77" t="inlineStr"/>
      <c r="V69" s="77" t="inlineStr">
        <is>
          <t>Several distributed routes</t>
        </is>
      </c>
      <c r="W69" s="77" t="inlineStr">
        <is>
          <t>Reduced-depth review (about 11 searches plus page fetches). Manchester Met advertises live-project learning in several places, but no route could be verified as meeting group, project and external-client criteria together with current delivery. The strongest lead is Engaging the Humanities, a 15-credit Level 5 unit compulsory since 2023/24 for History, Politics, IR and Philosophy students, in which interdisciplinary groups work on live briefs co-developed with DEFRA, the National Archives and Manchester Histories (164 students in 2024). External coverage per cohort is unclear because internal teams also co-develop briefs, and 2025/26 delivery is undated. Central routes: the Student projects and consultancy service (organisations commission staff-supervised student projects, reported as report/presentation) and Rise project challenges (problems posed by city advocates) involve external bodies, but team structure is not stated. Rise itself is a co-curricular points framework and is not counted. The Faculty of Health and Education WIL offer allows live briefs individually or in small groups (not separable). Engineering lists a core Year 2 Group Project and employer-set live projects b</t>
        </is>
      </c>
      <c r="X69" s="77" t="inlineStr">
        <is>
          <t>Unit specifications for Engineering Group Project, MSc Management/MBA live client projects, Art and Design live briefs, Law clinics not retrieved. The Innovate blog and department collaborative-projects page were not openable (403/404); Engaging the Humanities evidence is search extract only. Rise project-challenge listings, team structure and dates not obtained. Further departmental instances likely.</t>
        </is>
      </c>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Complete</t>
        </is>
      </c>
      <c r="I70" s="77">
        <f>COUNTIFS('EL scheme register'!$A$7:$A$783,$A70,'EL scheme register'!$C$7:$C$783,"University-wide",'EL scheme register'!$AJ$7:$AJ$783,"Yes")</f>
        <v/>
      </c>
      <c r="J70" s="77">
        <f>COUNTIFS('EL scheme register'!$A$7:$A$783,$A70,'EL scheme register'!$C$7:$C$783,"Cross-faculty",'EL scheme register'!$AJ$7:$AJ$783,"Yes")</f>
        <v/>
      </c>
      <c r="K70" s="77">
        <f>COUNTIFS('EL scheme register'!$A$7:$A$783,$A70,'EL scheme register'!$C$7:$C$783,"Faculty/school",'EL scheme register'!$AJ$7:$AJ$783,"Yes")</f>
        <v/>
      </c>
      <c r="L70" s="77">
        <f>COUNTIFS('EL scheme register'!$A$7:$A$783,$A70,'EL scheme register'!$C$7:$C$783,"Programme/course",'EL scheme register'!$AJ$7:$AJ$783,"Yes")</f>
        <v/>
      </c>
      <c r="M70" s="77">
        <f>COUNTIFS('EL scheme register'!$A$7:$A$783,$A70,'EL scheme register'!$C$7:$C$783,"Unclear",'EL scheme register'!$AJ$7:$AJ$783,"Yes")</f>
        <v/>
      </c>
      <c r="N70" s="77">
        <f>SUM(I70:M70)</f>
        <v/>
      </c>
      <c r="O70" s="77">
        <f>COUNTIFS('EL scheme register'!$A$7:$A$783,$A70,'EL scheme register'!$AF$7:$AF$783,"Potentially relevant; evidence incomplete",'EL scheme register'!$AI$7:$AI$783,"Yes")</f>
        <v/>
      </c>
      <c r="P70" s="77">
        <f>COUNTIFS('EL scheme register'!$A$7:$A$783,$A70,'EL scheme register'!$AF$7:$AF$783,"Outside strict definition")</f>
        <v/>
      </c>
      <c r="Q70" s="77">
        <f>COUNTIF('EL exclusions &amp; gaps'!$B$7:$B$5000,$A70)</f>
        <v/>
      </c>
      <c r="R70" s="77" t="inlineStr">
        <is>
          <t>Not evidenced</t>
        </is>
      </c>
      <c r="S70" s="77" t="inlineStr">
        <is>
          <t>Not evidenced</t>
        </is>
      </c>
      <c r="T70" s="77" t="inlineStr"/>
      <c r="U70" s="77" t="inlineStr"/>
      <c r="V70" s="77" t="inlineStr">
        <is>
          <t>Several distributed routes</t>
        </is>
      </c>
      <c r="W70" s="77" t="inlineStr">
        <is>
          <t>Plymouth shows distributed, programme-level provision rather than an institution-wide scheme. The clearest route is the core 30-credit MBA module Leading Change, People and Projects: teams spend 10-14 weeks on a real organisational brief and present to the client organisation. Architecture runs live design-build projects for external clients (Dartington Hall Trust; a primary school) with student groups, though the page is undated. Photography (Year 1 core MEDI423) has teams tackle a live brief from a creative-industry client, and Creative Media has core external-partner modules, but deliverables are unspecified. Inspiring Futures, the Faculty of Arts, Humanities and Business knowledge-exchange scheme, hosts named businesses and charities, but group versus individual routes cannot be separated. Business Management with Foundation Year BUSM3004 (team, real business or community project) and MEng PROJ500 (team prototype, problems from industry, commerce or research) lack evidence of an external organisation's role. Careers-run BOOST and Challenge Connect events could not be confirmed. Delivery years are mostly undated, so current status is unclear for most routes. No science, social s</t>
        </is>
      </c>
      <c r="X70" s="77" t="inlineStr">
        <is>
          <t>Most pages undated (only BUSM3004 corroborated by 2026-27 fee tables); module handbooks and assessment details not opened; BOOST/Challenge Connect, Year 2 Business Challenge, STO6005, STO312 (partner-delivered) unverified; further departmental instances likely (design, media, engineering, nursing/health); reduced-depth mode with about 10 searches plus page fetches.</t>
        </is>
      </c>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Complete</t>
        </is>
      </c>
      <c r="I71" s="77">
        <f>COUNTIFS('EL scheme register'!$A$7:$A$783,$A71,'EL scheme register'!$C$7:$C$783,"University-wide",'EL scheme register'!$AJ$7:$AJ$783,"Yes")</f>
        <v/>
      </c>
      <c r="J71" s="77">
        <f>COUNTIFS('EL scheme register'!$A$7:$A$783,$A71,'EL scheme register'!$C$7:$C$783,"Cross-faculty",'EL scheme register'!$AJ$7:$AJ$783,"Yes")</f>
        <v/>
      </c>
      <c r="K71" s="77">
        <f>COUNTIFS('EL scheme register'!$A$7:$A$783,$A71,'EL scheme register'!$C$7:$C$783,"Faculty/school",'EL scheme register'!$AJ$7:$AJ$783,"Yes")</f>
        <v/>
      </c>
      <c r="L71" s="77">
        <f>COUNTIFS('EL scheme register'!$A$7:$A$783,$A71,'EL scheme register'!$C$7:$C$783,"Programme/course",'EL scheme register'!$AJ$7:$AJ$783,"Yes")</f>
        <v/>
      </c>
      <c r="M71" s="77">
        <f>COUNTIFS('EL scheme register'!$A$7:$A$783,$A71,'EL scheme register'!$C$7:$C$783,"Unclear",'EL scheme register'!$AJ$7:$AJ$783,"Yes")</f>
        <v/>
      </c>
      <c r="N71" s="77">
        <f>SUM(I71:M71)</f>
        <v/>
      </c>
      <c r="O71" s="77">
        <f>COUNTIFS('EL scheme register'!$A$7:$A$783,$A71,'EL scheme register'!$AF$7:$AF$783,"Potentially relevant; evidence incomplete",'EL scheme register'!$AI$7:$AI$783,"Yes")</f>
        <v/>
      </c>
      <c r="P71" s="77">
        <f>COUNTIFS('EL scheme register'!$A$7:$A$783,$A71,'EL scheme register'!$AF$7:$AF$783,"Outside strict definition")</f>
        <v/>
      </c>
      <c r="Q71" s="77">
        <f>COUNTIF('EL exclusions &amp; gaps'!$B$7:$B$5000,$A71)</f>
        <v/>
      </c>
      <c r="R71" s="77" t="inlineStr">
        <is>
          <t>Not evidenced</t>
        </is>
      </c>
      <c r="S71" s="77" t="inlineStr">
        <is>
          <t>Not evidenced</t>
        </is>
      </c>
      <c r="T71" s="77" t="inlineStr">
        <is>
          <t>MIT Sloan Action Learning Labs (Multiple labs (e.g. Asia/ASEAN Lab, GO-Lab, Finance Lab, Sustainable Business Lab, Work Lab 15.679)) [Faculty/school]</t>
        </is>
      </c>
      <c r="U71" s="77" t="inlineStr">
        <is>
          <t>Business/management: 1</t>
        </is>
      </c>
      <c r="V71" s="77" t="inlineStr">
        <is>
          <t>Several distributed routes</t>
        </is>
      </c>
      <c r="W71" s="77" t="inlineStr">
        <is>
          <t>MIT's employer-linked group project provision is concentrated in graduate professional programmes, with no institute-wide scheme verified. The clearest route is MIT Sloan Action Learning: four-person teams with a faculty mentor tackle a host organisation's real problem and deliver options and recommendations; hosts name an executive sponsor and contact and fund travel, and Sloan reports work with over 2,700 organisations. Further Sloan routes are the MBA-core OP Team Project (teams of six, live company case, all first-year MBAs) and the Master of Business Analytics capstone (38 external sponsors in 2025, mostly student pairs, sponsors provide a staff mentor and data). Engineering-side master's routes are the Supply Chain Management capstone (10-month sponsor-defined projects) and the SDM spring project (industry, government and non-profit partners), and D-Lab and DUSP offer partner/client semester projects. Undergraduate options are thin: NEET is team- and project-based with industry sponsorship but no employer-set group project was evidenced, and UROP is individual research. Most records rest on undated pages, so current delivery is confirmed only for Action Learning (Work Lab, sp</t>
        </is>
      </c>
      <c r="X71" s="77" t="inlineStr">
        <is>
          <t>Session limit stopped further fetches: SCM page not opened by WebFetch (summary only); undergraduate departmental capstones (1.013, 16.82, 6.UAP etc.), Gordon Engineering Leadership, UPOP, MISTI, Media Lab and Architecture not researched; science area had only one query; further departmental instances likely. Credit, compulsory status and dated delivery missing for S2-S7. WebFetch summaries (small model) rather than verbatim quotes.</t>
        </is>
      </c>
    </row>
    <row r="72">
      <c r="A72" s="77" t="inlineStr">
        <is>
          <t>US02</t>
        </is>
      </c>
      <c r="B72" s="79" t="inlineStr">
        <is>
          <t>Harvard</t>
        </is>
      </c>
      <c r="C72" s="77" t="inlineStr">
        <is>
          <t>US</t>
        </is>
      </c>
      <c r="D72" s="77" t="inlineStr">
        <is>
          <t>US sample</t>
        </is>
      </c>
      <c r="E72" s="77" t="inlineStr">
        <is>
          <t>US</t>
        </is>
      </c>
      <c r="F72" s="77" t="n">
        <v>2027</v>
      </c>
      <c r="G72" s="77" t="n">
        <v>5</v>
      </c>
      <c r="H72" s="77" t="inlineStr">
        <is>
          <t>Complete</t>
        </is>
      </c>
      <c r="I72" s="77">
        <f>COUNTIFS('EL scheme register'!$A$7:$A$783,$A72,'EL scheme register'!$C$7:$C$783,"University-wide",'EL scheme register'!$AJ$7:$AJ$783,"Yes")</f>
        <v/>
      </c>
      <c r="J72" s="77">
        <f>COUNTIFS('EL scheme register'!$A$7:$A$783,$A72,'EL scheme register'!$C$7:$C$783,"Cross-faculty",'EL scheme register'!$AJ$7:$AJ$783,"Yes")</f>
        <v/>
      </c>
      <c r="K72" s="77">
        <f>COUNTIFS('EL scheme register'!$A$7:$A$783,$A72,'EL scheme register'!$C$7:$C$783,"Faculty/school",'EL scheme register'!$AJ$7:$AJ$783,"Yes")</f>
        <v/>
      </c>
      <c r="L72" s="77">
        <f>COUNTIFS('EL scheme register'!$A$7:$A$783,$A72,'EL scheme register'!$C$7:$C$783,"Programme/course",'EL scheme register'!$AJ$7:$AJ$783,"Yes")</f>
        <v/>
      </c>
      <c r="M72" s="77">
        <f>COUNTIFS('EL scheme register'!$A$7:$A$783,$A72,'EL scheme register'!$C$7:$C$783,"Unclear",'EL scheme register'!$AJ$7:$AJ$783,"Yes")</f>
        <v/>
      </c>
      <c r="N72" s="77">
        <f>SUM(I72:M72)</f>
        <v/>
      </c>
      <c r="O72" s="77">
        <f>COUNTIFS('EL scheme register'!$A$7:$A$783,$A72,'EL scheme register'!$AF$7:$AF$783,"Potentially relevant; evidence incomplete",'EL scheme register'!$AI$7:$AI$783,"Yes")</f>
        <v/>
      </c>
      <c r="P72" s="77">
        <f>COUNTIFS('EL scheme register'!$A$7:$A$783,$A72,'EL scheme register'!$AF$7:$AF$783,"Outside strict definition")</f>
        <v/>
      </c>
      <c r="Q72" s="77">
        <f>COUNTIF('EL exclusions &amp; gaps'!$B$7:$B$5000,$A72)</f>
        <v/>
      </c>
      <c r="R72" s="77" t="inlineStr">
        <is>
          <t>Not evidenced</t>
        </is>
      </c>
      <c r="S72" s="77" t="inlineStr">
        <is>
          <t>Not evidenced</t>
        </is>
      </c>
      <c r="T72" s="77" t="inlineStr">
        <is>
          <t>FIELD Global Capstone (CAP), formerly FIELD Global Immersion (CAP) [Programme/course]; Computational Science and Engineering Capstone Project (APCOMP 297R) (APCOMP 297R) [Programme/course]</t>
        </is>
      </c>
      <c r="U72" s="77" t="inlineStr">
        <is>
          <t>Business/management: 1; Engineering/computing: 1</t>
        </is>
      </c>
      <c r="V72" s="77" t="inlineStr">
        <is>
          <t>Several distributed routes</t>
        </is>
      </c>
      <c r="W72" s="77" t="inlineStr">
        <is>
          <t>Harvard's verified employer-linked group provision sits in separate professional-school and programme routes rather than a central scheme. The strongest is the HBS FIELD Global Capstone: a required first-year MBA course in which teams of six work with a partner company abroad to design a new product or service for local consumers (immersion 11-18 May 2026). The SEAS/IACS Computational Science and Engineering Capstone (APCOMP 297R) puts groups of 3-4 on real-world projects for partner organizations, with a Fall 2026 section listed and named past partners such as Biogen, Spotify and Unspace; whether it is compulsory is unknown. The Harvard Law School Dispute Systems Design Clinic fits all three criteria (teams of 2-3, weekly client meetings, final report) but is undated, so current delivery is unclear. The Kennedy School Policy Analysis Exercise is a compulsory MPP capstone for public or nonprofit clients, but sources conflict on whether students work alone or in small groups. The legacy lead, the Mindich Program in Engaged Scholarship, offers about 60 community-engaged undergraduate courses a year, but its pages do not show group projects with partner organizations, so it is recorde</t>
        </is>
      </c>
      <c r="X72" s="77" t="inlineStr">
        <is>
          <t>Reduced-depth review (about 14 searches plus page fetches). Several Harvard pages returned 403/404 to WebFetch (iacs.seas capstone, designfair, HBS handbook), so some evidence is search-index text. Not covered: Mindich course-level projects (GOV 1022 etc.), Harvard Innovation Labs, HGSE, HSPH, Harvard Medical School, GSD studios, Harvard Law SPOs/other clinics, Harvard Extension, further SEAS and FAS undergraduate courses; further departmental instances likely.</t>
        </is>
      </c>
    </row>
    <row r="73">
      <c r="A73" s="77" t="inlineStr">
        <is>
          <t>US03</t>
        </is>
      </c>
      <c r="B73" s="79" t="inlineStr">
        <is>
          <t>Stanford</t>
        </is>
      </c>
      <c r="C73" s="77" t="inlineStr">
        <is>
          <t>US</t>
        </is>
      </c>
      <c r="D73" s="77" t="inlineStr">
        <is>
          <t>US sample</t>
        </is>
      </c>
      <c r="E73" s="77" t="inlineStr">
        <is>
          <t>US</t>
        </is>
      </c>
      <c r="F73" s="77" t="n">
        <v>2027</v>
      </c>
      <c r="G73" s="77" t="n">
        <v>2</v>
      </c>
      <c r="H73" s="77" t="inlineStr">
        <is>
          <t>Complete</t>
        </is>
      </c>
      <c r="I73" s="77">
        <f>COUNTIFS('EL scheme register'!$A$7:$A$783,$A73,'EL scheme register'!$C$7:$C$783,"University-wide",'EL scheme register'!$AJ$7:$AJ$783,"Yes")</f>
        <v/>
      </c>
      <c r="J73" s="77">
        <f>COUNTIFS('EL scheme register'!$A$7:$A$783,$A73,'EL scheme register'!$C$7:$C$783,"Cross-faculty",'EL scheme register'!$AJ$7:$AJ$783,"Yes")</f>
        <v/>
      </c>
      <c r="K73" s="77">
        <f>COUNTIFS('EL scheme register'!$A$7:$A$783,$A73,'EL scheme register'!$C$7:$C$783,"Faculty/school",'EL scheme register'!$AJ$7:$AJ$783,"Yes")</f>
        <v/>
      </c>
      <c r="L73" s="77">
        <f>COUNTIFS('EL scheme register'!$A$7:$A$783,$A73,'EL scheme register'!$C$7:$C$783,"Programme/course",'EL scheme register'!$AJ$7:$AJ$783,"Yes")</f>
        <v/>
      </c>
      <c r="M73" s="77">
        <f>COUNTIFS('EL scheme register'!$A$7:$A$783,$A73,'EL scheme register'!$C$7:$C$783,"Unclear",'EL scheme register'!$AJ$7:$AJ$783,"Yes")</f>
        <v/>
      </c>
      <c r="N73" s="77">
        <f>SUM(I73:M73)</f>
        <v/>
      </c>
      <c r="O73" s="77">
        <f>COUNTIFS('EL scheme register'!$A$7:$A$783,$A73,'EL scheme register'!$AF$7:$AF$783,"Potentially relevant; evidence incomplete",'EL scheme register'!$AI$7:$AI$783,"Yes")</f>
        <v/>
      </c>
      <c r="P73" s="77">
        <f>COUNTIFS('EL scheme register'!$A$7:$A$783,$A73,'EL scheme register'!$AF$7:$AF$783,"Outside strict definition")</f>
        <v/>
      </c>
      <c r="Q73" s="77">
        <f>COUNTIF('EL exclusions &amp; gaps'!$B$7:$B$5000,$A73)</f>
        <v/>
      </c>
      <c r="R73" s="77" t="inlineStr">
        <is>
          <t>Yes</t>
        </is>
      </c>
      <c r="S73" s="77" t="inlineStr">
        <is>
          <t>Not evidenced</t>
        </is>
      </c>
      <c r="T73" s="77" t="inlineStr">
        <is>
          <t>Design for Extreme Affordability (Extreme) (OIT 333-334 / ME 206A/B) [University-wide]; ME310 Global Design Innovation (ME310ABC) (ME310A/B/C) [Programme/course]; MS&amp;E Senior Project (sponsor-based team projects) [Programme/course]</t>
        </is>
      </c>
      <c r="U73" s="77" t="inlineStr">
        <is>
          <t>Engineering/computing: 3; Business/management: 2; Central provision: 1</t>
        </is>
      </c>
      <c r="V73" s="77" t="inlineStr">
        <is>
          <t>Several distributed routes</t>
        </is>
      </c>
      <c r="W73" s="77" t="inlineStr">
        <is>
          <t>Stanford has several verified, distributed team-plus-external-client routes, mostly graduate or programme-embedded. The only university-wide route is Design for Extreme Affordability (OIT 333-334 / ME 206A/B): an application-only two-quarter, 4-unit course open to graduate students from all schools, in which multidisciplinary teams take questions posed by community partners and build prototypes; the 2026 cohort cycle is confirmed. In engineering, ME310 pairs a Stanford team of 3-4 graduates with a partner-university team on a corporate sponsor's problem from September to June (sponsor fee listed for 2026-27), and MS&amp;E senior-project teams of 3-4 consulted for named 2026 sponsors (IBM, NEA, Sanas and others). CS 210B uses corporate-partner-seeded team projects (spring 2026 offering) but current partners were not verified. The Public Policy Practicum is a compulsory senior (BA) and MPP team capstone for government and nonprofit clients, with over 50 clients since 2007, but no dated current-year evidence was retrieved. Law &amp; Policy Lab practicums serve public-sector clients (2026-27 listed) with team basis unclear. Provision is distributed across schools, with one cross-school graduat</t>
        </is>
      </c>
      <c r="X73" s="77" t="inlineStr">
        <is>
          <t>Reduced-depth review (about 9 searches plus WebFetch). Further departmental capstones likely (Earth Systems, E-IPER, Biodesign, Cardinal Courses, GSB study trips, Medicine). CS210 current partners, ME310 credit/eligibility, and Public Policy practicum current-year clients unverified. CS industry-collaborator page returned a login wall. Law and Policy Lab group basis unclear.</t>
        </is>
      </c>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Complete</t>
        </is>
      </c>
      <c r="I74" s="77">
        <f>COUNTIFS('EL scheme register'!$A$7:$A$783,$A74,'EL scheme register'!$C$7:$C$783,"University-wide",'EL scheme register'!$AJ$7:$AJ$783,"Yes")</f>
        <v/>
      </c>
      <c r="J74" s="77">
        <f>COUNTIFS('EL scheme register'!$A$7:$A$783,$A74,'EL scheme register'!$C$7:$C$783,"Cross-faculty",'EL scheme register'!$AJ$7:$AJ$783,"Yes")</f>
        <v/>
      </c>
      <c r="K74" s="77">
        <f>COUNTIFS('EL scheme register'!$A$7:$A$783,$A74,'EL scheme register'!$C$7:$C$783,"Faculty/school",'EL scheme register'!$AJ$7:$AJ$783,"Yes")</f>
        <v/>
      </c>
      <c r="L74" s="77">
        <f>COUNTIFS('EL scheme register'!$A$7:$A$783,$A74,'EL scheme register'!$C$7:$C$783,"Programme/course",'EL scheme register'!$AJ$7:$AJ$783,"Yes")</f>
        <v/>
      </c>
      <c r="M74" s="77">
        <f>COUNTIFS('EL scheme register'!$A$7:$A$783,$A74,'EL scheme register'!$C$7:$C$783,"Unclear",'EL scheme register'!$AJ$7:$AJ$783,"Yes")</f>
        <v/>
      </c>
      <c r="N74" s="77">
        <f>SUM(I74:M74)</f>
        <v/>
      </c>
      <c r="O74" s="77">
        <f>COUNTIFS('EL scheme register'!$A$7:$A$783,$A74,'EL scheme register'!$AF$7:$AF$783,"Potentially relevant; evidence incomplete",'EL scheme register'!$AI$7:$AI$783,"Yes")</f>
        <v/>
      </c>
      <c r="P74" s="77">
        <f>COUNTIFS('EL scheme register'!$A$7:$A$783,$A74,'EL scheme register'!$AF$7:$AF$783,"Outside strict definition")</f>
        <v/>
      </c>
      <c r="Q74" s="77">
        <f>COUNTIF('EL exclusions &amp; gaps'!$B$7:$B$5000,$A74)</f>
        <v/>
      </c>
      <c r="R74" s="77" t="inlineStr">
        <is>
          <t>Not evidenced</t>
        </is>
      </c>
      <c r="S74" s="77" t="inlineStr">
        <is>
          <t>Not evidenced</t>
        </is>
      </c>
      <c r="T74" s="77" t="inlineStr"/>
      <c r="U74" s="77" t="inlineStr"/>
      <c r="V74" s="77" t="inlineStr">
        <is>
          <t>No qualifying scheme verified</t>
        </is>
      </c>
      <c r="W74" s="77" t="inlineStr">
        <is>
          <t>No qualifying scheme verified through the documented search. Caltech has no business school and the strongest team-project provision is engineering and computing based. ME 72 (compulsory design capstone for mechanical/civil engineering, teams of 5-7, two terms, robot competition 10 March 2026) meets project and group criteria but is an internal competition with no client. CS/IDS 163 Projects in Machine Learning is a group project course with 'domain expert advisors', whose affiliation is not stated. The 2026 Caltech Space Challenge is a selective five-day graduate team mission-design event with JPL (Caltech-managed) mentors and judges and no live client. E/ME/MedE 106 Design for Freedom from Disability is the only course with a named external partner (Rancho Los Amigos National Rehabilitation Center) but is not offered in 2025-26 or 2026-27 and team structure is not shown. The legacy SURF fellowship is mentored individual research, so it fails group working. Provision looks isolated and departmental; CALE offers careers services rather than team projects. Remaining uncertainty: unpublished sponsor roles in ME 72 and CS 163, and other departmental project courses not individually ch</t>
        </is>
      </c>
      <c r="X74" s="77" t="inlineStr">
        <is>
          <t>Reduced-depth review (about 12 searches). Not checked: whether ME 72 sponsors (Northrop Grumman per a search snippet) set briefs; CS/IDS 163 advisor identity; CS 141 partners; JPL-linked courses; engineering EE/CMS project courses (e.g. CS/EE 145); Applied Physics/Materials design courses; further departmental instances likely.</t>
        </is>
      </c>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Complete</t>
        </is>
      </c>
      <c r="I75" s="77">
        <f>COUNTIFS('EL scheme register'!$A$7:$A$783,$A75,'EL scheme register'!$C$7:$C$783,"University-wide",'EL scheme register'!$AJ$7:$AJ$783,"Yes")</f>
        <v/>
      </c>
      <c r="J75" s="77">
        <f>COUNTIFS('EL scheme register'!$A$7:$A$783,$A75,'EL scheme register'!$C$7:$C$783,"Cross-faculty",'EL scheme register'!$AJ$7:$AJ$783,"Yes")</f>
        <v/>
      </c>
      <c r="K75" s="77">
        <f>COUNTIFS('EL scheme register'!$A$7:$A$783,$A75,'EL scheme register'!$C$7:$C$783,"Faculty/school",'EL scheme register'!$AJ$7:$AJ$783,"Yes")</f>
        <v/>
      </c>
      <c r="L75" s="77">
        <f>COUNTIFS('EL scheme register'!$A$7:$A$783,$A75,'EL scheme register'!$C$7:$C$783,"Programme/course",'EL scheme register'!$AJ$7:$AJ$783,"Yes")</f>
        <v/>
      </c>
      <c r="M75" s="77">
        <f>COUNTIFS('EL scheme register'!$A$7:$A$783,$A75,'EL scheme register'!$C$7:$C$783,"Unclear",'EL scheme register'!$AJ$7:$AJ$783,"Yes")</f>
        <v/>
      </c>
      <c r="N75" s="77">
        <f>SUM(I75:M75)</f>
        <v/>
      </c>
      <c r="O75" s="77">
        <f>COUNTIFS('EL scheme register'!$A$7:$A$783,$A75,'EL scheme register'!$AF$7:$AF$783,"Potentially relevant; evidence incomplete",'EL scheme register'!$AI$7:$AI$783,"Yes")</f>
        <v/>
      </c>
      <c r="P75" s="77">
        <f>COUNTIFS('EL scheme register'!$A$7:$A$783,$A75,'EL scheme register'!$AF$7:$AF$783,"Outside strict definition")</f>
        <v/>
      </c>
      <c r="Q75" s="77">
        <f>COUNTIF('EL exclusions &amp; gaps'!$B$7:$B$5000,$A75)</f>
        <v/>
      </c>
      <c r="R75" s="77" t="inlineStr">
        <is>
          <t>Yes</t>
        </is>
      </c>
      <c r="S75" s="77" t="inlineStr">
        <is>
          <t>Not evidenced</t>
        </is>
      </c>
      <c r="T75" s="77" t="inlineStr">
        <is>
          <t>Fung Fellowship (Health + Innovation and Sustainability + Innovation tracks) [University-wide]</t>
        </is>
      </c>
      <c r="U75" s="77" t="inlineStr">
        <is>
          <t>Engineering/computing: 1; Central provision: 1</t>
        </is>
      </c>
      <c r="V75" s="77" t="inlineStr">
        <is>
          <t>Several distributed routes</t>
        </is>
      </c>
      <c r="W75" s="77" t="inlineStr">
        <is>
          <t>Berkeley's documented employer-linked group project routes are distributed across graduate schools rather than institution-wide. The Goldman School's Introduction to Policy Analysis (S1) places teams of four to six first-year MPP students with public-sector agencies and NGOs, producing a report and presentation (Spring 2027 call open). Engineering's MEng Capstone (S2) runs nine-month teams of three to five on industry-proposed projects, but the page also describes faculty-involved projects, so external sponsorship across all teams is unproven. Data Science Discovery (S3) offers mentor-set projects with teams of 1-5, partly academic mentors, so group and employer criteria are unclear. Haas offers Social Sector Solutions (nonprofit client teams of 5-7), Haas@Work (firm challenges) and Startup Lab, all MBA or graduate-led with weak current-year evidence. The legacy Berkeley Discovery framework is a platform, not a scheme. No undergraduate curricular route meeting all three criteria was verified; participation is optional or programme-specific, with no institution-wide route found. No participation numbers were located. Update: the Fung Fellowship (S7) is the strongest undergraduate ro</t>
        </is>
      </c>
      <c r="X75" s="77" t="inlineStr">
        <is>
          <t>Credit for Fung Fellowship not found; IPA and MEng compulsory status unconfirmed; MIDS client-based capstone, Deep Tech Innovation Lab, MSSE, Haas IBD not assessed; Haas routes lack current-year evidence; no undergraduate humanities/social-science route found; further departmental capstones likely.</t>
        </is>
      </c>
    </row>
    <row r="76">
      <c r="A76" s="77" t="inlineStr">
        <is>
          <t>US06</t>
        </is>
      </c>
      <c r="B76" s="79" t="inlineStr">
        <is>
          <t>Chicago</t>
        </is>
      </c>
      <c r="C76" s="77" t="inlineStr">
        <is>
          <t>US</t>
        </is>
      </c>
      <c r="D76" s="77" t="inlineStr">
        <is>
          <t>US sample</t>
        </is>
      </c>
      <c r="E76" s="77" t="inlineStr">
        <is>
          <t>US</t>
        </is>
      </c>
      <c r="F76" s="77" t="n">
        <v>2027</v>
      </c>
      <c r="G76" s="77" t="n">
        <v>24</v>
      </c>
      <c r="H76" s="77" t="inlineStr">
        <is>
          <t>Complete</t>
        </is>
      </c>
      <c r="I76" s="77">
        <f>COUNTIFS('EL scheme register'!$A$7:$A$783,$A76,'EL scheme register'!$C$7:$C$783,"University-wide",'EL scheme register'!$AJ$7:$AJ$783,"Yes")</f>
        <v/>
      </c>
      <c r="J76" s="77">
        <f>COUNTIFS('EL scheme register'!$A$7:$A$783,$A76,'EL scheme register'!$C$7:$C$783,"Cross-faculty",'EL scheme register'!$AJ$7:$AJ$783,"Yes")</f>
        <v/>
      </c>
      <c r="K76" s="77">
        <f>COUNTIFS('EL scheme register'!$A$7:$A$783,$A76,'EL scheme register'!$C$7:$C$783,"Faculty/school",'EL scheme register'!$AJ$7:$AJ$783,"Yes")</f>
        <v/>
      </c>
      <c r="L76" s="77">
        <f>COUNTIFS('EL scheme register'!$A$7:$A$783,$A76,'EL scheme register'!$C$7:$C$783,"Programme/course",'EL scheme register'!$AJ$7:$AJ$783,"Yes")</f>
        <v/>
      </c>
      <c r="M76" s="77">
        <f>COUNTIFS('EL scheme register'!$A$7:$A$783,$A76,'EL scheme register'!$C$7:$C$783,"Unclear",'EL scheme register'!$AJ$7:$AJ$783,"Yes")</f>
        <v/>
      </c>
      <c r="N76" s="77">
        <f>SUM(I76:M76)</f>
        <v/>
      </c>
      <c r="O76" s="77">
        <f>COUNTIFS('EL scheme register'!$A$7:$A$783,$A76,'EL scheme register'!$AF$7:$AF$783,"Potentially relevant; evidence incomplete",'EL scheme register'!$AI$7:$AI$783,"Yes")</f>
        <v/>
      </c>
      <c r="P76" s="77">
        <f>COUNTIFS('EL scheme register'!$A$7:$A$783,$A76,'EL scheme register'!$AF$7:$AF$783,"Outside strict definition")</f>
        <v/>
      </c>
      <c r="Q76" s="77">
        <f>COUNTIF('EL exclusions &amp; gaps'!$B$7:$B$5000,$A76)</f>
        <v/>
      </c>
      <c r="R76" s="77" t="inlineStr">
        <is>
          <t>Yes</t>
        </is>
      </c>
      <c r="S76" s="77" t="inlineStr">
        <is>
          <t>Not evidenced</t>
        </is>
      </c>
      <c r="T76" s="77" t="inlineStr">
        <is>
          <t>Metcalf Sprints [University-wide]; Harris Policy Labs (PPHA 60000) [Cross-faculty]; Data Science Clinic [Cross-faculty]; MS in Applied Data Science Capstone Project [Programme/course]</t>
        </is>
      </c>
      <c r="U76" s="77" t="inlineStr">
        <is>
          <t>Science: 2; Engineering/computing: 2; Central provision: 1; Arts/humanities/social sciences: 1</t>
        </is>
      </c>
      <c r="V76" s="77" t="inlineStr">
        <is>
          <t>Several distributed routes</t>
        </is>
      </c>
      <c r="W76" s="77" t="inlineStr">
        <is>
          <t>University of Chicago provision is distributed across schools rather than institution-wide, with one central route. Central: Metcalf Sprints (Career Advancement) put teams of undergraduates on a 2-3 week deliverable for an employer partner; extracurricular, application-based, with sprints scheduled through August 2027. Social sciences/policy: Harris Policy Labs are elective, credit-bearing quarter-long practicums where student teams produce a policy memo and presentation for government, nonprofit or multilateral clients (Spring 2026 syllabus verified); open mainly to Harris students with other professional-school access by consent. Data science/computing: the Data Science Clinic (teams of 2-5 undergraduates/master's students, 1-2 quarters, partners appraise work affecting grades; Spring 2026 project list with named external organisations) and the compulsory MS in Applied Data Science capstone (teams of four, partner-proposed problems, two quarters). Engineering: the PME senior capstone with industry sponsors (evidence from 2023). Business: the Booth Consulting Lab with Kearney-sourced real clients (undated); student-run consulting is a lead. No university-wide curricular requiremen</t>
        </is>
      </c>
      <c r="X76" s="77" t="inlineStr">
        <is>
          <t>Not researched in reduced-depth mode: Booth Marketing Labs, Social Impact Lab, BSI/campusCATALYST dated evidence; Crown Family School field projects; Computer Science and natural-science departmental capstones; Pritzker Law/other clinics beyond Innovation Clinic; Polsky Center programmes; Graham School capstone; humanities/arts team projects with external partners. Further departmental instances likely.</t>
        </is>
      </c>
    </row>
    <row r="77">
      <c r="A77" s="77" t="inlineStr">
        <is>
          <t>US07</t>
        </is>
      </c>
      <c r="B77" s="79" t="inlineStr">
        <is>
          <t>Pennsylvania</t>
        </is>
      </c>
      <c r="C77" s="77" t="inlineStr">
        <is>
          <t>US</t>
        </is>
      </c>
      <c r="D77" s="77" t="inlineStr">
        <is>
          <t>US sample</t>
        </is>
      </c>
      <c r="E77" s="77" t="inlineStr">
        <is>
          <t>US</t>
        </is>
      </c>
      <c r="F77" s="77" t="n">
        <v>2027</v>
      </c>
      <c r="G77" s="77" t="n">
        <v>15</v>
      </c>
      <c r="H77" s="77" t="inlineStr">
        <is>
          <t>Complete</t>
        </is>
      </c>
      <c r="I77" s="77">
        <f>COUNTIFS('EL scheme register'!$A$7:$A$783,$A77,'EL scheme register'!$C$7:$C$783,"University-wide",'EL scheme register'!$AJ$7:$AJ$783,"Yes")</f>
        <v/>
      </c>
      <c r="J77" s="77">
        <f>COUNTIFS('EL scheme register'!$A$7:$A$783,$A77,'EL scheme register'!$C$7:$C$783,"Cross-faculty",'EL scheme register'!$AJ$7:$AJ$783,"Yes")</f>
        <v/>
      </c>
      <c r="K77" s="77">
        <f>COUNTIFS('EL scheme register'!$A$7:$A$783,$A77,'EL scheme register'!$C$7:$C$783,"Faculty/school",'EL scheme register'!$AJ$7:$AJ$783,"Yes")</f>
        <v/>
      </c>
      <c r="L77" s="77">
        <f>COUNTIFS('EL scheme register'!$A$7:$A$783,$A77,'EL scheme register'!$C$7:$C$783,"Programme/course",'EL scheme register'!$AJ$7:$AJ$783,"Yes")</f>
        <v/>
      </c>
      <c r="M77" s="77">
        <f>COUNTIFS('EL scheme register'!$A$7:$A$783,$A77,'EL scheme register'!$C$7:$C$783,"Unclear",'EL scheme register'!$AJ$7:$AJ$783,"Yes")</f>
        <v/>
      </c>
      <c r="N77" s="77">
        <f>SUM(I77:M77)</f>
        <v/>
      </c>
      <c r="O77" s="77">
        <f>COUNTIFS('EL scheme register'!$A$7:$A$783,$A77,'EL scheme register'!$AF$7:$AF$783,"Potentially relevant; evidence incomplete",'EL scheme register'!$AI$7:$AI$783,"Yes")</f>
        <v/>
      </c>
      <c r="P77" s="77">
        <f>COUNTIFS('EL scheme register'!$A$7:$A$783,$A77,'EL scheme register'!$AF$7:$AF$783,"Outside strict definition")</f>
        <v/>
      </c>
      <c r="Q77" s="77">
        <f>COUNTIF('EL exclusions &amp; gaps'!$B$7:$B$5000,$A77)</f>
        <v/>
      </c>
      <c r="R77" s="77" t="inlineStr">
        <is>
          <t>Yes</t>
        </is>
      </c>
      <c r="S77" s="77" t="inlineStr">
        <is>
          <t>Not evidenced</t>
        </is>
      </c>
      <c r="T77" s="77" t="inlineStr">
        <is>
          <t>Wharton Impact &amp; Sustainability Consulting (WISC) [University-wide]</t>
        </is>
      </c>
      <c r="U77" s="77" t="inlineStr">
        <is>
          <t>Business/management: 1; Central provision: 1</t>
        </is>
      </c>
      <c r="V77" s="77" t="inlineStr">
        <is>
          <t>Several distributed routes</t>
        </is>
      </c>
      <c r="W77" s="77" t="inlineStr">
        <is>
          <t>Penn's verified provision is distributed rather than institution-wide. The clearest route meeting all three criteria with current delivery is Wharton Impact &amp; Sustainability Consulting (WISC): selective, co-curricular teams of about five undergraduate/graduate students consult for external clients over 12 weeks, with weekly client meetings and a final client presentation (Fall 2026 clients listed; open to any Penn/Wharton student). Programme-embedded client consulting also exists in Wharton (EMBA Social Impact Consulting Practicum, 2025 article; MBA Field Application Projects, e.g. HCMG 6530 teams of 5-6 consulting for a health firm) but their current delivery is not dated. Penn Engineering Senior Design is a compulsory-style team capstone, yet external sponsorship is only 'many projects ... in collaboration with industry partners' with one named startup (C unclear). The Fels MPA capstone has government and nonprofit clients but appears individual. The Netter Center's ABCS network (33 courses in Spring 2026) is university-wide and partner-based, but mostly teaching/service with school and community hosts, so project/group/client status needs course-level testing. Nothing qualifying</t>
        </is>
      </c>
      <c r="X77" s="77" t="inlineStr">
        <is>
          <t>Reduced-depth (~15 searches). Not verified: Weitzman studio course-level client briefs; Penn Carey Law clinics; Nursing/health team courses; Wharton FAP/EMBA practicum current delivery and credit; engineering departmental sponsor schemes (CIS 4010 etc.); individual ABCS courses with partner-set group projects; Wharton student clubs. Further departmental instances likely. WebFetch summaries are tool-generated, not verbatim.</t>
        </is>
      </c>
    </row>
    <row r="78">
      <c r="A78" s="77" t="inlineStr">
        <is>
          <t>US08</t>
        </is>
      </c>
      <c r="B78" s="79" t="inlineStr">
        <is>
          <t>Cornell</t>
        </is>
      </c>
      <c r="C78" s="77" t="inlineStr">
        <is>
          <t>US</t>
        </is>
      </c>
      <c r="D78" s="77" t="inlineStr">
        <is>
          <t>US sample</t>
        </is>
      </c>
      <c r="E78" s="77" t="inlineStr">
        <is>
          <t>US</t>
        </is>
      </c>
      <c r="F78" s="77" t="n">
        <v>2027</v>
      </c>
      <c r="G78" s="77" t="n">
        <v>16</v>
      </c>
      <c r="H78" s="77" t="inlineStr">
        <is>
          <t>Complete</t>
        </is>
      </c>
      <c r="I78" s="77">
        <f>COUNTIFS('EL scheme register'!$A$7:$A$783,$A78,'EL scheme register'!$C$7:$C$783,"University-wide",'EL scheme register'!$AJ$7:$AJ$783,"Yes")</f>
        <v/>
      </c>
      <c r="J78" s="77">
        <f>COUNTIFS('EL scheme register'!$A$7:$A$783,$A78,'EL scheme register'!$C$7:$C$783,"Cross-faculty",'EL scheme register'!$AJ$7:$AJ$783,"Yes")</f>
        <v/>
      </c>
      <c r="K78" s="77">
        <f>COUNTIFS('EL scheme register'!$A$7:$A$783,$A78,'EL scheme register'!$C$7:$C$783,"Faculty/school",'EL scheme register'!$AJ$7:$AJ$783,"Yes")</f>
        <v/>
      </c>
      <c r="L78" s="77">
        <f>COUNTIFS('EL scheme register'!$A$7:$A$783,$A78,'EL scheme register'!$C$7:$C$783,"Programme/course",'EL scheme register'!$AJ$7:$AJ$783,"Yes")</f>
        <v/>
      </c>
      <c r="M78" s="77">
        <f>COUNTIFS('EL scheme register'!$A$7:$A$783,$A78,'EL scheme register'!$C$7:$C$783,"Unclear",'EL scheme register'!$AJ$7:$AJ$783,"Yes")</f>
        <v/>
      </c>
      <c r="N78" s="77">
        <f>SUM(I78:M78)</f>
        <v/>
      </c>
      <c r="O78" s="77">
        <f>COUNTIFS('EL scheme register'!$A$7:$A$783,$A78,'EL scheme register'!$AF$7:$AF$783,"Potentially relevant; evidence incomplete",'EL scheme register'!$AI$7:$AI$783,"Yes")</f>
        <v/>
      </c>
      <c r="P78" s="77">
        <f>COUNTIFS('EL scheme register'!$A$7:$A$783,$A78,'EL scheme register'!$AF$7:$AF$783,"Outside strict definition")</f>
        <v/>
      </c>
      <c r="Q78" s="77">
        <f>COUNTIF('EL exclusions &amp; gaps'!$B$7:$B$5000,$A78)</f>
        <v/>
      </c>
      <c r="R78" s="77" t="inlineStr">
        <is>
          <t>Not evidenced</t>
        </is>
      </c>
      <c r="S78" s="77" t="inlineStr">
        <is>
          <t>Not evidenced</t>
        </is>
      </c>
      <c r="T78" s="77" t="inlineStr">
        <is>
          <t>AEM 4000 Grand Challenges Project Course (capstone) (AEM 4000) [Programme/course]; INFO 5900 MPS Project (Information Science) (INFO 5900) [Programme/course]</t>
        </is>
      </c>
      <c r="U78" s="77" t="inlineStr">
        <is>
          <t>Business/management: 1; Engineering/computing: 1</t>
        </is>
      </c>
      <c r="V78" s="77" t="inlineStr">
        <is>
          <t>Several distributed routes</t>
        </is>
      </c>
      <c r="W78" s="77" t="inlineStr">
        <is>
          <t>Cornell has no institution-wide employer-project scheme found in the documented search. Qualifying provision is distributed across colleges and mostly programme-embedded. Strongest routes. Dyson's AEM 4000 Grand Challenges Project Course (Fall 2025 roster, 3 credits) puts teams of 4-5 undergraduates with a client or community partner on a societal problem; the Dyson page reports about 50 external-partner projects a year, with liaisons acting as mentors and meeting teams at least four times. Graduate programmes supply compulsory or required team projects: MEng Engineering Management (ENMGT 5910, teams of 2-7, sponsor receives report and presentation; Wayfair, IBM, Siemens Healthineers named), MPS Information Science INFO 5900 (teams of 5-7, designated external client representative), Cornell Tech Product Studio (mandatory for all master's students, industry advisor and final demo) and the Johnson MBA Strategic Product &amp; Marketing Immersion (company partner attends final presentation). Weill Cornell MS capstones (teams of about 4, client agreement) list 2026-27 dates. Legacy row. Engineering Student Project Teams (1,800+ students, 30+ majors, credit via ENGRG 1400/3400/4400) are stud</t>
        </is>
      </c>
      <c r="X78" s="77" t="inlineStr">
        <is>
          <t>Further MEng programmes (MAE, BME, MSE, ORIE), MPS AEM capstone, other Johnson immersions, BME senior design, Law clinics, Hotel and AAP studios and PAM/PUBPOL community courses were identified only via search summaries. Many pages undated. Eligibility for Student Project Teams not opened. Reduced-depth mode: about 12 searches plus 11 page fetches (WebFetch worked, retrieval 'page text'; some quoted content is fetch-model summaries of the pages).</t>
        </is>
      </c>
    </row>
    <row r="79">
      <c r="A79" s="77" t="inlineStr">
        <is>
          <t>US09</t>
        </is>
      </c>
      <c r="B79" s="79" t="inlineStr">
        <is>
          <t>Yale</t>
        </is>
      </c>
      <c r="C79" s="77" t="inlineStr">
        <is>
          <t>US</t>
        </is>
      </c>
      <c r="D79" s="77" t="inlineStr">
        <is>
          <t>US sample</t>
        </is>
      </c>
      <c r="E79" s="77" t="inlineStr">
        <is>
          <t>US</t>
        </is>
      </c>
      <c r="F79" s="77" t="n">
        <v>2027</v>
      </c>
      <c r="G79" s="77" t="n">
        <v>16</v>
      </c>
      <c r="H79" s="77" t="inlineStr">
        <is>
          <t>Complete</t>
        </is>
      </c>
      <c r="I79" s="77">
        <f>COUNTIFS('EL scheme register'!$A$7:$A$783,$A79,'EL scheme register'!$C$7:$C$783,"University-wide",'EL scheme register'!$AJ$7:$AJ$783,"Yes")</f>
        <v/>
      </c>
      <c r="J79" s="77">
        <f>COUNTIFS('EL scheme register'!$A$7:$A$783,$A79,'EL scheme register'!$C$7:$C$783,"Cross-faculty",'EL scheme register'!$AJ$7:$AJ$783,"Yes")</f>
        <v/>
      </c>
      <c r="K79" s="77">
        <f>COUNTIFS('EL scheme register'!$A$7:$A$783,$A79,'EL scheme register'!$C$7:$C$783,"Faculty/school",'EL scheme register'!$AJ$7:$AJ$783,"Yes")</f>
        <v/>
      </c>
      <c r="L79" s="77">
        <f>COUNTIFS('EL scheme register'!$A$7:$A$783,$A79,'EL scheme register'!$C$7:$C$783,"Programme/course",'EL scheme register'!$AJ$7:$AJ$783,"Yes")</f>
        <v/>
      </c>
      <c r="M79" s="77">
        <f>COUNTIFS('EL scheme register'!$A$7:$A$783,$A79,'EL scheme register'!$C$7:$C$783,"Unclear",'EL scheme register'!$AJ$7:$AJ$783,"Yes")</f>
        <v/>
      </c>
      <c r="N79" s="77">
        <f>SUM(I79:M79)</f>
        <v/>
      </c>
      <c r="O79" s="77">
        <f>COUNTIFS('EL scheme register'!$A$7:$A$783,$A79,'EL scheme register'!$AF$7:$AF$783,"Potentially relevant; evidence incomplete",'EL scheme register'!$AI$7:$AI$783,"Yes")</f>
        <v/>
      </c>
      <c r="P79" s="77">
        <f>COUNTIFS('EL scheme register'!$A$7:$A$783,$A79,'EL scheme register'!$AF$7:$AF$783,"Outside strict definition")</f>
        <v/>
      </c>
      <c r="Q79" s="77">
        <f>COUNTIF('EL exclusions &amp; gaps'!$B$7:$B$5000,$A79)</f>
        <v/>
      </c>
      <c r="R79" s="77" t="inlineStr">
        <is>
          <t>Not evidenced</t>
        </is>
      </c>
      <c r="S79" s="77" t="inlineStr">
        <is>
          <t>Not evidenced</t>
        </is>
      </c>
      <c r="T79" s="77" t="inlineStr">
        <is>
          <t>Global Affairs Capstone Course (Yale Jackson School of Global Affairs) [Programme/course]; Golub Capital Consulting Fellows (formerly Social Impact Consulting Club), SOM [Faculty/school]</t>
        </is>
      </c>
      <c r="U79" s="77" t="inlineStr">
        <is>
          <t>Arts/humanities/social sciences: 1; Business/management: 1</t>
        </is>
      </c>
      <c r="V79" s="77" t="inlineStr">
        <is>
          <t>Several distributed routes</t>
        </is>
      </c>
      <c r="W79" s="77" t="inlineStr">
        <is>
          <t>Yale's verified provision is distributed across professional schools and one undergraduate programme, with no central or university-wide client-project route found. The strongest curricular routes are the School of Engineering's sponsored senior capstone (teams of three to four building a prototype for a funding sponsor over about 1.5 semesters, judged at a symposium), compulsory within the ABET engineering degree, and the Jackson School of Global Affairs capstone (an optional alternative to the senior thesis: a fall-semester policy project for an external client, such as UNDP's Crisis Bureau and Global Fashion Agenda in Fall 2025, in courses of up to 10 students). At SOM, Discovery Projects (6 credits, application-only) has teams advising affiliate companies, while the student-run Golub Capital Consulting Fellows runs year-long team projects with New Haven nonprofits and public bodies, with dated 2025/26 evidence but extracurricular status. Further team-and-client courses sit in the School of the Environment, Public Health and SOM Global Social Entrepreneurship, but their listings are undated. The legacy Tsai CITY Accelerator is excluded because ventures are student-owned. Uncerta</t>
        </is>
      </c>
      <c r="X79" s="77" t="inlineStr">
        <is>
          <t>Most course listings (YSE, YSPH, SOM GSE, Engineering sponsored capstone, SOM Discovery Projects) are undated, so current delivery is unconfirmed. Jackson capstone group size and clients rest on search-index extracts because the FAQ returned 404 to WebFetch and the Fall 2025 page body did not render. Credits and deliverables not retrieved for several routes. Not researched: further SOM/YSE courses, Architecture, Drama/Art, Divinity, Nursing, Computer Science and Statistics &amp; Data Science capstones, YSE ENV 965 and ENV 985b detail, Yale College humanities departments; further departmental instances likely exist. Reduced-depth mode (about 12 searches).</t>
        </is>
      </c>
    </row>
    <row r="80">
      <c r="A80" s="77" t="inlineStr">
        <is>
          <t>US10</t>
        </is>
      </c>
      <c r="B80" s="79" t="inlineStr">
        <is>
          <t>Princeton</t>
        </is>
      </c>
      <c r="C80" s="77" t="inlineStr">
        <is>
          <t>US</t>
        </is>
      </c>
      <c r="D80" s="77" t="inlineStr">
        <is>
          <t>US sample</t>
        </is>
      </c>
      <c r="E80" s="77" t="inlineStr">
        <is>
          <t>US</t>
        </is>
      </c>
      <c r="F80" s="77" t="n">
        <v>2027</v>
      </c>
      <c r="G80" s="77" t="n">
        <v>27</v>
      </c>
      <c r="H80" s="77" t="inlineStr">
        <is>
          <t>Complete</t>
        </is>
      </c>
      <c r="I80" s="77">
        <f>COUNTIFS('EL scheme register'!$A$7:$A$783,$A80,'EL scheme register'!$C$7:$C$783,"University-wide",'EL scheme register'!$AJ$7:$AJ$783,"Yes")</f>
        <v/>
      </c>
      <c r="J80" s="77">
        <f>COUNTIFS('EL scheme register'!$A$7:$A$783,$A80,'EL scheme register'!$C$7:$C$783,"Cross-faculty",'EL scheme register'!$AJ$7:$AJ$783,"Yes")</f>
        <v/>
      </c>
      <c r="K80" s="77">
        <f>COUNTIFS('EL scheme register'!$A$7:$A$783,$A80,'EL scheme register'!$C$7:$C$783,"Faculty/school",'EL scheme register'!$AJ$7:$AJ$783,"Yes")</f>
        <v/>
      </c>
      <c r="L80" s="77">
        <f>COUNTIFS('EL scheme register'!$A$7:$A$783,$A80,'EL scheme register'!$C$7:$C$783,"Programme/course",'EL scheme register'!$AJ$7:$AJ$783,"Yes")</f>
        <v/>
      </c>
      <c r="M80" s="77">
        <f>COUNTIFS('EL scheme register'!$A$7:$A$783,$A80,'EL scheme register'!$C$7:$C$783,"Unclear",'EL scheme register'!$AJ$7:$AJ$783,"Yes")</f>
        <v/>
      </c>
      <c r="N80" s="77">
        <f>SUM(I80:M80)</f>
        <v/>
      </c>
      <c r="O80" s="77">
        <f>COUNTIFS('EL scheme register'!$A$7:$A$783,$A80,'EL scheme register'!$AF$7:$AF$783,"Potentially relevant; evidence incomplete",'EL scheme register'!$AI$7:$AI$783,"Yes")</f>
        <v/>
      </c>
      <c r="P80" s="77">
        <f>COUNTIFS('EL scheme register'!$A$7:$A$783,$A80,'EL scheme register'!$AF$7:$AF$783,"Outside strict definition")</f>
        <v/>
      </c>
      <c r="Q80" s="77">
        <f>COUNTIF('EL exclusions &amp; gaps'!$B$7:$B$5000,$A80)</f>
        <v/>
      </c>
      <c r="R80" s="77" t="inlineStr">
        <is>
          <t>Not evidenced</t>
        </is>
      </c>
      <c r="S80" s="77" t="inlineStr">
        <is>
          <t>Not evidenced</t>
        </is>
      </c>
      <c r="T80" s="77" t="inlineStr">
        <is>
          <t>SPIA Graduate Policy Workshops (SPI 591a-g) (SPI 591a-g (Fall 2025)) [Programme/course]</t>
        </is>
      </c>
      <c r="U80" s="77" t="inlineStr">
        <is>
          <t>Arts/humanities/social sciences: 1</t>
        </is>
      </c>
      <c r="V80" s="77" t="inlineStr">
        <is>
          <t>Several distributed routes</t>
        </is>
      </c>
      <c r="W80" s="77" t="inlineStr">
        <is>
          <t>Princeton has one strongly verified route and several partial ones, spread across units rather than institution-wide. SPIA Graduate Policy Workshops (SPI 591) are required in the MPA: teams of 8-10 work on briefs for real clients (government agencies, multilateral organisations, nonprofits), do field research and present a report to the client (Fall 2025 confirmed). The undergraduate Policy Task Force (SPI 301) is a compulsory junior group project for SPIA concentrators but no external client is evidenced; the Policy Advocacy Clinic works with named external policy partners (ACLU, lawmakers) but team structure is unstated. The Keller Center's Community Project Studios / Tiger Challenge places student teams with nonprofit and government partners (Summer 2026 partner Smith Family Foundation), open across majors, but current delivery is unconfirmed. ProCES is an umbrella supporting community-engaged courses; qualifying examples include COS 333 (some teams build for nonprofits) and a 2025 workers-technology seminar (historical). No business, law or medical school exists; most engineering capstones lack documented external sponsors. ProCES and some CS pages blocked page access (Cloudfla</t>
        </is>
      </c>
      <c r="X80" s="77" t="inlineStr">
        <is>
          <t>proces.princeton.edu and gradfutures.princeton.edu returned Cloudflare challenges and were not accessed (not bypassed); cs.princeton.edu course pages 403. Per-course ProCES evidence, Keller Design minor project course, EGR 200, architecture studios, GradFUTURES capstones, department-level engineering capstones (further instances likely) not researched. WebFetch returned 403 for proces.princeton.edu; other pages read via curl through the proxy.</t>
        </is>
      </c>
    </row>
    <row r="81">
      <c r="A81" s="77" t="inlineStr">
        <is>
          <t>US11</t>
        </is>
      </c>
      <c r="B81" s="79" t="inlineStr">
        <is>
          <t>Columbia</t>
        </is>
      </c>
      <c r="C81" s="77" t="inlineStr">
        <is>
          <t>US</t>
        </is>
      </c>
      <c r="D81" s="77" t="inlineStr">
        <is>
          <t>US sample</t>
        </is>
      </c>
      <c r="E81" s="77" t="inlineStr">
        <is>
          <t>US</t>
        </is>
      </c>
      <c r="F81" s="77" t="n">
        <v>2027</v>
      </c>
      <c r="G81" s="77" t="n">
        <v>43</v>
      </c>
      <c r="H81" s="77" t="inlineStr">
        <is>
          <t>Complete</t>
        </is>
      </c>
      <c r="I81" s="77">
        <f>COUNTIFS('EL scheme register'!$A$7:$A$783,$A81,'EL scheme register'!$C$7:$C$783,"University-wide",'EL scheme register'!$AJ$7:$AJ$783,"Yes")</f>
        <v/>
      </c>
      <c r="J81" s="77">
        <f>COUNTIFS('EL scheme register'!$A$7:$A$783,$A81,'EL scheme register'!$C$7:$C$783,"Cross-faculty",'EL scheme register'!$AJ$7:$AJ$783,"Yes")</f>
        <v/>
      </c>
      <c r="K81" s="77">
        <f>COUNTIFS('EL scheme register'!$A$7:$A$783,$A81,'EL scheme register'!$C$7:$C$783,"Faculty/school",'EL scheme register'!$AJ$7:$AJ$783,"Yes")</f>
        <v/>
      </c>
      <c r="L81" s="77">
        <f>COUNTIFS('EL scheme register'!$A$7:$A$783,$A81,'EL scheme register'!$C$7:$C$783,"Programme/course",'EL scheme register'!$AJ$7:$AJ$783,"Yes")</f>
        <v/>
      </c>
      <c r="M81" s="77">
        <f>COUNTIFS('EL scheme register'!$A$7:$A$783,$A81,'EL scheme register'!$C$7:$C$783,"Unclear",'EL scheme register'!$AJ$7:$AJ$783,"Yes")</f>
        <v/>
      </c>
      <c r="N81" s="77">
        <f>SUM(I81:M81)</f>
        <v/>
      </c>
      <c r="O81" s="77">
        <f>COUNTIFS('EL scheme register'!$A$7:$A$783,$A81,'EL scheme register'!$AF$7:$AF$783,"Potentially relevant; evidence incomplete",'EL scheme register'!$AI$7:$AI$783,"Yes")</f>
        <v/>
      </c>
      <c r="P81" s="77">
        <f>COUNTIFS('EL scheme register'!$A$7:$A$783,$A81,'EL scheme register'!$AF$7:$AF$783,"Outside strict definition")</f>
        <v/>
      </c>
      <c r="Q81" s="77">
        <f>COUNTIF('EL exclusions &amp; gaps'!$B$7:$B$5000,$A81)</f>
        <v/>
      </c>
      <c r="R81" s="77" t="inlineStr">
        <is>
          <t>Yes</t>
        </is>
      </c>
      <c r="S81" s="77" t="inlineStr">
        <is>
          <t>Not evidenced</t>
        </is>
      </c>
      <c r="T81" s="77" t="inlineStr">
        <is>
          <t>SIPA Capstone Workshops [Faculty/school]; MS in Sustainability Management Capstone Workshop [Programme/course]; Design for Social Innovation (DFSI) [University-wide]; Management Consulting Lab (B8701) [Programme/course]; Workshop in Sustainable Development (EESC BC3300) (EESC BC3300) [Programme/course]</t>
        </is>
      </c>
      <c r="U81" s="77" t="inlineStr">
        <is>
          <t>Science: 2; Arts/humanities/social sciences: 1; Other (law, health, design, architecture…): 1; Central provision: 1; Business/management: 1</t>
        </is>
      </c>
      <c r="V81" s="77" t="inlineStr">
        <is>
          <t>Several distributed routes</t>
        </is>
      </c>
      <c r="W81" s="77" t="inlineStr">
        <is>
          <t>Columbia has several well-evidenced employer or external-client team projects, but they sit in individual schools and programmes; no central scheme embeds them across all students and the legacy engineering core course (The Art of Engineering) could not be shown to involve an external organisation. The strongest routes are SIPA Capstone Workshops (teams of about six MIA/MPA students consulting for external clients such as the Federal Reserve Bank of New York, 2026-27 list), the MS Sustainability Management capstone (Spring 2026 client briefings), Columbia Business School's Management Consulting Lab (teams of three working with EC-Africa companies, Spring 2026), the Barnard Workshop in Sustainable Development (client agency, Fall 2026 listing) and Design for Social Innovation, a selective 3-credit course open across Columbia's schools with social-sector clients (Spring 2026). The MS Data Science capstone has sponsored team projects but sponsors may be faculty, so employer coverage is unclear; GSAPP's planning studio uses public-sector clients but only 2022 evidence was found. Participation is compulsory within some programmes (sustainability capstone; SIPA possibly), elective or com</t>
        </is>
      </c>
      <c r="X81" s="77" t="inlineStr">
        <is>
          <t>Direct page access blocked (WebFetch 403; curl met a Cloudflare challenge, not bypassed), so all evidence is search-summary paraphrase. Journalism, Teachers College, Mailman, Engineering IEOR/CS/biomedical capstones, CBS club consulting, law clinic team projects and Columbia College core not researched; further departmental instances likely. Credits and compulsion for SIPA, Sustainability and DSI capstones unverified. Reduced-depth mode (about 14 searches).</t>
        </is>
      </c>
    </row>
    <row r="82">
      <c r="A82" s="77" t="inlineStr">
        <is>
          <t>US12</t>
        </is>
      </c>
      <c r="B82" s="79" t="inlineStr">
        <is>
          <t>Johns Hopkins</t>
        </is>
      </c>
      <c r="C82" s="77" t="inlineStr">
        <is>
          <t>US</t>
        </is>
      </c>
      <c r="D82" s="77" t="inlineStr">
        <is>
          <t>US sample</t>
        </is>
      </c>
      <c r="E82" s="77" t="inlineStr">
        <is>
          <t>US</t>
        </is>
      </c>
      <c r="F82" s="77" t="n">
        <v>2027</v>
      </c>
      <c r="G82" s="77" t="n">
        <v>20</v>
      </c>
      <c r="H82" s="77" t="inlineStr">
        <is>
          <t>Complete</t>
        </is>
      </c>
      <c r="I82" s="77">
        <f>COUNTIFS('EL scheme register'!$A$7:$A$783,$A82,'EL scheme register'!$C$7:$C$783,"University-wide",'EL scheme register'!$AJ$7:$AJ$783,"Yes")</f>
        <v/>
      </c>
      <c r="J82" s="77">
        <f>COUNTIFS('EL scheme register'!$A$7:$A$783,$A82,'EL scheme register'!$C$7:$C$783,"Cross-faculty",'EL scheme register'!$AJ$7:$AJ$783,"Yes")</f>
        <v/>
      </c>
      <c r="K82" s="77">
        <f>COUNTIFS('EL scheme register'!$A$7:$A$783,$A82,'EL scheme register'!$C$7:$C$783,"Faculty/school",'EL scheme register'!$AJ$7:$AJ$783,"Yes")</f>
        <v/>
      </c>
      <c r="L82" s="77">
        <f>COUNTIFS('EL scheme register'!$A$7:$A$783,$A82,'EL scheme register'!$C$7:$C$783,"Programme/course",'EL scheme register'!$AJ$7:$AJ$783,"Yes")</f>
        <v/>
      </c>
      <c r="M82" s="77">
        <f>COUNTIFS('EL scheme register'!$A$7:$A$783,$A82,'EL scheme register'!$C$7:$C$783,"Unclear",'EL scheme register'!$AJ$7:$AJ$783,"Yes")</f>
        <v/>
      </c>
      <c r="N82" s="77">
        <f>SUM(I82:M82)</f>
        <v/>
      </c>
      <c r="O82" s="77">
        <f>COUNTIFS('EL scheme register'!$A$7:$A$783,$A82,'EL scheme register'!$AF$7:$AF$783,"Potentially relevant; evidence incomplete",'EL scheme register'!$AI$7:$AI$783,"Yes")</f>
        <v/>
      </c>
      <c r="P82" s="77">
        <f>COUNTIFS('EL scheme register'!$A$7:$A$783,$A82,'EL scheme register'!$AF$7:$AF$783,"Outside strict definition")</f>
        <v/>
      </c>
      <c r="Q82" s="77">
        <f>COUNTIF('EL exclusions &amp; gaps'!$B$7:$B$5000,$A82)</f>
        <v/>
      </c>
      <c r="R82" s="77" t="inlineStr">
        <is>
          <t>Not evidenced</t>
        </is>
      </c>
      <c r="S82" s="77" t="inlineStr">
        <is>
          <t>Not evidenced</t>
        </is>
      </c>
      <c r="T82" s="77" t="inlineStr">
        <is>
          <t>Mechanical Engineering Senior Design (EN.530.403/404) (EN.530.403/404 (alt EN.660.345/346)) [Programme/course]; Civil and Systems Engineering senior capstone (community-centered design) [Programme/course]; Connection Community Consultants Program (SOURCE) [Cross-faculty]</t>
        </is>
      </c>
      <c r="U82" s="77" t="inlineStr">
        <is>
          <t>Engineering/computing: 2; Other (law, health, design, architecture…): 1; Central provision: 1</t>
        </is>
      </c>
      <c r="V82" s="77" t="inlineStr">
        <is>
          <t>Several distributed routes</t>
        </is>
      </c>
      <c r="W82" s="77" t="inlineStr">
        <is>
          <t>Johns Hopkins has several distributed, school-level routes where student teams work for external sponsors, but no university-wide scheme was verified. The clearest is Mechanical Engineering Senior Design: a two-semester, 8-credit senior capstone in which teams build prototypes for industry, government and non-profit sponsors who fund and receive the work (2026 Design Day). Civil and Systems Engineering seniors work with community clients, and the BME Undergraduate Design Team (teams of 5-8 over about a year) takes challenges from clinicians and industry, though the external share is unclear. In business, Carey's Innovation Field Project (8-week MBA team consulting for corporate sponsors) and the Health Care Strategy Practicum are described on undated pages. SAIS practicums put teams of about four to work for outside clients (e.g. AECOM). MSEM projects and SOURCE's Connection Community Consultants (teams of 3-5, up to 8 weeks, for Baltimore community organisations; 2026-27 recruiting) add further routes. Most are programme-specific; only SOURCE is cross-school and extracurricular. Pava Center accelerators are venture-building, not client projects. Uncertain: current-year evidence fo</t>
        </is>
      </c>
      <c r="X82" s="77" t="inlineStr">
        <is>
          <t>Direct page text unavailable (403 from jhu.edu hosts via WebFetch and curl; not bypassed). Science and Krieger AHSS thinly searched; Nursing, Peabody, Medicine unsearched in depth; CLE consulting course, CityLab and further departmental capstones (ECE, CS, Chem/Biomolecular, Civil) likely exist; dated current-year evidence missing for Carey, SAIS, MSEM.</t>
        </is>
      </c>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Complete</t>
        </is>
      </c>
      <c r="I83" s="77">
        <f>COUNTIFS('EL scheme register'!$A$7:$A$783,$A83,'EL scheme register'!$C$7:$C$783,"University-wide",'EL scheme register'!$AJ$7:$AJ$783,"Yes")</f>
        <v/>
      </c>
      <c r="J83" s="77">
        <f>COUNTIFS('EL scheme register'!$A$7:$A$783,$A83,'EL scheme register'!$C$7:$C$783,"Cross-faculty",'EL scheme register'!$AJ$7:$AJ$783,"Yes")</f>
        <v/>
      </c>
      <c r="K83" s="77">
        <f>COUNTIFS('EL scheme register'!$A$7:$A$783,$A83,'EL scheme register'!$C$7:$C$783,"Faculty/school",'EL scheme register'!$AJ$7:$AJ$783,"Yes")</f>
        <v/>
      </c>
      <c r="L83" s="77">
        <f>COUNTIFS('EL scheme register'!$A$7:$A$783,$A83,'EL scheme register'!$C$7:$C$783,"Programme/course",'EL scheme register'!$AJ$7:$AJ$783,"Yes")</f>
        <v/>
      </c>
      <c r="M83" s="77">
        <f>COUNTIFS('EL scheme register'!$A$7:$A$783,$A83,'EL scheme register'!$C$7:$C$783,"Unclear",'EL scheme register'!$AJ$7:$AJ$783,"Yes")</f>
        <v/>
      </c>
      <c r="N83" s="77">
        <f>SUM(I83:M83)</f>
        <v/>
      </c>
      <c r="O83" s="77">
        <f>COUNTIFS('EL scheme register'!$A$7:$A$783,$A83,'EL scheme register'!$AF$7:$AF$783,"Potentially relevant; evidence incomplete",'EL scheme register'!$AI$7:$AI$783,"Yes")</f>
        <v/>
      </c>
      <c r="P83" s="77">
        <f>COUNTIFS('EL scheme register'!$A$7:$A$783,$A83,'EL scheme register'!$AF$7:$AF$783,"Outside strict definition")</f>
        <v/>
      </c>
      <c r="Q83" s="77">
        <f>COUNTIF('EL exclusions &amp; gaps'!$B$7:$B$5000,$A83)</f>
        <v/>
      </c>
      <c r="R83" s="77" t="inlineStr">
        <is>
          <t>Not evidenced</t>
        </is>
      </c>
      <c r="S83" s="77" t="inlineStr">
        <is>
          <t>Not evidenced</t>
        </is>
      </c>
      <c r="T83" s="77" t="inlineStr">
        <is>
          <t>Multidisciplinary Action Projects (MAP) - Ross School of Business (BA 453 Capstone MAP (W26); MAP for MBA programmes) [Faculty/school]; SEAS Master's Project (Master's Capstone, client-based) [Faculty/school]</t>
        </is>
      </c>
      <c r="U83" s="77" t="inlineStr">
        <is>
          <t>Business/management: 1; Science: 1</t>
        </is>
      </c>
      <c r="V83" s="77" t="inlineStr">
        <is>
          <t>Several distributed routes</t>
        </is>
      </c>
      <c r="W83" s="77" t="inlineStr">
        <is>
          <t xml:space="preserve">Michigan's strongest verified provision is distributed rather than centrally mandated. The Multidisciplinary Design Program (hosted by Engineering, open to undergraduate and master's students from all majors) places year-long teams of about 5-7 on sponsor-proposed projects with joint faculty and sponsor mentoring and handover to the sponsor; sponsors are 30-40 companies, nonprofits, government bodies and internal University clients a year, so external coverage is marked 'Some projects'. Ross MAP / Capstone MAP gives MBA and BBA/MM teams sponsor-set consulting projects with liaisons, data and executive presentations. SEAS Master's Projects are year-plus client projects for teams of about five with a 2025-2026 list of external clients (Meijer, EGLE, LinkedIn, NREL). The Ford School's Strategic Public Policy Consulting places teams of 3-6 with public-sector clients, though current-year delivery was not dated. UMSI client-based courses and ME 450 industry-sponsored sections are partly evidenced (group basis or industry share unclear). The Integrated Policy Exercise is a simulation and excluded. Participation is optional or programme-specific, except where a capstone is required within </t>
        </is>
      </c>
      <c r="X83" s="77" t="inlineStr">
        <is>
          <t>MDP, ME 450, SEAS pages not opened (403/Cloudflare); evidence is search extracts. Unsearched: School of Public Health, Social Work, Art &amp; Design, Nursing, Kinesiology, LSA departmental capstones, Computer Science (EECS 440/ MDE), IOE 424, further engineering capstones (further departmental instances likely). Ford Clinic pilot and UMSI per-course team basis not assessed.</t>
        </is>
      </c>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Complete</t>
        </is>
      </c>
      <c r="I84" s="77">
        <f>COUNTIFS('EL scheme register'!$A$7:$A$783,$A84,'EL scheme register'!$C$7:$C$783,"University-wide",'EL scheme register'!$AJ$7:$AJ$783,"Yes")</f>
        <v/>
      </c>
      <c r="J84" s="77">
        <f>COUNTIFS('EL scheme register'!$A$7:$A$783,$A84,'EL scheme register'!$C$7:$C$783,"Cross-faculty",'EL scheme register'!$AJ$7:$AJ$783,"Yes")</f>
        <v/>
      </c>
      <c r="K84" s="77">
        <f>COUNTIFS('EL scheme register'!$A$7:$A$783,$A84,'EL scheme register'!$C$7:$C$783,"Faculty/school",'EL scheme register'!$AJ$7:$AJ$783,"Yes")</f>
        <v/>
      </c>
      <c r="L84" s="77">
        <f>COUNTIFS('EL scheme register'!$A$7:$A$783,$A84,'EL scheme register'!$C$7:$C$783,"Programme/course",'EL scheme register'!$AJ$7:$AJ$783,"Yes")</f>
        <v/>
      </c>
      <c r="M84" s="77">
        <f>COUNTIFS('EL scheme register'!$A$7:$A$783,$A84,'EL scheme register'!$C$7:$C$783,"Unclear",'EL scheme register'!$AJ$7:$AJ$783,"Yes")</f>
        <v/>
      </c>
      <c r="N84" s="77">
        <f>SUM(I84:M84)</f>
        <v/>
      </c>
      <c r="O84" s="77">
        <f>COUNTIFS('EL scheme register'!$A$7:$A$783,$A84,'EL scheme register'!$AF$7:$AF$783,"Potentially relevant; evidence incomplete",'EL scheme register'!$AI$7:$AI$783,"Yes")</f>
        <v/>
      </c>
      <c r="P84" s="77">
        <f>COUNTIFS('EL scheme register'!$A$7:$A$783,$A84,'EL scheme register'!$AF$7:$AF$783,"Outside strict definition")</f>
        <v/>
      </c>
      <c r="Q84" s="77">
        <f>COUNTIF('EL exclusions &amp; gaps'!$B$7:$B$5000,$A84)</f>
        <v/>
      </c>
      <c r="R84" s="77" t="inlineStr">
        <is>
          <t>Not evidenced</t>
        </is>
      </c>
      <c r="S84" s="77" t="inlineStr">
        <is>
          <t>Not evidenced</t>
        </is>
      </c>
      <c r="T84" s="77" t="inlineStr">
        <is>
          <t>Applied Integrated Research (AIR) capstone [Programme/course]</t>
        </is>
      </c>
      <c r="U84" s="77" t="inlineStr">
        <is>
          <t>Business/management: 1</t>
        </is>
      </c>
      <c r="V84" s="77" t="inlineStr">
        <is>
          <t>Several distributed routes</t>
        </is>
      </c>
      <c r="W84" s="77" t="inlineStr">
        <is>
          <t>UCLA's verified provision sits mostly in professional schools plus one university-wide route. In UCLA Anderson, the Applied Integrated Research (AIR) capstone puts teams of 5 MBA students to work as consultants for an external company, agency or non-profit for about 2.5 months, and the MSBA Applied Analytics Project (a 10-week team project that serves as the comprehensive exam) uses client-supplied data and named client contacts. AIR is one of several MBA capstone options, so it is elective within the programme; the MSBA project appears compulsory but its page is undated. The Center for Community Engagement runs the Community Engagement and Social Change minor, open to undergraduates in any major, whose two-quarter capstone research is conducted in collaboration with a community partner (2026 posters published), but whether it is done in teams is not stated. Luskin's MURP Client Project is a compulsory second-year capstone with nonprofit and public-agency clients (about 30 students in 2026), though it appears individual. The Master of Engineering ENGR 299 capstone is a compulsory team project, but industry sponsors only 'may' be included. Nothing qualifying was verified in sciences</t>
        </is>
      </c>
      <c r="X84" s="77" t="inlineStr">
        <is>
          <t>Further Anderson options (ASG, GSIC, FEiSty, TTC, BCC) and Epicenter Innovation Challenge need page-level checks; MPP Applied Policy Project only evidenced by 2017-18 handbook; undergraduate engineering and CS capstones have no sponsor evidence; no results for sciences, humanities departments, arts, law, public health; participation counts largely unpublished. AIR and MSBA pages were read only to 100,000 characters.</t>
        </is>
      </c>
    </row>
    <row r="85">
      <c r="A85" s="77" t="inlineStr">
        <is>
          <t>US15</t>
        </is>
      </c>
      <c r="B85" s="79" t="inlineStr">
        <is>
          <t>Duke</t>
        </is>
      </c>
      <c r="C85" s="77" t="inlineStr">
        <is>
          <t>US</t>
        </is>
      </c>
      <c r="D85" s="77" t="inlineStr">
        <is>
          <t>US sample</t>
        </is>
      </c>
      <c r="E85" s="77" t="inlineStr">
        <is>
          <t>US</t>
        </is>
      </c>
      <c r="F85" s="77" t="n">
        <v>2027</v>
      </c>
      <c r="G85" s="77" t="n">
        <v>70</v>
      </c>
      <c r="H85" s="77" t="inlineStr">
        <is>
          <t>Complete</t>
        </is>
      </c>
      <c r="I85" s="77">
        <f>COUNTIFS('EL scheme register'!$A$7:$A$783,$A85,'EL scheme register'!$C$7:$C$783,"University-wide",'EL scheme register'!$AJ$7:$AJ$783,"Yes")</f>
        <v/>
      </c>
      <c r="J85" s="77">
        <f>COUNTIFS('EL scheme register'!$A$7:$A$783,$A85,'EL scheme register'!$C$7:$C$783,"Cross-faculty",'EL scheme register'!$AJ$7:$AJ$783,"Yes")</f>
        <v/>
      </c>
      <c r="K85" s="77">
        <f>COUNTIFS('EL scheme register'!$A$7:$A$783,$A85,'EL scheme register'!$C$7:$C$783,"Faculty/school",'EL scheme register'!$AJ$7:$AJ$783,"Yes")</f>
        <v/>
      </c>
      <c r="L85" s="77">
        <f>COUNTIFS('EL scheme register'!$A$7:$A$783,$A85,'EL scheme register'!$C$7:$C$783,"Programme/course",'EL scheme register'!$AJ$7:$AJ$783,"Yes")</f>
        <v/>
      </c>
      <c r="M85" s="77">
        <f>COUNTIFS('EL scheme register'!$A$7:$A$783,$A85,'EL scheme register'!$C$7:$C$783,"Unclear",'EL scheme register'!$AJ$7:$AJ$783,"Yes")</f>
        <v/>
      </c>
      <c r="N85" s="77">
        <f>SUM(I85:M85)</f>
        <v/>
      </c>
      <c r="O85" s="77">
        <f>COUNTIFS('EL scheme register'!$A$7:$A$783,$A85,'EL scheme register'!$AF$7:$AF$783,"Potentially relevant; evidence incomplete",'EL scheme register'!$AI$7:$AI$783,"Yes")</f>
        <v/>
      </c>
      <c r="P85" s="77">
        <f>COUNTIFS('EL scheme register'!$A$7:$A$783,$A85,'EL scheme register'!$AF$7:$AF$783,"Outside strict definition")</f>
        <v/>
      </c>
      <c r="Q85" s="77">
        <f>COUNTIF('EL exclusions &amp; gaps'!$B$7:$B$5000,$A85)</f>
        <v/>
      </c>
      <c r="R85" s="77" t="inlineStr">
        <is>
          <t>Not evidenced</t>
        </is>
      </c>
      <c r="S85" s="77" t="inlineStr">
        <is>
          <t>Not evidenced</t>
        </is>
      </c>
      <c r="T85" s="77" t="inlineStr">
        <is>
          <t>Fuqua Client Consulting Practicum (FCCP) - Daytime MBA [Faculty/school]</t>
        </is>
      </c>
      <c r="U85" s="77" t="inlineStr">
        <is>
          <t>Business/management: 1</t>
        </is>
      </c>
      <c r="V85" s="77" t="inlineStr">
        <is>
          <t>Several distributed routes</t>
        </is>
      </c>
      <c r="W85" s="77" t="inlineStr">
        <is>
          <t xml:space="preserve">Duke has a university-wide team-project platform, Bass Connections: year-long (9-12 months) faculty-led teams averaging 10-12 students, always including undergraduates, with academic credit. Most 2026-27 teams work with outside partners, but the proposal rules only 'encourage' external partners, so client involvement is not standard and criterion C is Unclear. Course-based Collaborative Project Courses extend this (e.g. teams of 5-6 building software for community partners, with a mix of alumni, Durham businesses and Duke departments). The clearest qualifying route is the Fuqua Client Consulting Practicum: teams of five Daytime MBA students consult for an external client organisation in a 6-credit spring elective, presenting recommendations to client stakeholders (2025-26 overview and a 2027 project window). Evidence for Fuqua is from search-result text because fuqua.duke.edu could not be fetched. Programme-embedded client projects also exist in the Sanford School (MPP Spring Consulting Project, teams of 3-5 with non-profit, consultancy and government clients), Nicholas School Master's Projects (teams 'may' be 2-5, group status Unclear), MIDS capstones and Pratt industry-sponsored </t>
        </is>
      </c>
      <c r="X85" s="77" t="inlineStr">
        <is>
          <t>Pratt capstone courses (named courses, years, sponsor coverage); Statistical Science STA 798 and CompSci 408; Data+/Code+ partner role; Sanford and MIDS delivery years; Fuqua pages could not be opened (503 / TLS failure, not bypassed) so FCCP evidence is search-summary text; further departmental instances likely (Global Health, Nursing, Divinity, Environmental clinics). Fuqua client types unclear. Interpretation: clients in Bass Connections/Collaborative Courses include internal Duke units (e.g. Duke Critical Minerals Hub, Duke departments).</t>
        </is>
      </c>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Complete</t>
        </is>
      </c>
      <c r="I86" s="77">
        <f>COUNTIFS('EL scheme register'!$A$7:$A$783,$A86,'EL scheme register'!$C$7:$C$783,"University-wide",'EL scheme register'!$AJ$7:$AJ$783,"Yes")</f>
        <v/>
      </c>
      <c r="J86" s="77">
        <f>COUNTIFS('EL scheme register'!$A$7:$A$783,$A86,'EL scheme register'!$C$7:$C$783,"Cross-faculty",'EL scheme register'!$AJ$7:$AJ$783,"Yes")</f>
        <v/>
      </c>
      <c r="K86" s="77">
        <f>COUNTIFS('EL scheme register'!$A$7:$A$783,$A86,'EL scheme register'!$C$7:$C$783,"Faculty/school",'EL scheme register'!$AJ$7:$AJ$783,"Yes")</f>
        <v/>
      </c>
      <c r="L86" s="77">
        <f>COUNTIFS('EL scheme register'!$A$7:$A$783,$A86,'EL scheme register'!$C$7:$C$783,"Programme/course",'EL scheme register'!$AJ$7:$AJ$783,"Yes")</f>
        <v/>
      </c>
      <c r="M86" s="77">
        <f>COUNTIFS('EL scheme register'!$A$7:$A$783,$A86,'EL scheme register'!$C$7:$C$783,"Unclear",'EL scheme register'!$AJ$7:$AJ$783,"Yes")</f>
        <v/>
      </c>
      <c r="N86" s="77">
        <f>SUM(I86:M86)</f>
        <v/>
      </c>
      <c r="O86" s="77">
        <f>COUNTIFS('EL scheme register'!$A$7:$A$783,$A86,'EL scheme register'!$AF$7:$AF$783,"Potentially relevant; evidence incomplete",'EL scheme register'!$AI$7:$AI$783,"Yes")</f>
        <v/>
      </c>
      <c r="P86" s="77">
        <f>COUNTIFS('EL scheme register'!$A$7:$A$783,$A86,'EL scheme register'!$AF$7:$AF$783,"Outside strict definition")</f>
        <v/>
      </c>
      <c r="Q86" s="77">
        <f>COUNTIF('EL exclusions &amp; gaps'!$B$7:$B$5000,$A86)</f>
        <v/>
      </c>
      <c r="R86" s="77" t="inlineStr">
        <is>
          <t>Yes</t>
        </is>
      </c>
      <c r="S86" s="77" t="inlineStr">
        <is>
          <t>Not evidenced</t>
        </is>
      </c>
      <c r="T86" s="77" t="inlineStr">
        <is>
          <t>Capstone: Advanced Projects (NYU Wagner Capstone, CAP-GP) (CAP-GP (multiple sections)) [Faculty/school]; CUSP Capstone Projects (Urban Science Intensive I and II) (Urban Science Intensive I/II) [Programme/course]; NYC Consulting Capstone (MULT-UB 303) (MULT-UB 303) [Faculty/school]; SPS Real World courses (Various (2-3 credit courses)) [University-wide]</t>
        </is>
      </c>
      <c r="U86" s="77" t="inlineStr">
        <is>
          <t>Business/management: 2; Arts/humanities/social sciences: 1; Engineering/computing: 1; Central provision: 1</t>
        </is>
      </c>
      <c r="V86" s="77" t="inlineStr">
        <is>
          <t>Several distributed routes</t>
        </is>
      </c>
      <c r="W86" s="77" t="inlineStr">
        <is>
          <t>NYU provides several distributed, mostly postgraduate programme-embedded routes where student teams work for external organisations; no single institution-wide scheme is compulsory. The strongest are compulsory team capstones: Wagner's Capstone (teams of 3-5 MPA/MUP students over the final two semesters working for nonprofit, governmental and health clients selected via an annual RFP; client owns the final report), the Tandon CUSP capstone (teams of 3-5 MS Urban Data Science students over two semesters for government, company and nonprofit sponsors, 2026-27 cycle confirmed), and Stern's NYC Consulting Capstone (taken by all Stern BS in Business seniors; faculty-led teams paired with a corporate partner per section, e.g. McDonald's and SoHo Broadway BID in Fall 2025 syllabi, Microsoft Garage in 2024). The only route open across schools is the SPS Real World courses (2-3 credit electives, application-based; multidisciplinary teams answer an industry partner's challenge and pitch to its executives; Fall 2026 applications confirmed). The CDS MS Data Science capstone (groups of 2-4, partner-proposed) mixes external companies and NYU labs, so employer connection is Unclear. Stern Solutio</t>
        </is>
      </c>
      <c r="X86" s="77" t="inlineStr">
        <is>
          <t>Reduced-depth review (~8 searches, ~9 fetches). Wagner pages 403 (not bypassed): evidence is search summary. Stern syllabus PDFs unreadable. Further instances likely: Stern Consulting Corps/Signature Projects, SPS CGA practicums, Law clinics, other Tandon departmental senior design, Steinhardt/Tisch studios. Summer Launchpad excluded as accelerator.</t>
        </is>
      </c>
    </row>
    <row r="87">
      <c r="A87" s="77" t="inlineStr">
        <is>
          <t>US17</t>
        </is>
      </c>
      <c r="B87" s="79" t="inlineStr">
        <is>
          <t>Northwestern</t>
        </is>
      </c>
      <c r="C87" s="77" t="inlineStr">
        <is>
          <t>US</t>
        </is>
      </c>
      <c r="D87" s="77" t="inlineStr">
        <is>
          <t>US sample</t>
        </is>
      </c>
      <c r="E87" s="77" t="inlineStr">
        <is>
          <t>US</t>
        </is>
      </c>
      <c r="F87" s="77" t="n">
        <v>2027</v>
      </c>
      <c r="G87" s="77" t="n">
        <v>45</v>
      </c>
      <c r="H87" s="77" t="inlineStr">
        <is>
          <t>Complete</t>
        </is>
      </c>
      <c r="I87" s="77">
        <f>COUNTIFS('EL scheme register'!$A$7:$A$783,$A87,'EL scheme register'!$C$7:$C$783,"University-wide",'EL scheme register'!$AJ$7:$AJ$783,"Yes")</f>
        <v/>
      </c>
      <c r="J87" s="77">
        <f>COUNTIFS('EL scheme register'!$A$7:$A$783,$A87,'EL scheme register'!$C$7:$C$783,"Cross-faculty",'EL scheme register'!$AJ$7:$AJ$783,"Yes")</f>
        <v/>
      </c>
      <c r="K87" s="77">
        <f>COUNTIFS('EL scheme register'!$A$7:$A$783,$A87,'EL scheme register'!$C$7:$C$783,"Faculty/school",'EL scheme register'!$AJ$7:$AJ$783,"Yes")</f>
        <v/>
      </c>
      <c r="L87" s="77">
        <f>COUNTIFS('EL scheme register'!$A$7:$A$783,$A87,'EL scheme register'!$C$7:$C$783,"Programme/course",'EL scheme register'!$AJ$7:$AJ$783,"Yes")</f>
        <v/>
      </c>
      <c r="M87" s="77">
        <f>COUNTIFS('EL scheme register'!$A$7:$A$783,$A87,'EL scheme register'!$C$7:$C$783,"Unclear",'EL scheme register'!$AJ$7:$AJ$783,"Yes")</f>
        <v/>
      </c>
      <c r="N87" s="77">
        <f>SUM(I87:M87)</f>
        <v/>
      </c>
      <c r="O87" s="77">
        <f>COUNTIFS('EL scheme register'!$A$7:$A$783,$A87,'EL scheme register'!$AF$7:$AF$783,"Potentially relevant; evidence incomplete",'EL scheme register'!$AI$7:$AI$783,"Yes")</f>
        <v/>
      </c>
      <c r="P87" s="77">
        <f>COUNTIFS('EL scheme register'!$A$7:$A$783,$A87,'EL scheme register'!$AF$7:$AF$783,"Outside strict definition")</f>
        <v/>
      </c>
      <c r="Q87" s="77">
        <f>COUNTIF('EL exclusions &amp; gaps'!$B$7:$B$5000,$A87)</f>
        <v/>
      </c>
      <c r="R87" s="77" t="inlineStr">
        <is>
          <t>Yes</t>
        </is>
      </c>
      <c r="S87" s="77" t="inlineStr">
        <is>
          <t>Not evidenced</t>
        </is>
      </c>
      <c r="T87" s="77" t="inlineStr">
        <is>
          <t>Design Thinking and Communication (DTC) (ENG 106-1/DSGN 106-1 and ENG 106-2/DSGN 106-2 (Writing in Special Contexts)) [University-wide]</t>
        </is>
      </c>
      <c r="U87" s="77" t="inlineStr">
        <is>
          <t>Central provision: 1; Engineering/computing: 1</t>
        </is>
      </c>
      <c r="V87" s="77" t="inlineStr">
        <is>
          <t>Several distributed routes</t>
        </is>
      </c>
      <c r="W87" s="77" t="inlineStr">
        <is>
          <t>Northwestern has a distributed set of employer-linked group routes rather than one institution-wide scheme. The widest is Design Thinking and Communication (ENG/DSGN 106-1/-2), a two-quarter course compulsory for first-year McCormick Engineering students and open to any undergraduate (2026-27 listing); student teams tackle design problems submitted by individuals, non-profits, entrepreneurs and industry members, with partners checking in over ten weeks and receiving a proof-of-concept. The partner mix includes individuals, so partner type is Mixed. McCormick programmes add IEMS 394 client projects (named clients such as JetBlue, Lurie Children's Hospital and Coca-Cola Consolidated in 2025-26; team basis not confirmed), the MMM Business Innovation Lab (teams of 4-6 for company problems) and the MLDS industry practicum/capstone (groups of 3-4). Kellogg runs many client-project labs; MKTG 650 Marketing Consulting Lab (teams of 5-6 with a client, 10 weeks) was verified. Medill's Cause Marketing Initiative places IMC teams with nonprofits. Several of these pages are undated, so current delivery is only confirmed for DTC and IEMS 394. Internal Northwestern units appear among some IEMS pr</t>
        </is>
      </c>
      <c r="X87" s="77" t="inlineStr">
        <is>
          <t>Reduced-depth review. Not verified: ME 398 and other departmental capstones (PDF unreadable); remaining Kellogg labs; Segal mpd2/MaDE; Civic Engagement Certificate, Crafting Child Policy and Professional Linkage Seminar (search summaries only; class page 404); Medill Immersion Quarter; IEMS 394 team basis and compulsory status; DTC credit and partner mix; participation numbers throughout. Several McCormick/Medill/MMM/MLDS pages are undated (current status unclear). Further departmental instances likely.</t>
        </is>
      </c>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Complete</t>
        </is>
      </c>
      <c r="I88" s="77">
        <f>COUNTIFS('EL scheme register'!$A$7:$A$783,$A88,'EL scheme register'!$C$7:$C$783,"University-wide",'EL scheme register'!$AJ$7:$AJ$783,"Yes")</f>
        <v/>
      </c>
      <c r="J88" s="77">
        <f>COUNTIFS('EL scheme register'!$A$7:$A$783,$A88,'EL scheme register'!$C$7:$C$783,"Cross-faculty",'EL scheme register'!$AJ$7:$AJ$783,"Yes")</f>
        <v/>
      </c>
      <c r="K88" s="77">
        <f>COUNTIFS('EL scheme register'!$A$7:$A$783,$A88,'EL scheme register'!$C$7:$C$783,"Faculty/school",'EL scheme register'!$AJ$7:$AJ$783,"Yes")</f>
        <v/>
      </c>
      <c r="L88" s="77">
        <f>COUNTIFS('EL scheme register'!$A$7:$A$783,$A88,'EL scheme register'!$C$7:$C$783,"Programme/course",'EL scheme register'!$AJ$7:$AJ$783,"Yes")</f>
        <v/>
      </c>
      <c r="M88" s="77">
        <f>COUNTIFS('EL scheme register'!$A$7:$A$783,$A88,'EL scheme register'!$C$7:$C$783,"Unclear",'EL scheme register'!$AJ$7:$AJ$783,"Yes")</f>
        <v/>
      </c>
      <c r="N88" s="77">
        <f>SUM(I88:M88)</f>
        <v/>
      </c>
      <c r="O88" s="77">
        <f>COUNTIFS('EL scheme register'!$A$7:$A$783,$A88,'EL scheme register'!$AF$7:$AF$783,"Potentially relevant; evidence incomplete",'EL scheme register'!$AI$7:$AI$783,"Yes")</f>
        <v/>
      </c>
      <c r="P88" s="77">
        <f>COUNTIFS('EL scheme register'!$A$7:$A$783,$A88,'EL scheme register'!$AF$7:$AF$783,"Outside strict definition")</f>
        <v/>
      </c>
      <c r="Q88" s="77">
        <f>COUNTIF('EL exclusions &amp; gaps'!$B$7:$B$5000,$A88)</f>
        <v/>
      </c>
      <c r="R88" s="77" t="inlineStr">
        <is>
          <t>Not evidenced</t>
        </is>
      </c>
      <c r="S88" s="77" t="inlineStr">
        <is>
          <t>Not evidenced</t>
        </is>
      </c>
      <c r="T88" s="77" t="inlineStr">
        <is>
          <t>Heinz College Capstone / Systems Synthesis (client projects) (90-739 / 94-739 (per MSPPM 2026-27 handbook addendum, as reported by search extract)) [Faculty/school]</t>
        </is>
      </c>
      <c r="U88" s="77" t="inlineStr">
        <is>
          <t>Arts/humanities/social sciences: 1; Engineering/computing: 1</t>
        </is>
      </c>
      <c r="V88" s="77" t="inlineStr">
        <is>
          <t>Several distributed routes</t>
        </is>
      </c>
      <c r="W88" s="77" t="inlineStr">
        <is>
          <t>Carnegie Mellon has no single university-wide sponsored-project scheme found in this reduced-depth review; sponsored team projects are run by colleges and departments. The best-evidenced route is Heinz College's semester capstone/Systems Synthesis (teams of 4-6 master's students plus a faculty advisor working free for external government, nonprofit and corporate sponsors; clients listed include Uber, Disney, PwC, Deloitte; 2026-27 handbook addendum corroborates currency). The Master of Software Engineering studio/practicum (teams of 4-6, company technical contact 1-3 hours a week, final presentations to sponsors) is strongly evidenced for design but undated. Further routes: Tepper MBA Strategic Management of the Enterprise (client companies; group basis unconfirmed), Statistics &amp; Data Science corporate capstone (teams of 2-4, fall/spring), the MS-DAS industry capstone (2022 only), and the Entertainment Engineering course with TAIT (2026 news, cross-disciplinary teams). The legacy IDeATe row is all-major but shows no external client. All recorded routes are at programme or school level; most are postgraduate taught. Several pages are undated, and PDFs could not be text-extracted.</t>
        </is>
      </c>
      <c r="X88" s="77" t="inlineStr">
        <is>
          <t>Undated sponsor pages (MSE, Tepper, Statistics); Heinz handbook PDF not text-extractable (course numbers from search summary); further instances likely: Tepper Global Capstones, INI practicum, MHCI/MSLE/MRSD capstones, ECE/MechE/MSE(materials) capstones, Design sponsored projects, Architecture studios, undergraduate Tepper/SCS practicum. Participation numbers not published in sources found. Search count approx 8 searches + 13 fetches.</t>
        </is>
      </c>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Complete</t>
        </is>
      </c>
      <c r="I89" s="77">
        <f>COUNTIFS('EL scheme register'!$A$7:$A$783,$A89,'EL scheme register'!$C$7:$C$783,"University-wide",'EL scheme register'!$AJ$7:$AJ$783,"Yes")</f>
        <v/>
      </c>
      <c r="J89" s="77">
        <f>COUNTIFS('EL scheme register'!$A$7:$A$783,$A89,'EL scheme register'!$C$7:$C$783,"Cross-faculty",'EL scheme register'!$AJ$7:$AJ$783,"Yes")</f>
        <v/>
      </c>
      <c r="K89" s="77">
        <f>COUNTIFS('EL scheme register'!$A$7:$A$783,$A89,'EL scheme register'!$C$7:$C$783,"Faculty/school",'EL scheme register'!$AJ$7:$AJ$783,"Yes")</f>
        <v/>
      </c>
      <c r="L89" s="77">
        <f>COUNTIFS('EL scheme register'!$A$7:$A$783,$A89,'EL scheme register'!$C$7:$C$783,"Programme/course",'EL scheme register'!$AJ$7:$AJ$783,"Yes")</f>
        <v/>
      </c>
      <c r="M89" s="77">
        <f>COUNTIFS('EL scheme register'!$A$7:$A$783,$A89,'EL scheme register'!$C$7:$C$783,"Unclear",'EL scheme register'!$AJ$7:$AJ$783,"Yes")</f>
        <v/>
      </c>
      <c r="N89" s="77">
        <f>SUM(I89:M89)</f>
        <v/>
      </c>
      <c r="O89" s="77">
        <f>COUNTIFS('EL scheme register'!$A$7:$A$783,$A89,'EL scheme register'!$AF$7:$AF$783,"Potentially relevant; evidence incomplete",'EL scheme register'!$AI$7:$AI$783,"Yes")</f>
        <v/>
      </c>
      <c r="P89" s="77">
        <f>COUNTIFS('EL scheme register'!$A$7:$A$783,$A89,'EL scheme register'!$AF$7:$AF$783,"Outside strict definition")</f>
        <v/>
      </c>
      <c r="Q89" s="77">
        <f>COUNTIF('EL exclusions &amp; gaps'!$B$7:$B$5000,$A89)</f>
        <v/>
      </c>
      <c r="R89" s="77" t="inlineStr">
        <is>
          <t>Not evidenced</t>
        </is>
      </c>
      <c r="S89" s="77" t="inlineStr">
        <is>
          <t>Not evidenced</t>
        </is>
      </c>
      <c r="T89" s="77" t="inlineStr"/>
      <c r="U89" s="77" t="inlineStr"/>
      <c r="V89" s="77" t="inlineStr">
        <is>
          <t>Several distributed routes</t>
        </is>
      </c>
      <c r="W89" s="77" t="inlineStr">
        <is>
          <t>Research at USC (reduced depth, about 14 searches plus page fetches) found team-based client projects concentrated in particular schools rather than an institution-wide scheme. The Price School of Public Policy has the clearest routes: the two-semester MPP Policy Analysis Practicum (small teams working for named government, UN, think-tank and some commercial clients, with a client-approved proposal and reports) and the compulsory 4-unit MPA capstone PPD 546 (teams of three or four per search-indexed Price Online text, with an organizational client). Marshall's BUAD 114 Global Social Impact is a team consulting project for a company partner, but is limited to first-year World Bachelor in Business students. The Iovine and Young Academy Industry Practicum (ACAD 376) and Annenberg think tank courses involve company or community partners, but team basis and standard external-client coverage are not documented; the only dated ACAD 376 example used internal USC units as clients. The legacy Joint Educational Project (Dornsife) is service-learning placement at schools and non-profits and no bounded team project was evidenced. Engineering senior design (AME, EE 459Lx) is team-based but witho</t>
        </is>
      </c>
      <c r="X89" s="77" t="inlineStr">
        <is>
          <t>No dated 2025/26-2026/27 evidence for S2, S3, S4 (pages undated; uscpriceonline.usc.edu and publicadmin.usc.edu did not resolve via WebFetch, so MPA group/client evidence is search-index only). Not researched: Viterbi CS/ISE capstones (e.g. CSCI 401, ISE), Gould Law clinics, Keck/health, Social Work field placements (individual placements likely), Roski, Cinematic Arts, Architecture, Kaufman, Dornsife departmental capstones (GEOL 387a, Anthropology), Lloyd Greif Center, Marshall MOR 462, BUAD 493. Further departmental instances likely.</t>
        </is>
      </c>
    </row>
    <row r="90">
      <c r="A90" s="77" t="inlineStr">
        <is>
          <t>US20</t>
        </is>
      </c>
      <c r="B90" s="79" t="inlineStr">
        <is>
          <t>Texas Austin</t>
        </is>
      </c>
      <c r="C90" s="77" t="inlineStr">
        <is>
          <t>US</t>
        </is>
      </c>
      <c r="D90" s="77" t="inlineStr">
        <is>
          <t>US sample</t>
        </is>
      </c>
      <c r="E90" s="77" t="inlineStr">
        <is>
          <t>US</t>
        </is>
      </c>
      <c r="F90" s="77" t="n">
        <v>2027</v>
      </c>
      <c r="G90" s="77" t="n">
        <v>72</v>
      </c>
      <c r="H90" s="77" t="inlineStr">
        <is>
          <t>Complete</t>
        </is>
      </c>
      <c r="I90" s="77">
        <f>COUNTIFS('EL scheme register'!$A$7:$A$783,$A90,'EL scheme register'!$C$7:$C$783,"University-wide",'EL scheme register'!$AJ$7:$AJ$783,"Yes")</f>
        <v/>
      </c>
      <c r="J90" s="77">
        <f>COUNTIFS('EL scheme register'!$A$7:$A$783,$A90,'EL scheme register'!$C$7:$C$783,"Cross-faculty",'EL scheme register'!$AJ$7:$AJ$783,"Yes")</f>
        <v/>
      </c>
      <c r="K90" s="77">
        <f>COUNTIFS('EL scheme register'!$A$7:$A$783,$A90,'EL scheme register'!$C$7:$C$783,"Faculty/school",'EL scheme register'!$AJ$7:$AJ$783,"Yes")</f>
        <v/>
      </c>
      <c r="L90" s="77">
        <f>COUNTIFS('EL scheme register'!$A$7:$A$783,$A90,'EL scheme register'!$C$7:$C$783,"Programme/course",'EL scheme register'!$AJ$7:$AJ$783,"Yes")</f>
        <v/>
      </c>
      <c r="M90" s="77">
        <f>COUNTIFS('EL scheme register'!$A$7:$A$783,$A90,'EL scheme register'!$C$7:$C$783,"Unclear",'EL scheme register'!$AJ$7:$AJ$783,"Yes")</f>
        <v/>
      </c>
      <c r="N90" s="77">
        <f>SUM(I90:M90)</f>
        <v/>
      </c>
      <c r="O90" s="77">
        <f>COUNTIFS('EL scheme register'!$A$7:$A$783,$A90,'EL scheme register'!$AF$7:$AF$783,"Potentially relevant; evidence incomplete",'EL scheme register'!$AI$7:$AI$783,"Yes")</f>
        <v/>
      </c>
      <c r="P90" s="77">
        <f>COUNTIFS('EL scheme register'!$A$7:$A$783,$A90,'EL scheme register'!$AF$7:$AF$783,"Outside strict definition")</f>
        <v/>
      </c>
      <c r="Q90" s="77">
        <f>COUNTIF('EL exclusions &amp; gaps'!$B$7:$B$5000,$A90)</f>
        <v/>
      </c>
      <c r="R90" s="77" t="inlineStr">
        <is>
          <t>Not evidenced</t>
        </is>
      </c>
      <c r="S90" s="77" t="inlineStr">
        <is>
          <t>Not evidenced</t>
        </is>
      </c>
      <c r="T90" s="77" t="inlineStr">
        <is>
          <t>Policy Research Project (PRP), LBJ School (PA 680PA/680PB (MPAff); e.g. 682GB (global policy)) [Programme/course]</t>
        </is>
      </c>
      <c r="U90" s="77" t="inlineStr">
        <is>
          <t>Arts/humanities/social sciences: 1</t>
        </is>
      </c>
      <c r="V90" s="77" t="inlineStr">
        <is>
          <t>Several distributed routes</t>
        </is>
      </c>
      <c r="W90" s="77" t="inlineStr">
        <is>
          <t>UT Austin has several employer-linked team routes, distributed by school rather than institution-wide. The strongest is the LBJ School Policy Research Project, a year-long second-year MPAff capstone in which teams work for a real client (agencies, school district, foundations) and deliver a report; a Spring 2026 section is listed. Cockrell ECE and ME require senior capstones with company-submitted projects (teams of 5-7 and 3-4; company technical mentors in ECE), but pages are undated. McCombs offers MBA micro-consulting (McCombs+ Projects, 8-10 weeks, extracurricular) and a campus-wide graduate Startup Consulting Practicum (applications open for Fall 2026 and Spring 2027, team structure unstated). Moody's The Lab runs agency-style campaigns for clients such as State Farm (Spring 2025), though some clients, e.g. Texas Athletics, are internal units. The legacy PUC service-learning sequence is open to engineering and social work undergraduates (applications to August 2026), but team structure and NGO roles are not evidenced. No university-wide scheme was verified.</t>
        </is>
      </c>
      <c r="X90" s="77" t="inlineStr">
        <is>
          <t>Architecture, design and Dell Medical only covered by one combined query. Further departmental capstones likely (aerospace, biomedical, materials, CS). 2026/27 client rosters not found. Harkey Institute not researched.</t>
        </is>
      </c>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Complete</t>
        </is>
      </c>
      <c r="I91" s="77">
        <f>COUNTIFS('EL scheme register'!$A$7:$A$783,$A91,'EL scheme register'!$C$7:$C$783,"University-wide",'EL scheme register'!$AJ$7:$AJ$783,"Yes")</f>
        <v/>
      </c>
      <c r="J91" s="77">
        <f>COUNTIFS('EL scheme register'!$A$7:$A$783,$A91,'EL scheme register'!$C$7:$C$783,"Cross-faculty",'EL scheme register'!$AJ$7:$AJ$783,"Yes")</f>
        <v/>
      </c>
      <c r="K91" s="77">
        <f>COUNTIFS('EL scheme register'!$A$7:$A$783,$A91,'EL scheme register'!$C$7:$C$783,"Faculty/school",'EL scheme register'!$AJ$7:$AJ$783,"Yes")</f>
        <v/>
      </c>
      <c r="L91" s="77">
        <f>COUNTIFS('EL scheme register'!$A$7:$A$783,$A91,'EL scheme register'!$C$7:$C$783,"Programme/course",'EL scheme register'!$AJ$7:$AJ$783,"Yes")</f>
        <v/>
      </c>
      <c r="M91" s="77">
        <f>COUNTIFS('EL scheme register'!$A$7:$A$783,$A91,'EL scheme register'!$C$7:$C$783,"Unclear",'EL scheme register'!$AJ$7:$AJ$783,"Yes")</f>
        <v/>
      </c>
      <c r="N91" s="77">
        <f>SUM(I91:M91)</f>
        <v/>
      </c>
      <c r="O91" s="77">
        <f>COUNTIFS('EL scheme register'!$A$7:$A$783,$A91,'EL scheme register'!$AF$7:$AF$783,"Potentially relevant; evidence incomplete",'EL scheme register'!$AI$7:$AI$783,"Yes")</f>
        <v/>
      </c>
      <c r="P91" s="77">
        <f>COUNTIFS('EL scheme register'!$A$7:$A$783,$A91,'EL scheme register'!$AF$7:$AF$783,"Outside strict definition")</f>
        <v/>
      </c>
      <c r="Q91" s="77">
        <f>COUNTIF('EL exclusions &amp; gaps'!$B$7:$B$5000,$A91)</f>
        <v/>
      </c>
      <c r="R91" s="77" t="inlineStr">
        <is>
          <t>Yes</t>
        </is>
      </c>
      <c r="S91" s="77" t="inlineStr">
        <is>
          <t>Not evidenced</t>
        </is>
      </c>
      <c r="T91" s="77" t="inlineStr">
        <is>
          <t>Global TIES (ENG 100D Design for Development / ENG 100L Design for Development Lab) (ENG 100D (4 units); ENG 100L (2 units)) [University-wide]; i4X (The Basement, Office of Innovation and Commercialization) (AIP 197 (optional credit)) [University-wide]; MSBA Capstone Project (MS in Business Analytics) [Programme/course]</t>
        </is>
      </c>
      <c r="U91" s="77" t="inlineStr">
        <is>
          <t>Central provision: 2; Engineering/computing: 1; Business/management: 1</t>
        </is>
      </c>
      <c r="V91" s="77" t="inlineStr">
        <is>
          <t>Several distributed routes</t>
        </is>
      </c>
      <c r="W91" s="77" t="inlineStr">
        <is>
          <t>UC San Diego has one university-wide, partner-set team route and several programme-level routes. i4X (The Basement) puts multidisciplinary graduate/undergraduate teams on challenges supplied by regional and national partners (JLabs, City of San Diego, San Diego Zoo) over two quarters, with partner check-ins; the Winter/Spring 2027 cohort is recruiting. Global TIES (ENG 100D open to all undergraduates, ENG 100L by application) has teams design solutions for nonprofits/NGOs; the legacy row is reassessed here, with partner role evidenced mainly by catalog wording. In business, the Rady Action Project (MBA teams of 4-6, about 8 weeks) and the MSBA Capstone (teams of 3-5, 10 weeks, 28 companies in the cited year) work with named companies; RAP's year and required status are not shown. Engineering (MAE 156B, Bioengineering BENG 187/188, ECE) and data science (DSC 180A/B) have sponsored team capstones, but sponsors include UCSD faculty and units, so external connection is only Unclear. GPS catalog courses mention client teams without current evidence. Nothing was verified for natural sciences, arts/humanities or health. Where clients are internal UCSD units (e.g. MAE 156B faculty sponsors</t>
        </is>
      </c>
      <c r="X91" s="77" t="inlineStr">
        <is>
          <t>Global TIES site pages returned 404 to WebFetch (partner role evidenced via catalog and search summary). Rady RAP/MSBA pages undated for RAP; required status unknown for RAP, MSBA, MAE 156B, DSC 180. ECE 191 and BENG 187/188 not separately recorded; further departmental capstones likely. TIES (Sixth College), GPS client courses, USP community courses unverified. Natural sciences and health sciences not found/searched; HDSI industry page and 70+ projects figure only from search summary.</t>
        </is>
      </c>
    </row>
    <row r="92">
      <c r="A92" s="77" t="inlineStr">
        <is>
          <t>US22</t>
        </is>
      </c>
      <c r="B92" s="79" t="inlineStr">
        <is>
          <t>Brown</t>
        </is>
      </c>
      <c r="C92" s="77" t="inlineStr">
        <is>
          <t>US</t>
        </is>
      </c>
      <c r="D92" s="77" t="inlineStr">
        <is>
          <t>US sample</t>
        </is>
      </c>
      <c r="E92" s="77" t="inlineStr">
        <is>
          <t>US</t>
        </is>
      </c>
      <c r="F92" s="77" t="n">
        <v>2027</v>
      </c>
      <c r="G92" s="77" t="n">
        <v>66</v>
      </c>
      <c r="H92" s="77" t="inlineStr">
        <is>
          <t>Complete</t>
        </is>
      </c>
      <c r="I92" s="77">
        <f>COUNTIFS('EL scheme register'!$A$7:$A$783,$A92,'EL scheme register'!$C$7:$C$783,"University-wide",'EL scheme register'!$AJ$7:$AJ$783,"Yes")</f>
        <v/>
      </c>
      <c r="J92" s="77">
        <f>COUNTIFS('EL scheme register'!$A$7:$A$783,$A92,'EL scheme register'!$C$7:$C$783,"Cross-faculty",'EL scheme register'!$AJ$7:$AJ$783,"Yes")</f>
        <v/>
      </c>
      <c r="K92" s="77">
        <f>COUNTIFS('EL scheme register'!$A$7:$A$783,$A92,'EL scheme register'!$C$7:$C$783,"Faculty/school",'EL scheme register'!$AJ$7:$AJ$783,"Yes")</f>
        <v/>
      </c>
      <c r="L92" s="77">
        <f>COUNTIFS('EL scheme register'!$A$7:$A$783,$A92,'EL scheme register'!$C$7:$C$783,"Programme/course",'EL scheme register'!$AJ$7:$AJ$783,"Yes")</f>
        <v/>
      </c>
      <c r="M92" s="77">
        <f>COUNTIFS('EL scheme register'!$A$7:$A$783,$A92,'EL scheme register'!$C$7:$C$783,"Unclear",'EL scheme register'!$AJ$7:$AJ$783,"Yes")</f>
        <v/>
      </c>
      <c r="N92" s="77">
        <f>SUM(I92:M92)</f>
        <v/>
      </c>
      <c r="O92" s="77">
        <f>COUNTIFS('EL scheme register'!$A$7:$A$783,$A92,'EL scheme register'!$AF$7:$AF$783,"Potentially relevant; evidence incomplete",'EL scheme register'!$AI$7:$AI$783,"Yes")</f>
        <v/>
      </c>
      <c r="P92" s="77">
        <f>COUNTIFS('EL scheme register'!$A$7:$A$783,$A92,'EL scheme register'!$AF$7:$AF$783,"Outside strict definition")</f>
        <v/>
      </c>
      <c r="Q92" s="77">
        <f>COUNTIF('EL exclusions &amp; gaps'!$B$7:$B$5000,$A92)</f>
        <v/>
      </c>
      <c r="R92" s="77" t="inlineStr">
        <is>
          <t>Not evidenced</t>
        </is>
      </c>
      <c r="S92" s="77" t="inlineStr">
        <is>
          <t>Not evidenced</t>
        </is>
      </c>
      <c r="T92" s="77" t="inlineStr"/>
      <c r="U92" s="77" t="inlineStr"/>
      <c r="V92" s="77" t="inlineStr">
        <is>
          <t>Several distributed routes</t>
        </is>
      </c>
      <c r="W92" s="77" t="inlineStr">
        <is>
          <t>Brown's open curriculum has no institution-wide compulsory employer project. Found: (1) the CBLR course designation, where designated courses must involve community partners and produce outputs shared with them (group work not required, so umbrella); (2) CS for Social Change (CSCI 1951I), an application-only studio in which teams of 3-4 build products with non-profit partners (evidence from Spring 2023); (3) the Data Science master's practicum, partly with external companies but mixed with internal Brown projects; (4) CEDEC, a Swearer-hosted programme matching supervised student teams to Rhode Island nonprofits/public bodies (2025 launch). Review completed in reduced-depth mode. Internal campus units appear as partners in CEDEC and the DSI capstone and are not counted as external. Current-year delivery is poorly evidenced beyond the legacy Fall 2026 CBLR claim.</t>
        </is>
      </c>
      <c r="X92" s="77" t="inlineStr">
        <is>
          <t>Only about 12 searches/fetches (reduced depth). Current (2025/26+) delivery not verified for S2-S4; per-course CBLR group/partner evidence; ENVS 1555 and other CBLR courses unverified; further departmental capstones likely exist.</t>
        </is>
      </c>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Complete</t>
        </is>
      </c>
      <c r="I93" s="77">
        <f>COUNTIFS('EL scheme register'!$A$7:$A$783,$A93,'EL scheme register'!$C$7:$C$783,"University-wide",'EL scheme register'!$AJ$7:$AJ$783,"Yes")</f>
        <v/>
      </c>
      <c r="J93" s="77">
        <f>COUNTIFS('EL scheme register'!$A$7:$A$783,$A93,'EL scheme register'!$C$7:$C$783,"Cross-faculty",'EL scheme register'!$AJ$7:$AJ$783,"Yes")</f>
        <v/>
      </c>
      <c r="K93" s="77">
        <f>COUNTIFS('EL scheme register'!$A$7:$A$783,$A93,'EL scheme register'!$C$7:$C$783,"Faculty/school",'EL scheme register'!$AJ$7:$AJ$783,"Yes")</f>
        <v/>
      </c>
      <c r="L93" s="77">
        <f>COUNTIFS('EL scheme register'!$A$7:$A$783,$A93,'EL scheme register'!$C$7:$C$783,"Programme/course",'EL scheme register'!$AJ$7:$AJ$783,"Yes")</f>
        <v/>
      </c>
      <c r="M93" s="77">
        <f>COUNTIFS('EL scheme register'!$A$7:$A$783,$A93,'EL scheme register'!$C$7:$C$783,"Unclear",'EL scheme register'!$AJ$7:$AJ$783,"Yes")</f>
        <v/>
      </c>
      <c r="N93" s="77">
        <f>SUM(I93:M93)</f>
        <v/>
      </c>
      <c r="O93" s="77">
        <f>COUNTIFS('EL scheme register'!$A$7:$A$783,$A93,'EL scheme register'!$AF$7:$AF$783,"Potentially relevant; evidence incomplete",'EL scheme register'!$AI$7:$AI$783,"Yes")</f>
        <v/>
      </c>
      <c r="P93" s="77">
        <f>COUNTIFS('EL scheme register'!$A$7:$A$783,$A93,'EL scheme register'!$AF$7:$AF$783,"Outside strict definition")</f>
        <v/>
      </c>
      <c r="Q93" s="77">
        <f>COUNTIF('EL exclusions &amp; gaps'!$B$7:$B$5000,$A93)</f>
        <v/>
      </c>
      <c r="R93" s="77" t="inlineStr">
        <is>
          <t>Not evidenced</t>
        </is>
      </c>
      <c r="S93" s="77" t="inlineStr">
        <is>
          <t>Not evidenced</t>
        </is>
      </c>
      <c r="T93" s="77" t="inlineStr"/>
      <c r="U93" s="77" t="inlineStr"/>
      <c r="V93" s="77" t="inlineStr">
        <is>
          <t>Several distributed routes</t>
        </is>
      </c>
      <c r="W93" s="77" t="inlineStr">
        <is>
          <t>UIUC has no university-wide employer-project scheme in the documented search; provision is distributed by college and department. Gies College of Business states that experiential client projects are required in every degree programme, and that every junior partners with a real organisation in teams of 6-7 (BUS 301 Business in Action; clients Fortune 100 to non-profits). However the Gies BUS 301 course page says 'This course is no longer offered', so current delivery is unresolved. Illinois Business Consulting is a student-run consultancy for Fortune 500, start-up and non-profit clients. Engineering/computing: ISE SE 494 (teams of 3-4, industry-submitted and funded problems), Siebel CS senior projects (company pitches, typical team of four, corporate or non-profit clients), and the M.Eng. capstone (partner provides project and mentor, but individual or team). Urban Planning: MUP year-long client capstone (pair or small group possible) and UP 510 class workshops for the City of Urbana (Fall 2024). Food Science FSHN 466 is a team capstone with named industry partners but their role is not specified. All pages are undated or from 2021-2025; none has dated 2025/26-2026/27 enrolment evi</t>
        </is>
      </c>
      <c r="X93" s="77" t="inlineStr">
        <is>
          <t>Current delivery not confirmed for any route (courses.illinois.edu 403). BUS 301 status conflict. CS course number/compulsory status, SE 494 compulsory status, FSHN 466 partner role, IBC credit/eligibility unresolved. Hire Illini central page not opened; law, design, iSchool, media, bioengineering, aerospace, TSM 439 not examined. Further departmental instances likely.</t>
        </is>
      </c>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Complete</t>
        </is>
      </c>
      <c r="I94" s="77">
        <f>COUNTIFS('EL scheme register'!$A$7:$A$783,$A94,'EL scheme register'!$C$7:$C$783,"University-wide",'EL scheme register'!$AJ$7:$AJ$783,"Yes")</f>
        <v/>
      </c>
      <c r="J94" s="77">
        <f>COUNTIFS('EL scheme register'!$A$7:$A$783,$A94,'EL scheme register'!$C$7:$C$783,"Cross-faculty",'EL scheme register'!$AJ$7:$AJ$783,"Yes")</f>
        <v/>
      </c>
      <c r="K94" s="77">
        <f>COUNTIFS('EL scheme register'!$A$7:$A$783,$A94,'EL scheme register'!$C$7:$C$783,"Faculty/school",'EL scheme register'!$AJ$7:$AJ$783,"Yes")</f>
        <v/>
      </c>
      <c r="L94" s="77">
        <f>COUNTIFS('EL scheme register'!$A$7:$A$783,$A94,'EL scheme register'!$C$7:$C$783,"Programme/course",'EL scheme register'!$AJ$7:$AJ$783,"Yes")</f>
        <v/>
      </c>
      <c r="M94" s="77">
        <f>COUNTIFS('EL scheme register'!$A$7:$A$783,$A94,'EL scheme register'!$C$7:$C$783,"Unclear",'EL scheme register'!$AJ$7:$AJ$783,"Yes")</f>
        <v/>
      </c>
      <c r="N94" s="77">
        <f>SUM(I94:M94)</f>
        <v/>
      </c>
      <c r="O94" s="77">
        <f>COUNTIFS('EL scheme register'!$A$7:$A$783,$A94,'EL scheme register'!$AF$7:$AF$783,"Potentially relevant; evidence incomplete",'EL scheme register'!$AI$7:$AI$783,"Yes")</f>
        <v/>
      </c>
      <c r="P94" s="77">
        <f>COUNTIFS('EL scheme register'!$A$7:$A$783,$A94,'EL scheme register'!$AF$7:$AF$783,"Outside strict definition")</f>
        <v/>
      </c>
      <c r="Q94" s="77">
        <f>COUNTIF('EL exclusions &amp; gaps'!$B$7:$B$5000,$A94)</f>
        <v/>
      </c>
      <c r="R94" s="77" t="inlineStr">
        <is>
          <t>Not evidenced</t>
        </is>
      </c>
      <c r="S94" s="77" t="inlineStr">
        <is>
          <t>Not evidenced</t>
        </is>
      </c>
      <c r="T94" s="77" t="inlineStr">
        <is>
          <t>ISyE Senior Design (client projects) (ISYE 4106 (per search result; page itself gives no number)) [Programme/course]; Policy Task Force capstone (PUBP 4010/4020) (PUBP 4010, PUBP 4020) [Programme/course]; Pro Bono Consulting (Scheller) (MGT 6113 per search summary (not verified on page)) [Faculty/school]</t>
        </is>
      </c>
      <c r="U94" s="77" t="inlineStr">
        <is>
          <t>Engineering/computing: 1; Arts/humanities/social sciences: 1; Business/management: 1</t>
        </is>
      </c>
      <c r="V94" s="77" t="inlineStr">
        <is>
          <t>Several distributed routes</t>
        </is>
      </c>
      <c r="W94" s="77" t="inlineStr">
        <is>
          <t>Georgia Tech's strongest verified route is ISyE Senior Design, a compulsory seniors' capstone in which teams of about six solve a real problem for an external client (38 Spring 2027 projects from 29 clients; Spring 2026 cohort reported in May 2026 news). The client assigns a contact, gives data and site access, and receives a report and presentations. A minority of listed clients are internal Georgia Tech units. The institute-wide Capstone Design course and Expo (Spring 2025: 238 teams, 1,300+ students, roughly 60% industry-sponsored) shows the same model across engineering, with some computing, design and policy students, but the remaining teams have research, student or non-industry briefs, so employer connection is recorded as unclear. The BS Public Policy Policy Task Force (PUBP 4010/4020) is a required two-semester team capstone with agency, non-profit or company clients who evaluate reports, but the page is undated. Scheller's Pro Bono Consulting and MBA practicums are graduate team client projects, also undated. VIP is a university-level multisemester team programme, but it is faculty-research-led with optional industry sponsorship. CS Capstone clients may be internal or ext</t>
        </is>
      </c>
      <c r="X94" s="77" t="inlineStr">
        <is>
          <t>Further departmental capstones (ME, ECE, CEE, BME, MSE) likely follow the sponsor model but were not individually verified. SLS course partnerships, Design studios, INTA 4744 and MS SCE capstone were not opened. Undated pages (PUBP, Pro Bono, MBA practicums) lack current-delivery corroboration. No participation data except ISyE and Expo counts. Retrieval was via WebFetch summaries (not verbatim) and search summaries.</t>
        </is>
      </c>
    </row>
    <row r="95">
      <c r="A95" s="77" t="inlineStr">
        <is>
          <t>US25</t>
        </is>
      </c>
      <c r="B95" s="79" t="inlineStr">
        <is>
          <t>Purdue</t>
        </is>
      </c>
      <c r="C95" s="77" t="inlineStr">
        <is>
          <t>US</t>
        </is>
      </c>
      <c r="D95" s="77" t="inlineStr">
        <is>
          <t>US sample</t>
        </is>
      </c>
      <c r="E95" s="77" t="inlineStr">
        <is>
          <t>US</t>
        </is>
      </c>
      <c r="F95" s="77" t="n">
        <v>2027</v>
      </c>
      <c r="G95" s="77" t="n">
        <v>100</v>
      </c>
      <c r="H95" s="77" t="inlineStr">
        <is>
          <t>Complete</t>
        </is>
      </c>
      <c r="I95" s="77">
        <f>COUNTIFS('EL scheme register'!$A$7:$A$783,$A95,'EL scheme register'!$C$7:$C$783,"University-wide",'EL scheme register'!$AJ$7:$AJ$783,"Yes")</f>
        <v/>
      </c>
      <c r="J95" s="77">
        <f>COUNTIFS('EL scheme register'!$A$7:$A$783,$A95,'EL scheme register'!$C$7:$C$783,"Cross-faculty",'EL scheme register'!$AJ$7:$AJ$783,"Yes")</f>
        <v/>
      </c>
      <c r="K95" s="77">
        <f>COUNTIFS('EL scheme register'!$A$7:$A$783,$A95,'EL scheme register'!$C$7:$C$783,"Faculty/school",'EL scheme register'!$AJ$7:$AJ$783,"Yes")</f>
        <v/>
      </c>
      <c r="L95" s="77">
        <f>COUNTIFS('EL scheme register'!$A$7:$A$783,$A95,'EL scheme register'!$C$7:$C$783,"Programme/course",'EL scheme register'!$AJ$7:$AJ$783,"Yes")</f>
        <v/>
      </c>
      <c r="M95" s="77">
        <f>COUNTIFS('EL scheme register'!$A$7:$A$783,$A95,'EL scheme register'!$C$7:$C$783,"Unclear",'EL scheme register'!$AJ$7:$AJ$783,"Yes")</f>
        <v/>
      </c>
      <c r="N95" s="77">
        <f>SUM(I95:M95)</f>
        <v/>
      </c>
      <c r="O95" s="77">
        <f>COUNTIFS('EL scheme register'!$A$7:$A$783,$A95,'EL scheme register'!$AF$7:$AF$783,"Potentially relevant; evidence incomplete",'EL scheme register'!$AI$7:$AI$783,"Yes")</f>
        <v/>
      </c>
      <c r="P95" s="77">
        <f>COUNTIFS('EL scheme register'!$A$7:$A$783,$A95,'EL scheme register'!$AF$7:$AF$783,"Outside strict definition")</f>
        <v/>
      </c>
      <c r="Q95" s="77">
        <f>COUNTIF('EL exclusions &amp; gaps'!$B$7:$B$5000,$A95)</f>
        <v/>
      </c>
      <c r="R95" s="77" t="inlineStr">
        <is>
          <t>Yes</t>
        </is>
      </c>
      <c r="S95" s="77" t="inlineStr">
        <is>
          <t>Not evidenced</t>
        </is>
      </c>
      <c r="T95" s="77" t="inlineStr">
        <is>
          <t>Engineering Projects in Community Service (EPICS) at Purdue (EPCS (e.g. EPCS 11100/12100 first-year; CRN lecture+lab)) [University-wide]; Purdue Business (Daniels School) Partner Projects via Office of Business Partnerships (MGMT 310, 324, 421, 429, 463, 690 and a Capstone course (as listed)) [Faculty/school]</t>
        </is>
      </c>
      <c r="U95" s="77" t="inlineStr">
        <is>
          <t>Central provision: 1; Engineering/computing: 1; Business/management: 1</t>
        </is>
      </c>
      <c r="V95" s="77" t="inlineStr">
        <is>
          <t>Several distributed routes</t>
        </is>
      </c>
      <c r="W95" s="77" t="inlineStr">
        <is>
          <t>Purdue shows several distributed team-with-external-partner routes. EPICS is the strongest institution-wide route: open to all undergraduates, multi-semester teams (reported 8-20 students) build systems for community, education and government partners; Spring 2027 registration confirmed. The Data Mine Corporate Partners (any major) runs year-long Agile teams with industry mentors (90+ projects, 68 partners in 2025), but no 2025/26+ dated source was found. The Daniels School of Business Office of Business Partnerships embeds company-defined team projects in named MGMT courses (labelled up to 2026), with presentations to company leadership. Boiler Communication (COM 49101) is a student-run PR agency class whose teams serve external non-profit and business clients. Engineering departments (IE, ME, Polytechnic) host sponsored senior capstones, but group structure and sponsor roles were verified only for part. CS 44100 is partner-sponsored only in some projects. Not verified: dated currency of Data Mine and Boiler Communication, compulsory status of capstones, participation counts.</t>
        </is>
      </c>
      <c r="X95" s="77" t="inlineStr">
        <is>
          <t>Further departmental engineering capstones (ME463, NE, BME, MDE, Polytechnic ET) likely; business partner page read only to first 100k characters; EPICS credit/team size from search summary; Data Mine and Boiler Communication lack 2025/26-2026/27 dating. Only one query each for science and other areas.</t>
        </is>
      </c>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Complete</t>
        </is>
      </c>
      <c r="I96" s="77">
        <f>COUNTIFS('EL scheme register'!$A$7:$A$783,$A96,'EL scheme register'!$C$7:$C$783,"University-wide",'EL scheme register'!$AJ$7:$AJ$783,"Yes")</f>
        <v/>
      </c>
      <c r="J96" s="77">
        <f>COUNTIFS('EL scheme register'!$A$7:$A$783,$A96,'EL scheme register'!$C$7:$C$783,"Cross-faculty",'EL scheme register'!$AJ$7:$AJ$783,"Yes")</f>
        <v/>
      </c>
      <c r="K96" s="77">
        <f>COUNTIFS('EL scheme register'!$A$7:$A$783,$A96,'EL scheme register'!$C$7:$C$783,"Faculty/school",'EL scheme register'!$AJ$7:$AJ$783,"Yes")</f>
        <v/>
      </c>
      <c r="L96" s="77">
        <f>COUNTIFS('EL scheme register'!$A$7:$A$783,$A96,'EL scheme register'!$C$7:$C$783,"Programme/course",'EL scheme register'!$AJ$7:$AJ$783,"Yes")</f>
        <v/>
      </c>
      <c r="M96" s="77">
        <f>COUNTIFS('EL scheme register'!$A$7:$A$783,$A96,'EL scheme register'!$C$7:$C$783,"Unclear",'EL scheme register'!$AJ$7:$AJ$783,"Yes")</f>
        <v/>
      </c>
      <c r="N96" s="77">
        <f>SUM(I96:M96)</f>
        <v/>
      </c>
      <c r="O96" s="77">
        <f>COUNTIFS('EL scheme register'!$A$7:$A$783,$A96,'EL scheme register'!$AF$7:$AF$783,"Potentially relevant; evidence incomplete",'EL scheme register'!$AI$7:$AI$783,"Yes")</f>
        <v/>
      </c>
      <c r="P96" s="77">
        <f>COUNTIFS('EL scheme register'!$A$7:$A$783,$A96,'EL scheme register'!$AF$7:$AF$783,"Outside strict definition")</f>
        <v/>
      </c>
      <c r="Q96" s="77">
        <f>COUNTIF('EL exclusions &amp; gaps'!$B$7:$B$5000,$A96)</f>
        <v/>
      </c>
      <c r="R96" s="77" t="inlineStr">
        <is>
          <t>Not evidenced</t>
        </is>
      </c>
      <c r="S96" s="77" t="inlineStr">
        <is>
          <t>Not evidenced</t>
        </is>
      </c>
      <c r="T96" s="77" t="inlineStr">
        <is>
          <t>Workshop in Public Affairs (PA 869) / Workshop in International Public Affairs (PA 860) (PA 869; PA 860) [Programme/course]</t>
        </is>
      </c>
      <c r="U96" s="77" t="inlineStr">
        <is>
          <t>Arts/humanities/social sciences: 1</t>
        </is>
      </c>
      <c r="V96" s="77" t="inlineStr">
        <is>
          <t>Several distributed routes</t>
        </is>
      </c>
      <c r="W96" s="77" t="inlineStr">
        <is>
          <t>UW-Madison has many employer or client-linked team capstones distributed across schools, not one institution-wide scheme. Found: the Computer Sciences Capstone (companies pitch projects, students self-form teams, weekly company mentors; 2024-25 archive), ISyE 450 and the required Civil/Environmental Senior Capstone Design (client-proposed designs, teams of 4-5, professional mentors), the MS Business Analytics Applied Consulting Capstone (sponsor questions, faculty-supervised teams), La Follette School's PA 869/860 master's workshops (team reports for public, non-profit and private clients; reports posted April-May 2026), the interdisciplinary Energy Analysis and Policy capstone, and the 2026 MS Information capstone (groups with DNR, ABC Supply, Recollection Wisconsin, plus an apparently internal Rec Well unit). UniverCity Year/Alliance is a cross-campus brokering framework: local governments (public-sector, external) set projects that faculty embed in existing courses. It is not itself a course; group working and reach depend on the host course, and its Scholars strand is individual. Participation is mostly compulsory or core within named programmes; no university-wide route verifi</t>
        </is>
      </c>
      <c r="X96" s="77" t="inlineStr">
        <is>
          <t>Further departmental capstones likely (ECE, MSE, BME, Psychology data science, Consulting Practicum, Nelson). Current-year evidence missing for CS capstone, ISyE 450, CEE capstone, MSBA capstone, EAP. Course codes and compulsory status often not stated. Natural sciences, law, education, design/health not verified. Reduced-depth mode: ~14 searches, 12 page fetches.</t>
        </is>
      </c>
    </row>
    <row r="97">
      <c r="A97" s="77" t="inlineStr">
        <is>
          <t>US27</t>
        </is>
      </c>
      <c r="B97" s="79" t="inlineStr">
        <is>
          <t>Washington</t>
        </is>
      </c>
      <c r="C97" s="77" t="inlineStr">
        <is>
          <t>US</t>
        </is>
      </c>
      <c r="D97" s="77" t="inlineStr">
        <is>
          <t>US sample</t>
        </is>
      </c>
      <c r="E97" s="77" t="inlineStr">
        <is>
          <t>US</t>
        </is>
      </c>
      <c r="F97" s="77" t="n">
        <v>2027</v>
      </c>
      <c r="G97" s="77" t="n">
        <v>92</v>
      </c>
      <c r="H97" s="77" t="inlineStr">
        <is>
          <t>Complete</t>
        </is>
      </c>
      <c r="I97" s="77">
        <f>COUNTIFS('EL scheme register'!$A$7:$A$783,$A97,'EL scheme register'!$C$7:$C$783,"University-wide",'EL scheme register'!$AJ$7:$AJ$783,"Yes")</f>
        <v/>
      </c>
      <c r="J97" s="77">
        <f>COUNTIFS('EL scheme register'!$A$7:$A$783,$A97,'EL scheme register'!$C$7:$C$783,"Cross-faculty",'EL scheme register'!$AJ$7:$AJ$783,"Yes")</f>
        <v/>
      </c>
      <c r="K97" s="77">
        <f>COUNTIFS('EL scheme register'!$A$7:$A$783,$A97,'EL scheme register'!$C$7:$C$783,"Faculty/school",'EL scheme register'!$AJ$7:$AJ$783,"Yes")</f>
        <v/>
      </c>
      <c r="L97" s="77">
        <f>COUNTIFS('EL scheme register'!$A$7:$A$783,$A97,'EL scheme register'!$C$7:$C$783,"Programme/course",'EL scheme register'!$AJ$7:$AJ$783,"Yes")</f>
        <v/>
      </c>
      <c r="M97" s="77">
        <f>COUNTIFS('EL scheme register'!$A$7:$A$783,$A97,'EL scheme register'!$C$7:$C$783,"Unclear",'EL scheme register'!$AJ$7:$AJ$783,"Yes")</f>
        <v/>
      </c>
      <c r="N97" s="77">
        <f>SUM(I97:M97)</f>
        <v/>
      </c>
      <c r="O97" s="77">
        <f>COUNTIFS('EL scheme register'!$A$7:$A$783,$A97,'EL scheme register'!$AF$7:$AF$783,"Potentially relevant; evidence incomplete",'EL scheme register'!$AI$7:$AI$783,"Yes")</f>
        <v/>
      </c>
      <c r="P97" s="77">
        <f>COUNTIFS('EL scheme register'!$A$7:$A$783,$A97,'EL scheme register'!$AF$7:$AF$783,"Outside strict definition")</f>
        <v/>
      </c>
      <c r="Q97" s="77">
        <f>COUNTIF('EL exclusions &amp; gaps'!$B$7:$B$5000,$A97)</f>
        <v/>
      </c>
      <c r="R97" s="77" t="inlineStr">
        <is>
          <t>Not evidenced</t>
        </is>
      </c>
      <c r="S97" s="77" t="inlineStr">
        <is>
          <t>Not evidenced</t>
        </is>
      </c>
      <c r="T97" s="77" t="inlineStr">
        <is>
          <t>College of Engineering Industry Capstone Program [Faculty/school]; Student Consulting Lab (Evans School MPA capstone) (PUBPOL 608 (Capstone Project Seminar; per search extract of UW schedule/Evans page)) [Programme/course]; Foster Undergraduate Consulting Projects (MGMT 440 Business Technology Consulting; MKTG/MGMT 445 Business Management Consulting) (MGMT 440; MKTG/MGMT 445) [Faculty/school]</t>
        </is>
      </c>
      <c r="U97" s="77" t="inlineStr">
        <is>
          <t>Engineering/computing: 1; Arts/humanities/social sciences: 1; Business/management: 1</t>
        </is>
      </c>
      <c r="V97" s="77" t="inlineStr">
        <is>
          <t>Several distributed routes</t>
        </is>
      </c>
      <c r="W97" s="77" t="inlineStr">
        <is>
          <t>Several distributed, mostly faculty/programme-level routes were verified at UW (page text via WebFetch, 2026-10-13). The strongest: the College of Engineering Industry Capstone (sponsor-proposed, sponsor-funded team projects January-June with weekly sponsor technical mentor; 54 sponsors/95 projects/550+ students in 2023/24); the Evans School Student Consulting Lab (second-year MPA teams of 3-5 consulting for public, private and nonprofit clients over five months); and Foster CBDC undergraduate consulting courses MGMT 440/445 (4-5 student teams for real small-business clients, 4 credits, 10 weeks). Biostatistics MS capstone treats sponsors as clients (undated page). Livable City Year links a city/county partner with multi-disciplinary courses annually (2026-27: Seattle and Jefferson County) but team structure is not shown. The iSchool Informatics Capstone allows individual or group work with optional sponsors, so evidence is incomplete. Participation is compulsory only within some programmes (probably Evans MPA); there is no university-wide employer-project requirement. CELE community engagement is individual internship/service-learning and is excluded. Clients at Foster CBDC are ex</t>
        </is>
      </c>
      <c r="X97" s="77" t="inlineStr">
        <is>
          <t>Further departmental instances likely (Mechanical/Electrical/Bioengineering capstones, HCDE, Foster MBA Global Consulting Projects and MSCM team projects, Built Environments studios, law and health clinics, Bothell/Tacoma campuses) - not researched in reduced-depth mode. Health and law clinics were not queried (other area covered via built environments only). Engineering program credit/compulsory status and team size not stated. Some figures come from search extracts (labelled).</t>
        </is>
      </c>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Complete</t>
        </is>
      </c>
      <c r="I98" s="77">
        <f>COUNTIFS('EL scheme register'!$A$7:$A$783,$A98,'EL scheme register'!$C$7:$C$783,"University-wide",'EL scheme register'!$AJ$7:$AJ$783,"Yes")</f>
        <v/>
      </c>
      <c r="J98" s="77">
        <f>COUNTIFS('EL scheme register'!$A$7:$A$783,$A98,'EL scheme register'!$C$7:$C$783,"Cross-faculty",'EL scheme register'!$AJ$7:$AJ$783,"Yes")</f>
        <v/>
      </c>
      <c r="K98" s="77">
        <f>COUNTIFS('EL scheme register'!$A$7:$A$783,$A98,'EL scheme register'!$C$7:$C$783,"Faculty/school",'EL scheme register'!$AJ$7:$AJ$783,"Yes")</f>
        <v/>
      </c>
      <c r="L98" s="77">
        <f>COUNTIFS('EL scheme register'!$A$7:$A$783,$A98,'EL scheme register'!$C$7:$C$783,"Programme/course",'EL scheme register'!$AJ$7:$AJ$783,"Yes")</f>
        <v/>
      </c>
      <c r="M98" s="77">
        <f>COUNTIFS('EL scheme register'!$A$7:$A$783,$A98,'EL scheme register'!$C$7:$C$783,"Unclear",'EL scheme register'!$AJ$7:$AJ$783,"Yes")</f>
        <v/>
      </c>
      <c r="N98" s="77">
        <f>SUM(I98:M98)</f>
        <v/>
      </c>
      <c r="O98" s="77">
        <f>COUNTIFS('EL scheme register'!$A$7:$A$783,$A98,'EL scheme register'!$AF$7:$AF$783,"Potentially relevant; evidence incomplete",'EL scheme register'!$AI$7:$AI$783,"Yes")</f>
        <v/>
      </c>
      <c r="P98" s="77">
        <f>COUNTIFS('EL scheme register'!$A$7:$A$783,$A98,'EL scheme register'!$AF$7:$AF$783,"Outside strict definition")</f>
        <v/>
      </c>
      <c r="Q98" s="77">
        <f>COUNTIF('EL exclusions &amp; gaps'!$B$7:$B$5000,$A98)</f>
        <v/>
      </c>
      <c r="R98" s="77" t="inlineStr">
        <is>
          <t>Not evidenced</t>
        </is>
      </c>
      <c r="S98" s="77" t="inlineStr">
        <is>
          <t>Not evidenced</t>
        </is>
      </c>
      <c r="T98" s="77" t="inlineStr"/>
      <c r="U98" s="77" t="inlineStr"/>
      <c r="V98" s="77" t="inlineStr">
        <is>
          <t>Several distributed routes</t>
        </is>
      </c>
      <c r="W98" s="77" t="inlineStr">
        <is>
          <t>Boston University has one university-wide employer-linked team route, the Hub Cross-College Challenge (XCC): a 4-credit elective for juniors and seniors from all undergraduate schools in which interdisciplinary teams of four to six work with a community partner and produce a tangible deliverable (podcast, film, website) shown at the Experiential Learning Expo. Partners are a mix of external organisations (Lawyers for Civil Rights, WalkMassachusetts, Reacting to the Past) and internal BU units (Innovate@BU, BU Sustainability), so criterion C is Unclear under the mixed-client ruling. Business provision includes the Questrom Core Innovation Project (live client, teams; deliverable undocumented) and a sponsored MSBA industry capstone (team, industry client, presented to sponsor; meets A, B and C on the page text but undated, so current delivery is unclear). Engineering has a year-long senior design capstone with sponsor-supplied problems (sponsorship reported optional) and the Spark! ML practicum with internal and external partners. MetroBridge links classes to city governments but team/deliverable detail is missing. Provision is distributed across schools rather than institution-wide,</t>
        </is>
      </c>
      <c r="X98" s="77" t="inlineStr">
        <is>
          <t>Dated current-year evidence for MSBA capstone, Innovation Project and senior design; external-vs-internal partner share in XCC and DS549; MetroBridge course list; CAS science/humanities departmental projects; PRLab, law clinics and Action Learning Lab not verified; further departmental capstones likely exist (BME, ECE, Hospitality, SPH).</t>
        </is>
      </c>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Complete</t>
        </is>
      </c>
      <c r="I99" s="77">
        <f>COUNTIFS('EL scheme register'!$A$7:$A$783,$A99,'EL scheme register'!$C$7:$C$783,"University-wide",'EL scheme register'!$AJ$7:$AJ$783,"Yes")</f>
        <v/>
      </c>
      <c r="J99" s="77">
        <f>COUNTIFS('EL scheme register'!$A$7:$A$783,$A99,'EL scheme register'!$C$7:$C$783,"Cross-faculty",'EL scheme register'!$AJ$7:$AJ$783,"Yes")</f>
        <v/>
      </c>
      <c r="K99" s="77">
        <f>COUNTIFS('EL scheme register'!$A$7:$A$783,$A99,'EL scheme register'!$C$7:$C$783,"Faculty/school",'EL scheme register'!$AJ$7:$AJ$783,"Yes")</f>
        <v/>
      </c>
      <c r="L99" s="77">
        <f>COUNTIFS('EL scheme register'!$A$7:$A$783,$A99,'EL scheme register'!$C$7:$C$783,"Programme/course",'EL scheme register'!$AJ$7:$AJ$783,"Yes")</f>
        <v/>
      </c>
      <c r="M99" s="77">
        <f>COUNTIFS('EL scheme register'!$A$7:$A$783,$A99,'EL scheme register'!$C$7:$C$783,"Unclear",'EL scheme register'!$AJ$7:$AJ$783,"Yes")</f>
        <v/>
      </c>
      <c r="N99" s="77">
        <f>SUM(I99:M99)</f>
        <v/>
      </c>
      <c r="O99" s="77">
        <f>COUNTIFS('EL scheme register'!$A$7:$A$783,$A99,'EL scheme register'!$AF$7:$AF$783,"Potentially relevant; evidence incomplete",'EL scheme register'!$AI$7:$AI$783,"Yes")</f>
        <v/>
      </c>
      <c r="P99" s="77">
        <f>COUNTIFS('EL scheme register'!$A$7:$A$783,$A99,'EL scheme register'!$AF$7:$AF$783,"Outside strict definition")</f>
        <v/>
      </c>
      <c r="Q99" s="77">
        <f>COUNTIF('EL exclusions &amp; gaps'!$B$7:$B$5000,$A99)</f>
        <v/>
      </c>
      <c r="R99" s="77" t="inlineStr">
        <is>
          <t>Not evidenced</t>
        </is>
      </c>
      <c r="S99" s="77" t="inlineStr">
        <is>
          <t>Not evidenced</t>
        </is>
      </c>
      <c r="T99" s="77" t="inlineStr">
        <is>
          <t>Learning Factory Capstone Design (College of Engineering senior capstone) (Departmental capstone design courses (codes vary by department)) [Faculty/school]</t>
        </is>
      </c>
      <c r="U99" s="77" t="inlineStr">
        <is>
          <t>Engineering/computing: 1</t>
        </is>
      </c>
      <c r="V99" s="77" t="inlineStr">
        <is>
          <t>Several distributed routes</t>
        </is>
      </c>
      <c r="W99" s="77" t="inlineStr">
        <is>
          <t>Penn State's verified employer-linked group project provision is college-based rather than university-wide. The strongest route is the College of Engineering senior capstone supported by the Learning Factory: teams of 4-6 deliver a Statement of Work, specification report, prototype, final report and showcase for a sponsor who pays $4,000; the fall 2025 showcase (11 Dec 2025) shows current delivery with company and government sponsors (Northrop Grumman, Walmart, NSWC Dahlgren), though a small share of sponsors are Penn State units. Whether the capstone is compulsory varies by department. In Smeal, the Nittany Lion Consulting Group and capstone consulting teams (MBA and Sapphire honors students) work with business and non-profit clients, but the page could not be opened and named clients date from 2020-21, so current delivery is unclear. IST 440W is a team capstone with some external clients (Brandywine 2021 example). CommAgency (Bellisario) is a competitive student agency whose documented clients are University units, so it fails the external-organisation test. No qualifying route was verified in Science, Liberal Arts or Law/Arts &amp; Architecture. Further departmental capstones likely</t>
        </is>
      </c>
      <c r="X99" s="77" t="inlineStr">
        <is>
          <t>Smeal page (503) not read; current NLCG/Smeal capstone status; IST 440W current client practice; compulsory status of Learning Factory capstone by department; other engineering departmental capstones, COMM 473, Career Accelerator pilot; Eberly College of Science only two queries; Data Sciences major capstones not opened.</t>
        </is>
      </c>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Complete</t>
        </is>
      </c>
      <c r="I100" s="77">
        <f>COUNTIFS('EL scheme register'!$A$7:$A$783,$A100,'EL scheme register'!$C$7:$C$783,"University-wide",'EL scheme register'!$AJ$7:$AJ$783,"Yes")</f>
        <v/>
      </c>
      <c r="J100" s="77">
        <f>COUNTIFS('EL scheme register'!$A$7:$A$783,$A100,'EL scheme register'!$C$7:$C$783,"Cross-faculty",'EL scheme register'!$AJ$7:$AJ$783,"Yes")</f>
        <v/>
      </c>
      <c r="K100" s="77">
        <f>COUNTIFS('EL scheme register'!$A$7:$A$783,$A100,'EL scheme register'!$C$7:$C$783,"Faculty/school",'EL scheme register'!$AJ$7:$AJ$783,"Yes")</f>
        <v/>
      </c>
      <c r="L100" s="77">
        <f>COUNTIFS('EL scheme register'!$A$7:$A$783,$A100,'EL scheme register'!$C$7:$C$783,"Programme/course",'EL scheme register'!$AJ$7:$AJ$783,"Yes")</f>
        <v/>
      </c>
      <c r="M100" s="77">
        <f>COUNTIFS('EL scheme register'!$A$7:$A$783,$A100,'EL scheme register'!$C$7:$C$783,"Unclear",'EL scheme register'!$AJ$7:$AJ$783,"Yes")</f>
        <v/>
      </c>
      <c r="N100" s="77">
        <f>SUM(I100:M100)</f>
        <v/>
      </c>
      <c r="O100" s="77">
        <f>COUNTIFS('EL scheme register'!$A$7:$A$783,$A100,'EL scheme register'!$AF$7:$AF$783,"Potentially relevant; evidence incomplete",'EL scheme register'!$AI$7:$AI$783,"Yes")</f>
        <v/>
      </c>
      <c r="P100" s="77">
        <f>COUNTIFS('EL scheme register'!$A$7:$A$783,$A100,'EL scheme register'!$AF$7:$AF$783,"Outside strict definition")</f>
        <v/>
      </c>
      <c r="Q100" s="77">
        <f>COUNTIF('EL exclusions &amp; gaps'!$B$7:$B$5000,$A100)</f>
        <v/>
      </c>
      <c r="R100" s="77" t="inlineStr">
        <is>
          <t>Not evidenced</t>
        </is>
      </c>
      <c r="S100" s="77" t="inlineStr">
        <is>
          <t>Not evidenced</t>
        </is>
      </c>
      <c r="T100" s="77" t="inlineStr">
        <is>
          <t>Industrial Design Capstone (Design Research III 5201 and Advanced Industrial Design I 5101) (DESIGN 5201 / 5101 (as named in news item)) [Programme/course]</t>
        </is>
      </c>
      <c r="U100" s="77" t="inlineStr">
        <is>
          <t>Other (law, health, design, architecture…): 1</t>
        </is>
      </c>
      <c r="V100" s="77" t="inlineStr">
        <is>
          <t>Several distributed routes</t>
        </is>
      </c>
      <c r="W100" s="77" t="inlineStr">
        <is>
          <t xml:space="preserve">Ohio State's verified employer-linked group project provision is distributed across colleges rather than institution-wide. The strongest current route is the Industrial Design capstone, where 2025/26 teams of four or five each worked with a named sponsor (Honda, Huntington National Bank, ODNR, Neighborhood Design Center) through to a Spring 2026 exhibition. The Fisher College of Business Global Applied Projects course places MBA teams of 4-6 with multinational, start-up, nonprofit and government hosts for 14 weeks, but only an October 2026 application deadline was found, so delivery is recorded as announced. The College of Engineering's Multidisciplinary Capstone (ENGR 5901/5902) is large (over 1,000 seniors presented team capstones in April 2026) and sponsored by 50+ organisations cumulatively, but no page shows that external clients are the norm for the route, so the employer criterion is Unclear. Two further routes (Arts and Sciences industry-partner capstone, Glenn College PUBAFRS 5620 with government/nonprofit sponsors) fit the criteria in design, but only undated pages were found. The legacy STEP programme is a mentored individual-proposal programme with no evidenced team or </t>
        </is>
      </c>
      <c r="X100" s="77" t="inlineStr">
        <is>
          <t>Reduced-depth review (about 9 searches plus fetches). Further departmental capstones (CBE, ME, CSE, SIMCenter, Knowlton) likely; undergraduate Fisher Global Consulting not evidenced; no science-department routes found; health/law/architecture not specifically evidenced; STEP eligibility page not opened. Fisher MAP name from brief not found. Some details come from search summaries (labelled) and not page text. Page text via WebFetch was returned as summaries by the fetch tool, not raw HTML.</t>
        </is>
      </c>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Partial</t>
        </is>
      </c>
      <c r="I101" s="77">
        <f>COUNTIFS('EL scheme register'!$A$7:$A$783,$A101,'EL scheme register'!$C$7:$C$783,"University-wide",'EL scheme register'!$AJ$7:$AJ$783,"Yes")</f>
        <v/>
      </c>
      <c r="J101" s="77">
        <f>COUNTIFS('EL scheme register'!$A$7:$A$783,$A101,'EL scheme register'!$C$7:$C$783,"Cross-faculty",'EL scheme register'!$AJ$7:$AJ$783,"Yes")</f>
        <v/>
      </c>
      <c r="K101" s="77">
        <f>COUNTIFS('EL scheme register'!$A$7:$A$783,$A101,'EL scheme register'!$C$7:$C$783,"Faculty/school",'EL scheme register'!$AJ$7:$AJ$783,"Yes")</f>
        <v/>
      </c>
      <c r="L101" s="77">
        <f>COUNTIFS('EL scheme register'!$A$7:$A$783,$A101,'EL scheme register'!$C$7:$C$783,"Programme/course",'EL scheme register'!$AJ$7:$AJ$783,"Yes")</f>
        <v/>
      </c>
      <c r="M101" s="77">
        <f>COUNTIFS('EL scheme register'!$A$7:$A$783,$A101,'EL scheme register'!$C$7:$C$783,"Unclear",'EL scheme register'!$AJ$7:$AJ$783,"Yes")</f>
        <v/>
      </c>
      <c r="N101" s="77">
        <f>SUM(I101:M101)</f>
        <v/>
      </c>
      <c r="O101" s="77">
        <f>COUNTIFS('EL scheme register'!$A$7:$A$783,$A101,'EL scheme register'!$AF$7:$AF$783,"Potentially relevant; evidence incomplete",'EL scheme register'!$AI$7:$AI$783,"Yes")</f>
        <v/>
      </c>
      <c r="P101" s="77">
        <f>COUNTIFS('EL scheme register'!$A$7:$A$783,$A101,'EL scheme register'!$AF$7:$AF$783,"Outside strict definition")</f>
        <v/>
      </c>
      <c r="Q101" s="77">
        <f>COUNTIF('EL exclusions &amp; gaps'!$B$7:$B$5000,$A101)</f>
        <v/>
      </c>
      <c r="R101" s="77" t="inlineStr">
        <is>
          <t>Not evidenced</t>
        </is>
      </c>
      <c r="S101" s="77" t="inlineStr">
        <is>
          <t>Not evidenced</t>
        </is>
      </c>
      <c r="T101" s="77" t="inlineStr"/>
      <c r="U101" s="77" t="inlineStr"/>
      <c r="V101" s="77" t="inlineStr">
        <is>
          <t>Isolated departmental provision</t>
        </is>
      </c>
      <c r="W101" s="77" t="inlineStr">
        <is>
          <t>Interim.</t>
        </is>
      </c>
      <c r="X101" s="77" t="inlineStr">
        <is>
          <t>interim | PARTIAL REVIEW — remaining: Dauphine M2 consulting projects and Mines MIG need verification; science/arts areas lightly searched</t>
        </is>
      </c>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Partial</t>
        </is>
      </c>
      <c r="I102" s="77">
        <f>COUNTIFS('EL scheme register'!$A$7:$A$783,$A102,'EL scheme register'!$C$7:$C$783,"University-wide",'EL scheme register'!$AJ$7:$AJ$783,"Yes")</f>
        <v/>
      </c>
      <c r="J102" s="77">
        <f>COUNTIFS('EL scheme register'!$A$7:$A$783,$A102,'EL scheme register'!$C$7:$C$783,"Cross-faculty",'EL scheme register'!$AJ$7:$AJ$783,"Yes")</f>
        <v/>
      </c>
      <c r="K102" s="77">
        <f>COUNTIFS('EL scheme register'!$A$7:$A$783,$A102,'EL scheme register'!$C$7:$C$783,"Faculty/school",'EL scheme register'!$AJ$7:$AJ$783,"Yes")</f>
        <v/>
      </c>
      <c r="L102" s="77">
        <f>COUNTIFS('EL scheme register'!$A$7:$A$783,$A102,'EL scheme register'!$C$7:$C$783,"Programme/course",'EL scheme register'!$AJ$7:$AJ$783,"Yes")</f>
        <v/>
      </c>
      <c r="M102" s="77">
        <f>COUNTIFS('EL scheme register'!$A$7:$A$783,$A102,'EL scheme register'!$C$7:$C$783,"Unclear",'EL scheme register'!$AJ$7:$AJ$783,"Yes")</f>
        <v/>
      </c>
      <c r="N102" s="77">
        <f>SUM(I102:M102)</f>
        <v/>
      </c>
      <c r="O102" s="77">
        <f>COUNTIFS('EL scheme register'!$A$7:$A$783,$A102,'EL scheme register'!$AF$7:$AF$783,"Potentially relevant; evidence incomplete",'EL scheme register'!$AI$7:$AI$783,"Yes")</f>
        <v/>
      </c>
      <c r="P102" s="77">
        <f>COUNTIFS('EL scheme register'!$A$7:$A$783,$A102,'EL scheme register'!$AF$7:$AF$783,"Outside strict definition")</f>
        <v/>
      </c>
      <c r="Q102" s="77">
        <f>COUNTIF('EL exclusions &amp; gaps'!$B$7:$B$5000,$A102)</f>
        <v/>
      </c>
      <c r="R102" s="77" t="inlineStr">
        <is>
          <t>Not evidenced</t>
        </is>
      </c>
      <c r="S102" s="77" t="inlineStr">
        <is>
          <t>Not evidenced</t>
        </is>
      </c>
      <c r="T102" s="77" t="inlineStr">
        <is>
          <t>Projet SIC (3CV2500) (3CV2500) [Programme/course]</t>
        </is>
      </c>
      <c r="U102" s="77" t="inlineStr">
        <is>
          <t>Engineering/computing: 1</t>
        </is>
      </c>
      <c r="V102" s="77" t="inlineStr">
        <is>
          <t>Unclear</t>
        </is>
      </c>
      <c r="W102" s="77" t="inlineStr">
        <is>
          <t>Early save.</t>
        </is>
      </c>
      <c r="X102" s="77" t="inlineStr">
        <is>
          <t>Early save. | PARTIAL REVIEW — remaining: Early save. Remaining: confirm central/other area queries, M2 communication consulting module details, Starthese legacy row disposition.</t>
        </is>
      </c>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register'!$A$7:$A$783,$A103,'EL scheme register'!$C$7:$C$783,"University-wide",'EL scheme register'!$AJ$7:$AJ$783,"Yes")</f>
        <v/>
      </c>
      <c r="J103" s="77">
        <f>COUNTIFS('EL scheme register'!$A$7:$A$783,$A103,'EL scheme register'!$C$7:$C$783,"Cross-faculty",'EL scheme register'!$AJ$7:$AJ$783,"Yes")</f>
        <v/>
      </c>
      <c r="K103" s="77">
        <f>COUNTIFS('EL scheme register'!$A$7:$A$783,$A103,'EL scheme register'!$C$7:$C$783,"Faculty/school",'EL scheme register'!$AJ$7:$AJ$783,"Yes")</f>
        <v/>
      </c>
      <c r="L103" s="77">
        <f>COUNTIFS('EL scheme register'!$A$7:$A$783,$A103,'EL scheme register'!$C$7:$C$783,"Programme/course",'EL scheme register'!$AJ$7:$AJ$783,"Yes")</f>
        <v/>
      </c>
      <c r="M103" s="77">
        <f>COUNTIFS('EL scheme register'!$A$7:$A$783,$A103,'EL scheme register'!$C$7:$C$783,"Unclear",'EL scheme register'!$AJ$7:$AJ$783,"Yes")</f>
        <v/>
      </c>
      <c r="N103" s="77">
        <f>SUM(I103:M103)</f>
        <v/>
      </c>
      <c r="O103" s="77">
        <f>COUNTIFS('EL scheme register'!$A$7:$A$783,$A103,'EL scheme register'!$AF$7:$AF$783,"Potentially relevant; evidence incomplete",'EL scheme register'!$AI$7:$AI$783,"Yes")</f>
        <v/>
      </c>
      <c r="P103" s="77">
        <f>COUNTIFS('EL scheme register'!$A$7:$A$783,$A103,'EL scheme register'!$AF$7:$AF$783,"Outside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register'!$A$7:$A$783,$A104,'EL scheme register'!$C$7:$C$783,"University-wide",'EL scheme register'!$AJ$7:$AJ$783,"Yes")</f>
        <v/>
      </c>
      <c r="J104" s="77">
        <f>COUNTIFS('EL scheme register'!$A$7:$A$783,$A104,'EL scheme register'!$C$7:$C$783,"Cross-faculty",'EL scheme register'!$AJ$7:$AJ$783,"Yes")</f>
        <v/>
      </c>
      <c r="K104" s="77">
        <f>COUNTIFS('EL scheme register'!$A$7:$A$783,$A104,'EL scheme register'!$C$7:$C$783,"Faculty/school",'EL scheme register'!$AJ$7:$AJ$783,"Yes")</f>
        <v/>
      </c>
      <c r="L104" s="77">
        <f>COUNTIFS('EL scheme register'!$A$7:$A$783,$A104,'EL scheme register'!$C$7:$C$783,"Programme/course",'EL scheme register'!$AJ$7:$AJ$783,"Yes")</f>
        <v/>
      </c>
      <c r="M104" s="77">
        <f>COUNTIFS('EL scheme register'!$A$7:$A$783,$A104,'EL scheme register'!$C$7:$C$783,"Unclear",'EL scheme register'!$AJ$7:$AJ$783,"Yes")</f>
        <v/>
      </c>
      <c r="N104" s="77">
        <f>SUM(I104:M104)</f>
        <v/>
      </c>
      <c r="O104" s="77">
        <f>COUNTIFS('EL scheme register'!$A$7:$A$783,$A104,'EL scheme register'!$AF$7:$AF$783,"Potentially relevant; evidence incomplete",'EL scheme register'!$AI$7:$AI$783,"Yes")</f>
        <v/>
      </c>
      <c r="P104" s="77">
        <f>COUNTIFS('EL scheme register'!$A$7:$A$783,$A104,'EL scheme register'!$AF$7:$AF$783,"Outside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register'!$A$7:$A$783,$A105,'EL scheme register'!$C$7:$C$783,"University-wide",'EL scheme register'!$AJ$7:$AJ$783,"Yes")</f>
        <v/>
      </c>
      <c r="J105" s="77">
        <f>COUNTIFS('EL scheme register'!$A$7:$A$783,$A105,'EL scheme register'!$C$7:$C$783,"Cross-faculty",'EL scheme register'!$AJ$7:$AJ$783,"Yes")</f>
        <v/>
      </c>
      <c r="K105" s="77">
        <f>COUNTIFS('EL scheme register'!$A$7:$A$783,$A105,'EL scheme register'!$C$7:$C$783,"Faculty/school",'EL scheme register'!$AJ$7:$AJ$783,"Yes")</f>
        <v/>
      </c>
      <c r="L105" s="77">
        <f>COUNTIFS('EL scheme register'!$A$7:$A$783,$A105,'EL scheme register'!$C$7:$C$783,"Programme/course",'EL scheme register'!$AJ$7:$AJ$783,"Yes")</f>
        <v/>
      </c>
      <c r="M105" s="77">
        <f>COUNTIFS('EL scheme register'!$A$7:$A$783,$A105,'EL scheme register'!$C$7:$C$783,"Unclear",'EL scheme register'!$AJ$7:$AJ$783,"Yes")</f>
        <v/>
      </c>
      <c r="N105" s="77">
        <f>SUM(I105:M105)</f>
        <v/>
      </c>
      <c r="O105" s="77">
        <f>COUNTIFS('EL scheme register'!$A$7:$A$783,$A105,'EL scheme register'!$AF$7:$AF$783,"Potentially relevant; evidence incomplete",'EL scheme register'!$AI$7:$AI$783,"Yes")</f>
        <v/>
      </c>
      <c r="P105" s="77">
        <f>COUNTIFS('EL scheme register'!$A$7:$A$783,$A105,'EL scheme register'!$AF$7:$AF$783,"Outside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register'!$A$7:$A$783,$A106,'EL scheme register'!$C$7:$C$783,"University-wide",'EL scheme register'!$AJ$7:$AJ$783,"Yes")</f>
        <v/>
      </c>
      <c r="J106" s="77">
        <f>COUNTIFS('EL scheme register'!$A$7:$A$783,$A106,'EL scheme register'!$C$7:$C$783,"Cross-faculty",'EL scheme register'!$AJ$7:$AJ$783,"Yes")</f>
        <v/>
      </c>
      <c r="K106" s="77">
        <f>COUNTIFS('EL scheme register'!$A$7:$A$783,$A106,'EL scheme register'!$C$7:$C$783,"Faculty/school",'EL scheme register'!$AJ$7:$AJ$783,"Yes")</f>
        <v/>
      </c>
      <c r="L106" s="77">
        <f>COUNTIFS('EL scheme register'!$A$7:$A$783,$A106,'EL scheme register'!$C$7:$C$783,"Programme/course",'EL scheme register'!$AJ$7:$AJ$783,"Yes")</f>
        <v/>
      </c>
      <c r="M106" s="77">
        <f>COUNTIFS('EL scheme register'!$A$7:$A$783,$A106,'EL scheme register'!$C$7:$C$783,"Unclear",'EL scheme register'!$AJ$7:$AJ$783,"Yes")</f>
        <v/>
      </c>
      <c r="N106" s="77">
        <f>SUM(I106:M106)</f>
        <v/>
      </c>
      <c r="O106" s="77">
        <f>COUNTIFS('EL scheme register'!$A$7:$A$783,$A106,'EL scheme register'!$AF$7:$AF$783,"Potentially relevant; evidence incomplete",'EL scheme register'!$AI$7:$AI$783,"Yes")</f>
        <v/>
      </c>
      <c r="P106" s="77">
        <f>COUNTIFS('EL scheme register'!$A$7:$A$783,$A106,'EL scheme register'!$AF$7:$AF$783,"Outside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register'!$A$7:$A$783,$A107,'EL scheme register'!$C$7:$C$783,"University-wide",'EL scheme register'!$AJ$7:$AJ$783,"Yes")</f>
        <v/>
      </c>
      <c r="J107" s="77">
        <f>COUNTIFS('EL scheme register'!$A$7:$A$783,$A107,'EL scheme register'!$C$7:$C$783,"Cross-faculty",'EL scheme register'!$AJ$7:$AJ$783,"Yes")</f>
        <v/>
      </c>
      <c r="K107" s="77">
        <f>COUNTIFS('EL scheme register'!$A$7:$A$783,$A107,'EL scheme register'!$C$7:$C$783,"Faculty/school",'EL scheme register'!$AJ$7:$AJ$783,"Yes")</f>
        <v/>
      </c>
      <c r="L107" s="77">
        <f>COUNTIFS('EL scheme register'!$A$7:$A$783,$A107,'EL scheme register'!$C$7:$C$783,"Programme/course",'EL scheme register'!$AJ$7:$AJ$783,"Yes")</f>
        <v/>
      </c>
      <c r="M107" s="77">
        <f>COUNTIFS('EL scheme register'!$A$7:$A$783,$A107,'EL scheme register'!$C$7:$C$783,"Unclear",'EL scheme register'!$AJ$7:$AJ$783,"Yes")</f>
        <v/>
      </c>
      <c r="N107" s="77">
        <f>SUM(I107:M107)</f>
        <v/>
      </c>
      <c r="O107" s="77">
        <f>COUNTIFS('EL scheme register'!$A$7:$A$783,$A107,'EL scheme register'!$AF$7:$AF$783,"Potentially relevant; evidence incomplete",'EL scheme register'!$AI$7:$AI$783,"Yes")</f>
        <v/>
      </c>
      <c r="P107" s="77">
        <f>COUNTIFS('EL scheme register'!$A$7:$A$783,$A107,'EL scheme register'!$AF$7:$AF$783,"Outside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register'!$A$7:$A$783,$A108,'EL scheme register'!$C$7:$C$783,"University-wide",'EL scheme register'!$AJ$7:$AJ$783,"Yes")</f>
        <v/>
      </c>
      <c r="J108" s="77">
        <f>COUNTIFS('EL scheme register'!$A$7:$A$783,$A108,'EL scheme register'!$C$7:$C$783,"Cross-faculty",'EL scheme register'!$AJ$7:$AJ$783,"Yes")</f>
        <v/>
      </c>
      <c r="K108" s="77">
        <f>COUNTIFS('EL scheme register'!$A$7:$A$783,$A108,'EL scheme register'!$C$7:$C$783,"Faculty/school",'EL scheme register'!$AJ$7:$AJ$783,"Yes")</f>
        <v/>
      </c>
      <c r="L108" s="77">
        <f>COUNTIFS('EL scheme register'!$A$7:$A$783,$A108,'EL scheme register'!$C$7:$C$783,"Programme/course",'EL scheme register'!$AJ$7:$AJ$783,"Yes")</f>
        <v/>
      </c>
      <c r="M108" s="77">
        <f>COUNTIFS('EL scheme register'!$A$7:$A$783,$A108,'EL scheme register'!$C$7:$C$783,"Unclear",'EL scheme register'!$AJ$7:$AJ$783,"Yes")</f>
        <v/>
      </c>
      <c r="N108" s="77">
        <f>SUM(I108:M108)</f>
        <v/>
      </c>
      <c r="O108" s="77">
        <f>COUNTIFS('EL scheme register'!$A$7:$A$783,$A108,'EL scheme register'!$AF$7:$AF$783,"Potentially relevant; evidence incomplete",'EL scheme register'!$AI$7:$AI$783,"Yes")</f>
        <v/>
      </c>
      <c r="P108" s="77">
        <f>COUNTIFS('EL scheme register'!$A$7:$A$783,$A108,'EL scheme register'!$AF$7:$AF$783,"Outside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register'!$A$7:$A$783,$A109,'EL scheme register'!$C$7:$C$783,"University-wide",'EL scheme register'!$AJ$7:$AJ$783,"Yes")</f>
        <v/>
      </c>
      <c r="J109" s="77">
        <f>COUNTIFS('EL scheme register'!$A$7:$A$783,$A109,'EL scheme register'!$C$7:$C$783,"Cross-faculty",'EL scheme register'!$AJ$7:$AJ$783,"Yes")</f>
        <v/>
      </c>
      <c r="K109" s="77">
        <f>COUNTIFS('EL scheme register'!$A$7:$A$783,$A109,'EL scheme register'!$C$7:$C$783,"Faculty/school",'EL scheme register'!$AJ$7:$AJ$783,"Yes")</f>
        <v/>
      </c>
      <c r="L109" s="77">
        <f>COUNTIFS('EL scheme register'!$A$7:$A$783,$A109,'EL scheme register'!$C$7:$C$783,"Programme/course",'EL scheme register'!$AJ$7:$AJ$783,"Yes")</f>
        <v/>
      </c>
      <c r="M109" s="77">
        <f>COUNTIFS('EL scheme register'!$A$7:$A$783,$A109,'EL scheme register'!$C$7:$C$783,"Unclear",'EL scheme register'!$AJ$7:$AJ$783,"Yes")</f>
        <v/>
      </c>
      <c r="N109" s="77">
        <f>SUM(I109:M109)</f>
        <v/>
      </c>
      <c r="O109" s="77">
        <f>COUNTIFS('EL scheme register'!$A$7:$A$783,$A109,'EL scheme register'!$AF$7:$AF$783,"Potentially relevant; evidence incomplete",'EL scheme register'!$AI$7:$AI$783,"Yes")</f>
        <v/>
      </c>
      <c r="P109" s="77">
        <f>COUNTIFS('EL scheme register'!$A$7:$A$783,$A109,'EL scheme register'!$AF$7:$AF$783,"Outside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register'!$A$7:$A$783,$A110,'EL scheme register'!$C$7:$C$783,"University-wide",'EL scheme register'!$AJ$7:$AJ$783,"Yes")</f>
        <v/>
      </c>
      <c r="J110" s="77">
        <f>COUNTIFS('EL scheme register'!$A$7:$A$783,$A110,'EL scheme register'!$C$7:$C$783,"Cross-faculty",'EL scheme register'!$AJ$7:$AJ$783,"Yes")</f>
        <v/>
      </c>
      <c r="K110" s="77">
        <f>COUNTIFS('EL scheme register'!$A$7:$A$783,$A110,'EL scheme register'!$C$7:$C$783,"Faculty/school",'EL scheme register'!$AJ$7:$AJ$783,"Yes")</f>
        <v/>
      </c>
      <c r="L110" s="77">
        <f>COUNTIFS('EL scheme register'!$A$7:$A$783,$A110,'EL scheme register'!$C$7:$C$783,"Programme/course",'EL scheme register'!$AJ$7:$AJ$783,"Yes")</f>
        <v/>
      </c>
      <c r="M110" s="77">
        <f>COUNTIFS('EL scheme register'!$A$7:$A$783,$A110,'EL scheme register'!$C$7:$C$783,"Unclear",'EL scheme register'!$AJ$7:$AJ$783,"Yes")</f>
        <v/>
      </c>
      <c r="N110" s="77">
        <f>SUM(I110:M110)</f>
        <v/>
      </c>
      <c r="O110" s="77">
        <f>COUNTIFS('EL scheme register'!$A$7:$A$783,$A110,'EL scheme register'!$AF$7:$AF$783,"Potentially relevant; evidence incomplete",'EL scheme register'!$AI$7:$AI$783,"Yes")</f>
        <v/>
      </c>
      <c r="P110" s="77">
        <f>COUNTIFS('EL scheme register'!$A$7:$A$783,$A110,'EL scheme register'!$AF$7:$AF$783,"Outside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register'!$A$7:$A$783,$A111,'EL scheme register'!$C$7:$C$783,"University-wide",'EL scheme register'!$AJ$7:$AJ$783,"Yes")</f>
        <v/>
      </c>
      <c r="J111" s="77">
        <f>COUNTIFS('EL scheme register'!$A$7:$A$783,$A111,'EL scheme register'!$C$7:$C$783,"Cross-faculty",'EL scheme register'!$AJ$7:$AJ$783,"Yes")</f>
        <v/>
      </c>
      <c r="K111" s="77">
        <f>COUNTIFS('EL scheme register'!$A$7:$A$783,$A111,'EL scheme register'!$C$7:$C$783,"Faculty/school",'EL scheme register'!$AJ$7:$AJ$783,"Yes")</f>
        <v/>
      </c>
      <c r="L111" s="77">
        <f>COUNTIFS('EL scheme register'!$A$7:$A$783,$A111,'EL scheme register'!$C$7:$C$783,"Programme/course",'EL scheme register'!$AJ$7:$AJ$783,"Yes")</f>
        <v/>
      </c>
      <c r="M111" s="77">
        <f>COUNTIFS('EL scheme register'!$A$7:$A$783,$A111,'EL scheme register'!$C$7:$C$783,"Unclear",'EL scheme register'!$AJ$7:$AJ$783,"Yes")</f>
        <v/>
      </c>
      <c r="N111" s="77">
        <f>SUM(I111:M111)</f>
        <v/>
      </c>
      <c r="O111" s="77">
        <f>COUNTIFS('EL scheme register'!$A$7:$A$783,$A111,'EL scheme register'!$AF$7:$AF$783,"Potentially relevant; evidence incomplete",'EL scheme register'!$AI$7:$AI$783,"Yes")</f>
        <v/>
      </c>
      <c r="P111" s="77">
        <f>COUNTIFS('EL scheme register'!$A$7:$A$783,$A111,'EL scheme register'!$AF$7:$AF$783,"Outside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register'!$A$7:$A$783,$A112,'EL scheme register'!$C$7:$C$783,"University-wide",'EL scheme register'!$AJ$7:$AJ$783,"Yes")</f>
        <v/>
      </c>
      <c r="J112" s="77">
        <f>COUNTIFS('EL scheme register'!$A$7:$A$783,$A112,'EL scheme register'!$C$7:$C$783,"Cross-faculty",'EL scheme register'!$AJ$7:$AJ$783,"Yes")</f>
        <v/>
      </c>
      <c r="K112" s="77">
        <f>COUNTIFS('EL scheme register'!$A$7:$A$783,$A112,'EL scheme register'!$C$7:$C$783,"Faculty/school",'EL scheme register'!$AJ$7:$AJ$783,"Yes")</f>
        <v/>
      </c>
      <c r="L112" s="77">
        <f>COUNTIFS('EL scheme register'!$A$7:$A$783,$A112,'EL scheme register'!$C$7:$C$783,"Programme/course",'EL scheme register'!$AJ$7:$AJ$783,"Yes")</f>
        <v/>
      </c>
      <c r="M112" s="77">
        <f>COUNTIFS('EL scheme register'!$A$7:$A$783,$A112,'EL scheme register'!$C$7:$C$783,"Unclear",'EL scheme register'!$AJ$7:$AJ$783,"Yes")</f>
        <v/>
      </c>
      <c r="N112" s="77">
        <f>SUM(I112:M112)</f>
        <v/>
      </c>
      <c r="O112" s="77">
        <f>COUNTIFS('EL scheme register'!$A$7:$A$783,$A112,'EL scheme register'!$AF$7:$AF$783,"Potentially relevant; evidence incomplete",'EL scheme register'!$AI$7:$AI$783,"Yes")</f>
        <v/>
      </c>
      <c r="P112" s="77">
        <f>COUNTIFS('EL scheme register'!$A$7:$A$783,$A112,'EL scheme register'!$AF$7:$AF$783,"Outside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register'!$A$7:$A$783,$A113,'EL scheme register'!$C$7:$C$783,"University-wide",'EL scheme register'!$AJ$7:$AJ$783,"Yes")</f>
        <v/>
      </c>
      <c r="J113" s="77">
        <f>COUNTIFS('EL scheme register'!$A$7:$A$783,$A113,'EL scheme register'!$C$7:$C$783,"Cross-faculty",'EL scheme register'!$AJ$7:$AJ$783,"Yes")</f>
        <v/>
      </c>
      <c r="K113" s="77">
        <f>COUNTIFS('EL scheme register'!$A$7:$A$783,$A113,'EL scheme register'!$C$7:$C$783,"Faculty/school",'EL scheme register'!$AJ$7:$AJ$783,"Yes")</f>
        <v/>
      </c>
      <c r="L113" s="77">
        <f>COUNTIFS('EL scheme register'!$A$7:$A$783,$A113,'EL scheme register'!$C$7:$C$783,"Programme/course",'EL scheme register'!$AJ$7:$AJ$783,"Yes")</f>
        <v/>
      </c>
      <c r="M113" s="77">
        <f>COUNTIFS('EL scheme register'!$A$7:$A$783,$A113,'EL scheme register'!$C$7:$C$783,"Unclear",'EL scheme register'!$AJ$7:$AJ$783,"Yes")</f>
        <v/>
      </c>
      <c r="N113" s="77">
        <f>SUM(I113:M113)</f>
        <v/>
      </c>
      <c r="O113" s="77">
        <f>COUNTIFS('EL scheme register'!$A$7:$A$783,$A113,'EL scheme register'!$AF$7:$AF$783,"Potentially relevant; evidence incomplete",'EL scheme register'!$AI$7:$AI$783,"Yes")</f>
        <v/>
      </c>
      <c r="P113" s="77">
        <f>COUNTIFS('EL scheme register'!$A$7:$A$783,$A113,'EL scheme register'!$AF$7:$AF$783,"Outside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register'!$A$7:$A$783,$A114,'EL scheme register'!$C$7:$C$783,"University-wide",'EL scheme register'!$AJ$7:$AJ$783,"Yes")</f>
        <v/>
      </c>
      <c r="J114" s="77">
        <f>COUNTIFS('EL scheme register'!$A$7:$A$783,$A114,'EL scheme register'!$C$7:$C$783,"Cross-faculty",'EL scheme register'!$AJ$7:$AJ$783,"Yes")</f>
        <v/>
      </c>
      <c r="K114" s="77">
        <f>COUNTIFS('EL scheme register'!$A$7:$A$783,$A114,'EL scheme register'!$C$7:$C$783,"Faculty/school",'EL scheme register'!$AJ$7:$AJ$783,"Yes")</f>
        <v/>
      </c>
      <c r="L114" s="77">
        <f>COUNTIFS('EL scheme register'!$A$7:$A$783,$A114,'EL scheme register'!$C$7:$C$783,"Programme/course",'EL scheme register'!$AJ$7:$AJ$783,"Yes")</f>
        <v/>
      </c>
      <c r="M114" s="77">
        <f>COUNTIFS('EL scheme register'!$A$7:$A$783,$A114,'EL scheme register'!$C$7:$C$783,"Unclear",'EL scheme register'!$AJ$7:$AJ$783,"Yes")</f>
        <v/>
      </c>
      <c r="N114" s="77">
        <f>SUM(I114:M114)</f>
        <v/>
      </c>
      <c r="O114" s="77">
        <f>COUNTIFS('EL scheme register'!$A$7:$A$783,$A114,'EL scheme register'!$AF$7:$AF$783,"Potentially relevant; evidence incomplete",'EL scheme register'!$AI$7:$AI$783,"Yes")</f>
        <v/>
      </c>
      <c r="P114" s="77">
        <f>COUNTIFS('EL scheme register'!$A$7:$A$783,$A114,'EL scheme register'!$AF$7:$AF$783,"Outside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register'!$A$7:$A$783,$A115,'EL scheme register'!$C$7:$C$783,"University-wide",'EL scheme register'!$AJ$7:$AJ$783,"Yes")</f>
        <v/>
      </c>
      <c r="J115" s="77">
        <f>COUNTIFS('EL scheme register'!$A$7:$A$783,$A115,'EL scheme register'!$C$7:$C$783,"Cross-faculty",'EL scheme register'!$AJ$7:$AJ$783,"Yes")</f>
        <v/>
      </c>
      <c r="K115" s="77">
        <f>COUNTIFS('EL scheme register'!$A$7:$A$783,$A115,'EL scheme register'!$C$7:$C$783,"Faculty/school",'EL scheme register'!$AJ$7:$AJ$783,"Yes")</f>
        <v/>
      </c>
      <c r="L115" s="77">
        <f>COUNTIFS('EL scheme register'!$A$7:$A$783,$A115,'EL scheme register'!$C$7:$C$783,"Programme/course",'EL scheme register'!$AJ$7:$AJ$783,"Yes")</f>
        <v/>
      </c>
      <c r="M115" s="77">
        <f>COUNTIFS('EL scheme register'!$A$7:$A$783,$A115,'EL scheme register'!$C$7:$C$783,"Unclear",'EL scheme register'!$AJ$7:$AJ$783,"Yes")</f>
        <v/>
      </c>
      <c r="N115" s="77">
        <f>SUM(I115:M115)</f>
        <v/>
      </c>
      <c r="O115" s="77">
        <f>COUNTIFS('EL scheme register'!$A$7:$A$783,$A115,'EL scheme register'!$AF$7:$AF$783,"Potentially relevant; evidence incomplete",'EL scheme register'!$AI$7:$AI$783,"Yes")</f>
        <v/>
      </c>
      <c r="P115" s="77">
        <f>COUNTIFS('EL scheme register'!$A$7:$A$783,$A115,'EL scheme register'!$AF$7:$AF$783,"Outside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register'!$A$7:$A$783,$A116,'EL scheme register'!$C$7:$C$783,"University-wide",'EL scheme register'!$AJ$7:$AJ$783,"Yes")</f>
        <v/>
      </c>
      <c r="J116" s="77">
        <f>COUNTIFS('EL scheme register'!$A$7:$A$783,$A116,'EL scheme register'!$C$7:$C$783,"Cross-faculty",'EL scheme register'!$AJ$7:$AJ$783,"Yes")</f>
        <v/>
      </c>
      <c r="K116" s="77">
        <f>COUNTIFS('EL scheme register'!$A$7:$A$783,$A116,'EL scheme register'!$C$7:$C$783,"Faculty/school",'EL scheme register'!$AJ$7:$AJ$783,"Yes")</f>
        <v/>
      </c>
      <c r="L116" s="77">
        <f>COUNTIFS('EL scheme register'!$A$7:$A$783,$A116,'EL scheme register'!$C$7:$C$783,"Programme/course",'EL scheme register'!$AJ$7:$AJ$783,"Yes")</f>
        <v/>
      </c>
      <c r="M116" s="77">
        <f>COUNTIFS('EL scheme register'!$A$7:$A$783,$A116,'EL scheme register'!$C$7:$C$783,"Unclear",'EL scheme register'!$AJ$7:$AJ$783,"Yes")</f>
        <v/>
      </c>
      <c r="N116" s="77">
        <f>SUM(I116:M116)</f>
        <v/>
      </c>
      <c r="O116" s="77">
        <f>COUNTIFS('EL scheme register'!$A$7:$A$783,$A116,'EL scheme register'!$AF$7:$AF$783,"Potentially relevant; evidence incomplete",'EL scheme register'!$AI$7:$AI$783,"Yes")</f>
        <v/>
      </c>
      <c r="P116" s="77">
        <f>COUNTIFS('EL scheme register'!$A$7:$A$783,$A116,'EL scheme register'!$AF$7:$AF$783,"Outside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register'!$A$7:$A$783,$A117,'EL scheme register'!$C$7:$C$783,"University-wide",'EL scheme register'!$AJ$7:$AJ$783,"Yes")</f>
        <v/>
      </c>
      <c r="J117" s="77">
        <f>COUNTIFS('EL scheme register'!$A$7:$A$783,$A117,'EL scheme register'!$C$7:$C$783,"Cross-faculty",'EL scheme register'!$AJ$7:$AJ$783,"Yes")</f>
        <v/>
      </c>
      <c r="K117" s="77">
        <f>COUNTIFS('EL scheme register'!$A$7:$A$783,$A117,'EL scheme register'!$C$7:$C$783,"Faculty/school",'EL scheme register'!$AJ$7:$AJ$783,"Yes")</f>
        <v/>
      </c>
      <c r="L117" s="77">
        <f>COUNTIFS('EL scheme register'!$A$7:$A$783,$A117,'EL scheme register'!$C$7:$C$783,"Programme/course",'EL scheme register'!$AJ$7:$AJ$783,"Yes")</f>
        <v/>
      </c>
      <c r="M117" s="77">
        <f>COUNTIFS('EL scheme register'!$A$7:$A$783,$A117,'EL scheme register'!$C$7:$C$783,"Unclear",'EL scheme register'!$AJ$7:$AJ$783,"Yes")</f>
        <v/>
      </c>
      <c r="N117" s="77">
        <f>SUM(I117:M117)</f>
        <v/>
      </c>
      <c r="O117" s="77">
        <f>COUNTIFS('EL scheme register'!$A$7:$A$783,$A117,'EL scheme register'!$AF$7:$AF$783,"Potentially relevant; evidence incomplete",'EL scheme register'!$AI$7:$AI$783,"Yes")</f>
        <v/>
      </c>
      <c r="P117" s="77">
        <f>COUNTIFS('EL scheme register'!$A$7:$A$783,$A117,'EL scheme register'!$AF$7:$AF$783,"Outside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register'!$A$7:$A$783,$A118,'EL scheme register'!$C$7:$C$783,"University-wide",'EL scheme register'!$AJ$7:$AJ$783,"Yes")</f>
        <v/>
      </c>
      <c r="J118" s="77">
        <f>COUNTIFS('EL scheme register'!$A$7:$A$783,$A118,'EL scheme register'!$C$7:$C$783,"Cross-faculty",'EL scheme register'!$AJ$7:$AJ$783,"Yes")</f>
        <v/>
      </c>
      <c r="K118" s="77">
        <f>COUNTIFS('EL scheme register'!$A$7:$A$783,$A118,'EL scheme register'!$C$7:$C$783,"Faculty/school",'EL scheme register'!$AJ$7:$AJ$783,"Yes")</f>
        <v/>
      </c>
      <c r="L118" s="77">
        <f>COUNTIFS('EL scheme register'!$A$7:$A$783,$A118,'EL scheme register'!$C$7:$C$783,"Programme/course",'EL scheme register'!$AJ$7:$AJ$783,"Yes")</f>
        <v/>
      </c>
      <c r="M118" s="77">
        <f>COUNTIFS('EL scheme register'!$A$7:$A$783,$A118,'EL scheme register'!$C$7:$C$783,"Unclear",'EL scheme register'!$AJ$7:$AJ$783,"Yes")</f>
        <v/>
      </c>
      <c r="N118" s="77">
        <f>SUM(I118:M118)</f>
        <v/>
      </c>
      <c r="O118" s="77">
        <f>COUNTIFS('EL scheme register'!$A$7:$A$783,$A118,'EL scheme register'!$AF$7:$AF$783,"Potentially relevant; evidence incomplete",'EL scheme register'!$AI$7:$AI$783,"Yes")</f>
        <v/>
      </c>
      <c r="P118" s="77">
        <f>COUNTIFS('EL scheme register'!$A$7:$A$783,$A118,'EL scheme register'!$AF$7:$AF$783,"Outside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register'!$A$7:$A$783,$A119,'EL scheme register'!$C$7:$C$783,"University-wide",'EL scheme register'!$AJ$7:$AJ$783,"Yes")</f>
        <v/>
      </c>
      <c r="J119" s="77">
        <f>COUNTIFS('EL scheme register'!$A$7:$A$783,$A119,'EL scheme register'!$C$7:$C$783,"Cross-faculty",'EL scheme register'!$AJ$7:$AJ$783,"Yes")</f>
        <v/>
      </c>
      <c r="K119" s="77">
        <f>COUNTIFS('EL scheme register'!$A$7:$A$783,$A119,'EL scheme register'!$C$7:$C$783,"Faculty/school",'EL scheme register'!$AJ$7:$AJ$783,"Yes")</f>
        <v/>
      </c>
      <c r="L119" s="77">
        <f>COUNTIFS('EL scheme register'!$A$7:$A$783,$A119,'EL scheme register'!$C$7:$C$783,"Programme/course",'EL scheme register'!$AJ$7:$AJ$783,"Yes")</f>
        <v/>
      </c>
      <c r="M119" s="77">
        <f>COUNTIFS('EL scheme register'!$A$7:$A$783,$A119,'EL scheme register'!$C$7:$C$783,"Unclear",'EL scheme register'!$AJ$7:$AJ$783,"Yes")</f>
        <v/>
      </c>
      <c r="N119" s="77">
        <f>SUM(I119:M119)</f>
        <v/>
      </c>
      <c r="O119" s="77">
        <f>COUNTIFS('EL scheme register'!$A$7:$A$783,$A119,'EL scheme register'!$AF$7:$AF$783,"Potentially relevant; evidence incomplete",'EL scheme register'!$AI$7:$AI$783,"Yes")</f>
        <v/>
      </c>
      <c r="P119" s="77">
        <f>COUNTIFS('EL scheme register'!$A$7:$A$783,$A119,'EL scheme register'!$AF$7:$AF$783,"Outside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register'!$A$7:$A$783,$A120,'EL scheme register'!$C$7:$C$783,"University-wide",'EL scheme register'!$AJ$7:$AJ$783,"Yes")</f>
        <v/>
      </c>
      <c r="J120" s="77">
        <f>COUNTIFS('EL scheme register'!$A$7:$A$783,$A120,'EL scheme register'!$C$7:$C$783,"Cross-faculty",'EL scheme register'!$AJ$7:$AJ$783,"Yes")</f>
        <v/>
      </c>
      <c r="K120" s="77">
        <f>COUNTIFS('EL scheme register'!$A$7:$A$783,$A120,'EL scheme register'!$C$7:$C$783,"Faculty/school",'EL scheme register'!$AJ$7:$AJ$783,"Yes")</f>
        <v/>
      </c>
      <c r="L120" s="77">
        <f>COUNTIFS('EL scheme register'!$A$7:$A$783,$A120,'EL scheme register'!$C$7:$C$783,"Programme/course",'EL scheme register'!$AJ$7:$AJ$783,"Yes")</f>
        <v/>
      </c>
      <c r="M120" s="77">
        <f>COUNTIFS('EL scheme register'!$A$7:$A$783,$A120,'EL scheme register'!$C$7:$C$783,"Unclear",'EL scheme register'!$AJ$7:$AJ$783,"Yes")</f>
        <v/>
      </c>
      <c r="N120" s="77">
        <f>SUM(I120:M120)</f>
        <v/>
      </c>
      <c r="O120" s="77">
        <f>COUNTIFS('EL scheme register'!$A$7:$A$783,$A120,'EL scheme register'!$AF$7:$AF$783,"Potentially relevant; evidence incomplete",'EL scheme register'!$AI$7:$AI$783,"Yes")</f>
        <v/>
      </c>
      <c r="P120" s="77">
        <f>COUNTIFS('EL scheme register'!$A$7:$A$783,$A120,'EL scheme register'!$AF$7:$AF$783,"Outside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register'!$A$7:$A$783,$A121,'EL scheme register'!$C$7:$C$783,"University-wide",'EL scheme register'!$AJ$7:$AJ$783,"Yes")</f>
        <v/>
      </c>
      <c r="J121" s="77">
        <f>COUNTIFS('EL scheme register'!$A$7:$A$783,$A121,'EL scheme register'!$C$7:$C$783,"Cross-faculty",'EL scheme register'!$AJ$7:$AJ$783,"Yes")</f>
        <v/>
      </c>
      <c r="K121" s="77">
        <f>COUNTIFS('EL scheme register'!$A$7:$A$783,$A121,'EL scheme register'!$C$7:$C$783,"Faculty/school",'EL scheme register'!$AJ$7:$AJ$783,"Yes")</f>
        <v/>
      </c>
      <c r="L121" s="77">
        <f>COUNTIFS('EL scheme register'!$A$7:$A$783,$A121,'EL scheme register'!$C$7:$C$783,"Programme/course",'EL scheme register'!$AJ$7:$AJ$783,"Yes")</f>
        <v/>
      </c>
      <c r="M121" s="77">
        <f>COUNTIFS('EL scheme register'!$A$7:$A$783,$A121,'EL scheme register'!$C$7:$C$783,"Unclear",'EL scheme register'!$AJ$7:$AJ$783,"Yes")</f>
        <v/>
      </c>
      <c r="N121" s="77">
        <f>SUM(I121:M121)</f>
        <v/>
      </c>
      <c r="O121" s="77">
        <f>COUNTIFS('EL scheme register'!$A$7:$A$783,$A121,'EL scheme register'!$AF$7:$AF$783,"Potentially relevant; evidence incomplete",'EL scheme register'!$AI$7:$AI$783,"Yes")</f>
        <v/>
      </c>
      <c r="P121" s="77">
        <f>COUNTIFS('EL scheme register'!$A$7:$A$783,$A121,'EL scheme register'!$AF$7:$AF$783,"Outside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register'!$A$7:$A$783,$A122,'EL scheme register'!$C$7:$C$783,"University-wide",'EL scheme register'!$AJ$7:$AJ$783,"Yes")</f>
        <v/>
      </c>
      <c r="J122" s="77">
        <f>COUNTIFS('EL scheme register'!$A$7:$A$783,$A122,'EL scheme register'!$C$7:$C$783,"Cross-faculty",'EL scheme register'!$AJ$7:$AJ$783,"Yes")</f>
        <v/>
      </c>
      <c r="K122" s="77">
        <f>COUNTIFS('EL scheme register'!$A$7:$A$783,$A122,'EL scheme register'!$C$7:$C$783,"Faculty/school",'EL scheme register'!$AJ$7:$AJ$783,"Yes")</f>
        <v/>
      </c>
      <c r="L122" s="77">
        <f>COUNTIFS('EL scheme register'!$A$7:$A$783,$A122,'EL scheme register'!$C$7:$C$783,"Programme/course",'EL scheme register'!$AJ$7:$AJ$783,"Yes")</f>
        <v/>
      </c>
      <c r="M122" s="77">
        <f>COUNTIFS('EL scheme register'!$A$7:$A$783,$A122,'EL scheme register'!$C$7:$C$783,"Unclear",'EL scheme register'!$AJ$7:$AJ$783,"Yes")</f>
        <v/>
      </c>
      <c r="N122" s="77">
        <f>SUM(I122:M122)</f>
        <v/>
      </c>
      <c r="O122" s="77">
        <f>COUNTIFS('EL scheme register'!$A$7:$A$783,$A122,'EL scheme register'!$AF$7:$AF$783,"Potentially relevant; evidence incomplete",'EL scheme register'!$AI$7:$AI$783,"Yes")</f>
        <v/>
      </c>
      <c r="P122" s="77">
        <f>COUNTIFS('EL scheme register'!$A$7:$A$783,$A122,'EL scheme register'!$AF$7:$AF$783,"Outside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register'!$A$7:$A$783,$A123,'EL scheme register'!$C$7:$C$783,"University-wide",'EL scheme register'!$AJ$7:$AJ$783,"Yes")</f>
        <v/>
      </c>
      <c r="J123" s="77">
        <f>COUNTIFS('EL scheme register'!$A$7:$A$783,$A123,'EL scheme register'!$C$7:$C$783,"Cross-faculty",'EL scheme register'!$AJ$7:$AJ$783,"Yes")</f>
        <v/>
      </c>
      <c r="K123" s="77">
        <f>COUNTIFS('EL scheme register'!$A$7:$A$783,$A123,'EL scheme register'!$C$7:$C$783,"Faculty/school",'EL scheme register'!$AJ$7:$AJ$783,"Yes")</f>
        <v/>
      </c>
      <c r="L123" s="77">
        <f>COUNTIFS('EL scheme register'!$A$7:$A$783,$A123,'EL scheme register'!$C$7:$C$783,"Programme/course",'EL scheme register'!$AJ$7:$AJ$783,"Yes")</f>
        <v/>
      </c>
      <c r="M123" s="77">
        <f>COUNTIFS('EL scheme register'!$A$7:$A$783,$A123,'EL scheme register'!$C$7:$C$783,"Unclear",'EL scheme register'!$AJ$7:$AJ$783,"Yes")</f>
        <v/>
      </c>
      <c r="N123" s="77">
        <f>SUM(I123:M123)</f>
        <v/>
      </c>
      <c r="O123" s="77">
        <f>COUNTIFS('EL scheme register'!$A$7:$A$783,$A123,'EL scheme register'!$AF$7:$AF$783,"Potentially relevant; evidence incomplete",'EL scheme register'!$AI$7:$AI$783,"Yes")</f>
        <v/>
      </c>
      <c r="P123" s="77">
        <f>COUNTIFS('EL scheme register'!$A$7:$A$783,$A123,'EL scheme register'!$AF$7:$AF$783,"Outside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register'!$A$7:$A$783,$A124,'EL scheme register'!$C$7:$C$783,"University-wide",'EL scheme register'!$AJ$7:$AJ$783,"Yes")</f>
        <v/>
      </c>
      <c r="J124" s="77">
        <f>COUNTIFS('EL scheme register'!$A$7:$A$783,$A124,'EL scheme register'!$C$7:$C$783,"Cross-faculty",'EL scheme register'!$AJ$7:$AJ$783,"Yes")</f>
        <v/>
      </c>
      <c r="K124" s="77">
        <f>COUNTIFS('EL scheme register'!$A$7:$A$783,$A124,'EL scheme register'!$C$7:$C$783,"Faculty/school",'EL scheme register'!$AJ$7:$AJ$783,"Yes")</f>
        <v/>
      </c>
      <c r="L124" s="77">
        <f>COUNTIFS('EL scheme register'!$A$7:$A$783,$A124,'EL scheme register'!$C$7:$C$783,"Programme/course",'EL scheme register'!$AJ$7:$AJ$783,"Yes")</f>
        <v/>
      </c>
      <c r="M124" s="77">
        <f>COUNTIFS('EL scheme register'!$A$7:$A$783,$A124,'EL scheme register'!$C$7:$C$783,"Unclear",'EL scheme register'!$AJ$7:$AJ$783,"Yes")</f>
        <v/>
      </c>
      <c r="N124" s="77">
        <f>SUM(I124:M124)</f>
        <v/>
      </c>
      <c r="O124" s="77">
        <f>COUNTIFS('EL scheme register'!$A$7:$A$783,$A124,'EL scheme register'!$AF$7:$AF$783,"Potentially relevant; evidence incomplete",'EL scheme register'!$AI$7:$AI$783,"Yes")</f>
        <v/>
      </c>
      <c r="P124" s="77">
        <f>COUNTIFS('EL scheme register'!$A$7:$A$783,$A124,'EL scheme register'!$AF$7:$AF$783,"Outside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register'!$A$7:$A$783,$A125,'EL scheme register'!$C$7:$C$783,"University-wide",'EL scheme register'!$AJ$7:$AJ$783,"Yes")</f>
        <v/>
      </c>
      <c r="J125" s="77">
        <f>COUNTIFS('EL scheme register'!$A$7:$A$783,$A125,'EL scheme register'!$C$7:$C$783,"Cross-faculty",'EL scheme register'!$AJ$7:$AJ$783,"Yes")</f>
        <v/>
      </c>
      <c r="K125" s="77">
        <f>COUNTIFS('EL scheme register'!$A$7:$A$783,$A125,'EL scheme register'!$C$7:$C$783,"Faculty/school",'EL scheme register'!$AJ$7:$AJ$783,"Yes")</f>
        <v/>
      </c>
      <c r="L125" s="77">
        <f>COUNTIFS('EL scheme register'!$A$7:$A$783,$A125,'EL scheme register'!$C$7:$C$783,"Programme/course",'EL scheme register'!$AJ$7:$AJ$783,"Yes")</f>
        <v/>
      </c>
      <c r="M125" s="77">
        <f>COUNTIFS('EL scheme register'!$A$7:$A$783,$A125,'EL scheme register'!$C$7:$C$783,"Unclear",'EL scheme register'!$AJ$7:$AJ$783,"Yes")</f>
        <v/>
      </c>
      <c r="N125" s="77">
        <f>SUM(I125:M125)</f>
        <v/>
      </c>
      <c r="O125" s="77">
        <f>COUNTIFS('EL scheme register'!$A$7:$A$783,$A125,'EL scheme register'!$AF$7:$AF$783,"Potentially relevant; evidence incomplete",'EL scheme register'!$AI$7:$AI$783,"Yes")</f>
        <v/>
      </c>
      <c r="P125" s="77">
        <f>COUNTIFS('EL scheme register'!$A$7:$A$783,$A125,'EL scheme register'!$AF$7:$AF$783,"Outside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register'!$A$7:$A$783,$A126,'EL scheme register'!$C$7:$C$783,"University-wide",'EL scheme register'!$AJ$7:$AJ$783,"Yes")</f>
        <v/>
      </c>
      <c r="J126" s="77">
        <f>COUNTIFS('EL scheme register'!$A$7:$A$783,$A126,'EL scheme register'!$C$7:$C$783,"Cross-faculty",'EL scheme register'!$AJ$7:$AJ$783,"Yes")</f>
        <v/>
      </c>
      <c r="K126" s="77">
        <f>COUNTIFS('EL scheme register'!$A$7:$A$783,$A126,'EL scheme register'!$C$7:$C$783,"Faculty/school",'EL scheme register'!$AJ$7:$AJ$783,"Yes")</f>
        <v/>
      </c>
      <c r="L126" s="77">
        <f>COUNTIFS('EL scheme register'!$A$7:$A$783,$A126,'EL scheme register'!$C$7:$C$783,"Programme/course",'EL scheme register'!$AJ$7:$AJ$783,"Yes")</f>
        <v/>
      </c>
      <c r="M126" s="77">
        <f>COUNTIFS('EL scheme register'!$A$7:$A$783,$A126,'EL scheme register'!$C$7:$C$783,"Unclear",'EL scheme register'!$AJ$7:$AJ$783,"Yes")</f>
        <v/>
      </c>
      <c r="N126" s="77">
        <f>SUM(I126:M126)</f>
        <v/>
      </c>
      <c r="O126" s="77">
        <f>COUNTIFS('EL scheme register'!$A$7:$A$783,$A126,'EL scheme register'!$AF$7:$AF$783,"Potentially relevant; evidence incomplete",'EL scheme register'!$AI$7:$AI$783,"Yes")</f>
        <v/>
      </c>
      <c r="P126" s="77">
        <f>COUNTIFS('EL scheme register'!$A$7:$A$783,$A126,'EL scheme register'!$AF$7:$AF$783,"Outside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register'!$A$7:$A$783,$A127,'EL scheme register'!$C$7:$C$783,"University-wide",'EL scheme register'!$AJ$7:$AJ$783,"Yes")</f>
        <v/>
      </c>
      <c r="J127" s="77">
        <f>COUNTIFS('EL scheme register'!$A$7:$A$783,$A127,'EL scheme register'!$C$7:$C$783,"Cross-faculty",'EL scheme register'!$AJ$7:$AJ$783,"Yes")</f>
        <v/>
      </c>
      <c r="K127" s="77">
        <f>COUNTIFS('EL scheme register'!$A$7:$A$783,$A127,'EL scheme register'!$C$7:$C$783,"Faculty/school",'EL scheme register'!$AJ$7:$AJ$783,"Yes")</f>
        <v/>
      </c>
      <c r="L127" s="77">
        <f>COUNTIFS('EL scheme register'!$A$7:$A$783,$A127,'EL scheme register'!$C$7:$C$783,"Programme/course",'EL scheme register'!$AJ$7:$AJ$783,"Yes")</f>
        <v/>
      </c>
      <c r="M127" s="77">
        <f>COUNTIFS('EL scheme register'!$A$7:$A$783,$A127,'EL scheme register'!$C$7:$C$783,"Unclear",'EL scheme register'!$AJ$7:$AJ$783,"Yes")</f>
        <v/>
      </c>
      <c r="N127" s="77">
        <f>SUM(I127:M127)</f>
        <v/>
      </c>
      <c r="O127" s="77">
        <f>COUNTIFS('EL scheme register'!$A$7:$A$783,$A127,'EL scheme register'!$AF$7:$AF$783,"Potentially relevant; evidence incomplete",'EL scheme register'!$AI$7:$AI$783,"Yes")</f>
        <v/>
      </c>
      <c r="P127" s="77">
        <f>COUNTIFS('EL scheme register'!$A$7:$A$783,$A127,'EL scheme register'!$AF$7:$AF$783,"Outside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register'!$A$7:$A$783,$A128,'EL scheme register'!$C$7:$C$783,"University-wide",'EL scheme register'!$AJ$7:$AJ$783,"Yes")</f>
        <v/>
      </c>
      <c r="J128" s="77">
        <f>COUNTIFS('EL scheme register'!$A$7:$A$783,$A128,'EL scheme register'!$C$7:$C$783,"Cross-faculty",'EL scheme register'!$AJ$7:$AJ$783,"Yes")</f>
        <v/>
      </c>
      <c r="K128" s="77">
        <f>COUNTIFS('EL scheme register'!$A$7:$A$783,$A128,'EL scheme register'!$C$7:$C$783,"Faculty/school",'EL scheme register'!$AJ$7:$AJ$783,"Yes")</f>
        <v/>
      </c>
      <c r="L128" s="77">
        <f>COUNTIFS('EL scheme register'!$A$7:$A$783,$A128,'EL scheme register'!$C$7:$C$783,"Programme/course",'EL scheme register'!$AJ$7:$AJ$783,"Yes")</f>
        <v/>
      </c>
      <c r="M128" s="77">
        <f>COUNTIFS('EL scheme register'!$A$7:$A$783,$A128,'EL scheme register'!$C$7:$C$783,"Unclear",'EL scheme register'!$AJ$7:$AJ$783,"Yes")</f>
        <v/>
      </c>
      <c r="N128" s="77">
        <f>SUM(I128:M128)</f>
        <v/>
      </c>
      <c r="O128" s="77">
        <f>COUNTIFS('EL scheme register'!$A$7:$A$783,$A128,'EL scheme register'!$AF$7:$AF$783,"Potentially relevant; evidence incomplete",'EL scheme register'!$AI$7:$AI$783,"Yes")</f>
        <v/>
      </c>
      <c r="P128" s="77">
        <f>COUNTIFS('EL scheme register'!$A$7:$A$783,$A128,'EL scheme register'!$AF$7:$AF$783,"Outside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register'!$A$7:$A$783,$A129,'EL scheme register'!$C$7:$C$783,"University-wide",'EL scheme register'!$AJ$7:$AJ$783,"Yes")</f>
        <v/>
      </c>
      <c r="J129" s="77">
        <f>COUNTIFS('EL scheme register'!$A$7:$A$783,$A129,'EL scheme register'!$C$7:$C$783,"Cross-faculty",'EL scheme register'!$AJ$7:$AJ$783,"Yes")</f>
        <v/>
      </c>
      <c r="K129" s="77">
        <f>COUNTIFS('EL scheme register'!$A$7:$A$783,$A129,'EL scheme register'!$C$7:$C$783,"Faculty/school",'EL scheme register'!$AJ$7:$AJ$783,"Yes")</f>
        <v/>
      </c>
      <c r="L129" s="77">
        <f>COUNTIFS('EL scheme register'!$A$7:$A$783,$A129,'EL scheme register'!$C$7:$C$783,"Programme/course",'EL scheme register'!$AJ$7:$AJ$783,"Yes")</f>
        <v/>
      </c>
      <c r="M129" s="77">
        <f>COUNTIFS('EL scheme register'!$A$7:$A$783,$A129,'EL scheme register'!$C$7:$C$783,"Unclear",'EL scheme register'!$AJ$7:$AJ$783,"Yes")</f>
        <v/>
      </c>
      <c r="N129" s="77">
        <f>SUM(I129:M129)</f>
        <v/>
      </c>
      <c r="O129" s="77">
        <f>COUNTIFS('EL scheme register'!$A$7:$A$783,$A129,'EL scheme register'!$AF$7:$AF$783,"Potentially relevant; evidence incomplete",'EL scheme register'!$AI$7:$AI$783,"Yes")</f>
        <v/>
      </c>
      <c r="P129" s="77">
        <f>COUNTIFS('EL scheme register'!$A$7:$A$783,$A129,'EL scheme register'!$AF$7:$AF$783,"Outside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register'!$A$7:$A$783,$A130,'EL scheme register'!$C$7:$C$783,"University-wide",'EL scheme register'!$AJ$7:$AJ$783,"Yes")</f>
        <v/>
      </c>
      <c r="J130" s="77">
        <f>COUNTIFS('EL scheme register'!$A$7:$A$783,$A130,'EL scheme register'!$C$7:$C$783,"Cross-faculty",'EL scheme register'!$AJ$7:$AJ$783,"Yes")</f>
        <v/>
      </c>
      <c r="K130" s="77">
        <f>COUNTIFS('EL scheme register'!$A$7:$A$783,$A130,'EL scheme register'!$C$7:$C$783,"Faculty/school",'EL scheme register'!$AJ$7:$AJ$783,"Yes")</f>
        <v/>
      </c>
      <c r="L130" s="77">
        <f>COUNTIFS('EL scheme register'!$A$7:$A$783,$A130,'EL scheme register'!$C$7:$C$783,"Programme/course",'EL scheme register'!$AJ$7:$AJ$783,"Yes")</f>
        <v/>
      </c>
      <c r="M130" s="77">
        <f>COUNTIFS('EL scheme register'!$A$7:$A$783,$A130,'EL scheme register'!$C$7:$C$783,"Unclear",'EL scheme register'!$AJ$7:$AJ$783,"Yes")</f>
        <v/>
      </c>
      <c r="N130" s="77">
        <f>SUM(I130:M130)</f>
        <v/>
      </c>
      <c r="O130" s="77">
        <f>COUNTIFS('EL scheme register'!$A$7:$A$783,$A130,'EL scheme register'!$AF$7:$AF$783,"Potentially relevant; evidence incomplete",'EL scheme register'!$AI$7:$AI$783,"Yes")</f>
        <v/>
      </c>
      <c r="P130" s="77">
        <f>COUNTIFS('EL scheme register'!$A$7:$A$783,$A130,'EL scheme register'!$AF$7:$AF$783,"Outside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78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AU05</t>
        </is>
      </c>
      <c r="B51" s="77" t="inlineStr">
        <is>
          <t>Monash</t>
        </is>
      </c>
      <c r="C51" s="77" t="inlineStr">
        <is>
          <t>University-wide</t>
        </is>
      </c>
      <c r="D51" s="77" t="inlineStr">
        <is>
          <t>AU05-S01</t>
        </is>
      </c>
      <c r="E51" s="77" t="inlineStr"/>
      <c r="F51" s="77" t="inlineStr">
        <is>
          <t>No</t>
        </is>
      </c>
      <c r="G51" s="79" t="inlineStr">
        <is>
          <t>Monash Innovation Guarantee (MIG)</t>
        </is>
      </c>
      <c r="H51" s="77" t="inlineStr">
        <is>
          <t>Monash Innovation Guarantee (undergraduate)</t>
        </is>
      </c>
      <c r="I51" s="77" t="inlineStr">
        <is>
          <t>MON2750 (year 2); MON3750 (year 3+)</t>
        </is>
      </c>
      <c r="J51" s="77" t="inlineStr">
        <is>
          <t>Three-week intensive in-person summer unit. Students are matched into small teams, each taking a challenge set by an industry partner organisation (commercial or social enterprise, government or UN agency, start-up) and delivering a purpose-driven solution. Partners have three touch points, one per week.</t>
        </is>
      </c>
      <c r="K51" s="77" t="inlineStr">
        <is>
          <t>Flagship Rich Educational Experiences (Monash central)</t>
        </is>
      </c>
      <c r="L51" s="77" t="inlineStr">
        <is>
          <t>Undergraduates from eligible degrees with 6 credit points of elective space; FAQ says open to any degree (sources differ)</t>
        </is>
      </c>
      <c r="M51" s="77" t="inlineStr">
        <is>
          <t>Central provision</t>
        </is>
      </c>
      <c r="N51" s="77" t="inlineStr">
        <is>
          <t>Undergraduate</t>
        </is>
      </c>
      <c r="O51" s="77" t="inlineStr">
        <is>
          <t>Year 2 (MON2750); year 3+ (MON3750)</t>
        </is>
      </c>
      <c r="P51" s="77" t="inlineStr">
        <is>
          <t>Needs 6 credit points of elective space and an eligible degree; no application or interview; preferences expressed then matched to a challenge.</t>
        </is>
      </c>
      <c r="Q51" s="77" t="inlineStr">
        <is>
          <t>Optional/elective</t>
        </is>
      </c>
      <c r="R51" s="77" t="inlineStr">
        <is>
          <t>Curricular</t>
        </is>
      </c>
      <c r="S51" s="77" t="inlineStr">
        <is>
          <t>6 credit points; in-semester assessment 100%; 144 hours workload</t>
        </is>
      </c>
      <c r="T51" s="77" t="inlineStr">
        <is>
          <t>3 weeks (January/February)</t>
        </is>
      </c>
      <c r="U51" s="77" t="inlineStr">
        <is>
          <t>In-person intensive; small teams</t>
        </is>
      </c>
      <c r="V51" s="77" t="inlineStr">
        <is>
          <t>Yes</t>
        </is>
      </c>
      <c r="W51" s="77" t="inlineStr">
        <is>
          <t>Teams deliver a solution to a defined real-world challenge [1][2].</t>
        </is>
      </c>
      <c r="X51" s="77" t="inlineStr">
        <is>
          <t>Yes</t>
        </is>
      </c>
      <c r="Y51" s="77" t="inlineStr">
        <is>
          <t>'Students work in a small team to deliver a purpose-driven solution'; matched into teams by interests and skills [1][2].</t>
        </is>
      </c>
      <c r="Z51" s="77" t="inlineStr">
        <is>
          <t>Yes</t>
        </is>
      </c>
      <c r="AA51" s="77" t="inlineStr">
        <is>
          <t>Challenge is set by an industry partner organisation; partners attend three weekly touch points [1][2]. Partner example: Microsoft (student testimonial).</t>
        </is>
      </c>
      <c r="AB51" s="77" t="inlineStr">
        <is>
          <t>Mixed</t>
        </is>
      </c>
      <c r="AC51" s="77" t="inlineStr">
        <is>
          <t>Sets challenge; attends weekly touch points (c. 1.5 hours/week)</t>
        </is>
      </c>
      <c r="AD51" s="77" t="inlineStr">
        <is>
          <t>Microsoft (testimonial, undated); 'one of 50 leading industry partners'</t>
        </is>
      </c>
      <c r="AE51" s="77" t="inlineStr">
        <is>
          <t>Team solution to partner challenge</t>
        </is>
      </c>
      <c r="AF51" s="77">
        <f>IF(OR(V51="No",X51="No",Z51="No"),"Outside strict definition",IF(AND(V51="Yes",X51="Yes",Z51="Yes"),"Meets all three","Potentially relevant; evidence incomplete"))</f>
        <v/>
      </c>
      <c r="AG51" s="77" t="inlineStr">
        <is>
          <t>Current delivery confirmed</t>
        </is>
      </c>
      <c r="AH51" s="77" t="inlineStr">
        <is>
          <t>Summer B 2026 listing</t>
        </is>
      </c>
      <c r="AI51" s="77" t="inlineStr">
        <is>
          <t>Yes</t>
        </is>
      </c>
      <c r="AJ51" s="77">
        <f>IF(AND(AI51="Yes",AF51="Meets all three",AG51="Current delivery confirmed"),"Yes","No")</f>
        <v/>
      </c>
      <c r="AK51" s="77" t="inlineStr"/>
      <c r="AL51" s="77" t="inlineStr">
        <is>
          <t>AU05-S01-R1; AU05-S01-R2; AU05-S01-R3</t>
        </is>
      </c>
      <c r="AM51" s="77" t="inlineStr">
        <is>
          <t>Eligibility wording differs between sources (eligible degree vs any degree). Deliverable format and per-year partner list not seen. Page text not opened directly (403/Cloudflare).</t>
        </is>
      </c>
      <c r="AN51" s="77" t="inlineStr">
        <is>
          <t>Monash Innovation Guarantee (MIG), MON2750</t>
        </is>
      </c>
      <c r="AO51" s="77" t="inlineStr">
        <is>
          <t>Australia</t>
        </is>
      </c>
      <c r="AP51" s="77" t="inlineStr">
        <is>
          <t>Australia</t>
        </is>
      </c>
      <c r="AQ51" s="77" t="inlineStr">
        <is>
          <t>1–4 weeks</t>
        </is>
      </c>
      <c r="AR51" s="77" t="inlineStr">
        <is>
          <t>All/standard</t>
        </is>
      </c>
      <c r="AS51" s="77" t="inlineStr"/>
    </row>
    <row r="52">
      <c r="A52" s="77" t="inlineStr">
        <is>
          <t>AU05</t>
        </is>
      </c>
      <c r="B52" s="77" t="inlineStr">
        <is>
          <t>Monash</t>
        </is>
      </c>
      <c r="C52" s="77" t="inlineStr">
        <is>
          <t>University-wide</t>
        </is>
      </c>
      <c r="D52" s="77" t="inlineStr">
        <is>
          <t>AU05-S02</t>
        </is>
      </c>
      <c r="E52" s="77" t="inlineStr"/>
      <c r="F52" s="77" t="inlineStr">
        <is>
          <t>No</t>
        </is>
      </c>
      <c r="G52" s="79" t="inlineStr">
        <is>
          <t>Monash Innovation Guarantee - Postgraduate (MIG-P)</t>
        </is>
      </c>
      <c r="H52" s="77" t="inlineStr">
        <is>
          <t>Monash Innovation Guarantee - Postgraduate</t>
        </is>
      </c>
      <c r="I52" s="77" t="inlineStr">
        <is>
          <t>MON5750</t>
        </is>
      </c>
      <c r="J52" s="77" t="inlineStr">
        <is>
          <t>Postgraduate coursework counterpart of MIG: three-week intensive winter unit (6-23 July 2026) open across faculties. Team format and partner role are inferred from the MIG model; not separately evidenced.</t>
        </is>
      </c>
      <c r="K52" s="77" t="inlineStr">
        <is>
          <t>Flagship Rich Educational Experiences</t>
        </is>
      </c>
      <c r="L52" s="77" t="inlineStr">
        <is>
          <t>Monash postgraduate coursework (Masters) students across all faculties</t>
        </is>
      </c>
      <c r="M52" s="77" t="inlineStr">
        <is>
          <t>Central provision</t>
        </is>
      </c>
      <c r="N52" s="77" t="inlineStr">
        <is>
          <t>Postgraduate taught</t>
        </is>
      </c>
      <c r="O52" s="77" t="inlineStr"/>
      <c r="P52" s="77" t="inlineStr">
        <is>
          <t>Indonesia page: eligible degree, at least 24 completed credit points, 6 elective points available (June 2025).</t>
        </is>
      </c>
      <c r="Q52" s="77" t="inlineStr">
        <is>
          <t>Optional/elective</t>
        </is>
      </c>
      <c r="R52" s="77" t="inlineStr">
        <is>
          <t>Curricular</t>
        </is>
      </c>
      <c r="S52" s="77" t="inlineStr">
        <is>
          <t>Unit-based, credit points not confirmed</t>
        </is>
      </c>
      <c r="T52" s="77" t="inlineStr">
        <is>
          <t>3 weeks (6-23 July 2026)</t>
        </is>
      </c>
      <c r="U52" s="77" t="inlineStr">
        <is>
          <t>Intensive</t>
        </is>
      </c>
      <c r="V52" s="77" t="inlineStr">
        <is>
          <t>Unclear</t>
        </is>
      </c>
      <c r="W52" s="77" t="inlineStr">
        <is>
          <t>Not separately evidenced for MIG-P [1].</t>
        </is>
      </c>
      <c r="X52" s="77" t="inlineStr">
        <is>
          <t>Unclear</t>
        </is>
      </c>
      <c r="Y52" s="77" t="inlineStr">
        <is>
          <t>Not separately evidenced [1].</t>
        </is>
      </c>
      <c r="Z52" s="77" t="inlineStr">
        <is>
          <t>Unclear</t>
        </is>
      </c>
      <c r="AA52" s="77" t="inlineStr">
        <is>
          <t>Not separately evidenced; MIG model has partner-set challenges [1].</t>
        </is>
      </c>
      <c r="AB52" s="77" t="inlineStr">
        <is>
          <t>Unclear</t>
        </is>
      </c>
      <c r="AC52" s="77" t="inlineStr"/>
      <c r="AD52" s="77" t="inlineStr"/>
      <c r="AE52" s="77" t="inlineStr"/>
      <c r="AF52" s="77">
        <f>IF(OR(V52="No",X52="No",Z52="No"),"Outside strict definition",IF(AND(V52="Yes",X52="Yes",Z52="Yes"),"Meets all three","Potentially relevant; evidence incomplete"))</f>
        <v/>
      </c>
      <c r="AG52" s="77" t="inlineStr">
        <is>
          <t>Current delivery confirmed</t>
        </is>
      </c>
      <c r="AH52" s="77" t="inlineStr">
        <is>
          <t>2026 (July 2026 schedule)</t>
        </is>
      </c>
      <c r="AI52" s="77" t="inlineStr">
        <is>
          <t>Yes</t>
        </is>
      </c>
      <c r="AJ52" s="77">
        <f>IF(AND(AI52="Yes",AF52="Meets all three",AG52="Current delivery confirmed"),"Yes","No")</f>
        <v/>
      </c>
      <c r="AK52" s="77" t="inlineStr"/>
      <c r="AL52" s="77" t="inlineStr">
        <is>
          <t>AU05-S02-R1</t>
        </is>
      </c>
      <c r="AM52" s="77" t="inlineStr">
        <is>
          <t>Need the postgraduate page text to confirm team and partner role. Possible duplicate of S1 in concept.</t>
        </is>
      </c>
      <c r="AN52" s="77" t="inlineStr"/>
      <c r="AO52" s="77" t="inlineStr">
        <is>
          <t>Australia</t>
        </is>
      </c>
      <c r="AP52" s="77" t="inlineStr">
        <is>
          <t>Australia</t>
        </is>
      </c>
      <c r="AQ52" s="77" t="inlineStr">
        <is>
          <t>1–4 weeks</t>
        </is>
      </c>
      <c r="AR52" s="77" t="inlineStr">
        <is>
          <t>Unclear</t>
        </is>
      </c>
      <c r="AS52" s="77" t="inlineStr"/>
    </row>
    <row r="53">
      <c r="A53" s="77" t="inlineStr">
        <is>
          <t>AU05</t>
        </is>
      </c>
      <c r="B53" s="77" t="inlineStr">
        <is>
          <t>Monash</t>
        </is>
      </c>
      <c r="C53" s="77" t="inlineStr">
        <is>
          <t>Faculty/school</t>
        </is>
      </c>
      <c r="D53" s="77" t="inlineStr">
        <is>
          <t>AU05-S03</t>
        </is>
      </c>
      <c r="E53" s="77" t="inlineStr"/>
      <c r="F53" s="77" t="inlineStr">
        <is>
          <t>No</t>
        </is>
      </c>
      <c r="G53" s="79" t="inlineStr">
        <is>
          <t>Industry Consulting Projects (Business School consulting project units)</t>
        </is>
      </c>
      <c r="H53" s="77" t="inlineStr">
        <is>
          <t>Industry Consulting Projects</t>
        </is>
      </c>
      <c r="I53" s="77" t="inlineStr">
        <is>
          <t>BEX3350/BEX3351 (6 CP), BEX3450 (12 CP), BEX5006 (6 CP), BEX5112 (12 CP)</t>
        </is>
      </c>
      <c r="J53" s="77" t="inlineStr">
        <is>
          <t>Credit-bearing Industry Experience units in which teams of up to 5 students from business degree specialisations work with industry partners on real business problems; projects are matched to student preferences and skills. Student-sourced projects need a brief from the host organisation.</t>
        </is>
      </c>
      <c r="K53" s="77" t="inlineStr">
        <is>
          <t>Monash Business School, Industry Experience</t>
        </is>
      </c>
      <c r="L53" s="77" t="inlineStr">
        <is>
          <t>Business and Commerce degrees (undergraduate and graduate)</t>
        </is>
      </c>
      <c r="M53" s="77" t="inlineStr">
        <is>
          <t>Business/management</t>
        </is>
      </c>
      <c r="N53" s="77" t="inlineStr">
        <is>
          <t>Mixed</t>
        </is>
      </c>
      <c r="O53" s="77" t="inlineStr">
        <is>
          <t>UG: 72 CP completed to apply, 96 CP at commencement</t>
        </is>
      </c>
      <c r="P53" s="77" t="inlineStr">
        <is>
          <t>Competitive application; elective space required; compulsory induction; one application considered.</t>
        </is>
      </c>
      <c r="Q53" s="77" t="inlineStr">
        <is>
          <t>Selective/competitive</t>
        </is>
      </c>
      <c r="R53" s="77" t="inlineStr">
        <is>
          <t>Curricular</t>
        </is>
      </c>
      <c r="S53" s="77" t="inlineStr">
        <is>
          <t>6 CP (about 20 days) or 12 CP (about 30 days)</t>
        </is>
      </c>
      <c r="T53" s="77" t="inlineStr">
        <is>
          <t>Semester-length; 20 or 30 days' workload</t>
        </is>
      </c>
      <c r="U53" s="77" t="inlineStr">
        <is>
          <t>Team consulting project</t>
        </is>
      </c>
      <c r="V53" s="77" t="inlineStr">
        <is>
          <t>Yes</t>
        </is>
      </c>
      <c r="W53" s="77" t="inlineStr">
        <is>
          <t>Teams solve real business problems for clients [1][2].</t>
        </is>
      </c>
      <c r="X53" s="77" t="inlineStr">
        <is>
          <t>Yes</t>
        </is>
      </c>
      <c r="Y53" s="77" t="inlineStr">
        <is>
          <t>Teams of up to 5 students; faculty matches students into project groups; teammates meet at induction [1][2][3].</t>
        </is>
      </c>
      <c r="Z53" s="77" t="inlineStr">
        <is>
          <t>Yes</t>
        </is>
      </c>
      <c r="AA53" s="77" t="inlineStr">
        <is>
          <t>Industry partners/host organisations supply real business problems; host organisation brief for student-sourced projects [1][2][3].</t>
        </is>
      </c>
      <c r="AB53" s="77" t="inlineStr">
        <is>
          <t>Business/commercial</t>
        </is>
      </c>
      <c r="AC53" s="77" t="inlineStr">
        <is>
          <t>Client/host organisation supplying business problem</t>
        </is>
      </c>
      <c r="AD53" s="77" t="inlineStr"/>
      <c r="AE53" s="77" t="inlineStr">
        <is>
          <t>Consulting project output for client (form not specified)</t>
        </is>
      </c>
      <c r="AF53" s="77">
        <f>IF(OR(V53="No",X53="No",Z53="No"),"Outside strict definition",IF(AND(V53="Yes",X53="Yes",Z53="Yes"),"Meets all three","Potentially relevant; evidence incomplete"))</f>
        <v/>
      </c>
      <c r="AG53" s="77" t="inlineStr">
        <is>
          <t>Current delivery confirmed</t>
        </is>
      </c>
      <c r="AH53" s="77" t="inlineStr">
        <is>
          <t>2026 round (2027 applications open Oct 2026)</t>
        </is>
      </c>
      <c r="AI53" s="77" t="inlineStr">
        <is>
          <t>Yes</t>
        </is>
      </c>
      <c r="AJ53" s="77">
        <f>IF(AND(AI53="Yes",AF53="Meets all three",AG53="Current delivery confirmed"),"Yes","No")</f>
        <v/>
      </c>
      <c r="AK53" s="77" t="inlineStr"/>
      <c r="AL53" s="77" t="inlineStr">
        <is>
          <t>AU05-S03-R1; AU05-S03-R2; AU05-S03-R3</t>
        </is>
      </c>
      <c r="AM53" s="77" t="inlineStr">
        <is>
          <t>Partner type may include non-business hosts; 'up to 5' team size seen in search summary only; deliverable and assessment not seen; participation numbers not found.</t>
        </is>
      </c>
      <c r="AN53" s="77" t="inlineStr"/>
      <c r="AO53" s="77" t="inlineStr">
        <is>
          <t>Australia</t>
        </is>
      </c>
      <c r="AP53" s="77" t="inlineStr">
        <is>
          <t>Australia</t>
        </is>
      </c>
      <c r="AQ53" s="77" t="inlineStr">
        <is>
          <t>~1 term/semester</t>
        </is>
      </c>
      <c r="AR53" s="77" t="inlineStr">
        <is>
          <t>All/standard</t>
        </is>
      </c>
      <c r="AS53" s="77" t="inlineStr"/>
    </row>
    <row r="54">
      <c r="A54" s="77" t="inlineStr">
        <is>
          <t>AU05</t>
        </is>
      </c>
      <c r="B54" s="77" t="inlineStr">
        <is>
          <t>Monash</t>
        </is>
      </c>
      <c r="C54" s="77" t="inlineStr">
        <is>
          <t>Cross-faculty</t>
        </is>
      </c>
      <c r="D54" s="77" t="inlineStr">
        <is>
          <t>AU05-S04</t>
        </is>
      </c>
      <c r="E54" s="77" t="inlineStr"/>
      <c r="F54" s="77" t="inlineStr">
        <is>
          <t>No</t>
        </is>
      </c>
      <c r="G54" s="79" t="inlineStr">
        <is>
          <t>Industry Innovation Program (IIP) - Final Year Project</t>
        </is>
      </c>
      <c r="H54" s="77" t="inlineStr">
        <is>
          <t>Industry Innovation Program final year project</t>
        </is>
      </c>
      <c r="I54" s="77" t="inlineStr">
        <is>
          <t>ENG4701/ENG4702 (also FIT4701/FIT4702)</t>
        </is>
      </c>
      <c r="J54" s="77" t="inlineStr">
        <is>
          <t>Twelve-month industry-funded final-year project in Engineering/STEM. A partner company scopes the project with Monash and appoints a mentor; an academic supervisor supports a student team at the Monash Innovation Hub. Students receive an industry-sponsored scholarship. Examples: Woodside direct air capture, Wave Consulting greywater filtration, Tasty Fresh refrigeration.</t>
        </is>
      </c>
      <c r="K54" s="77" t="inlineStr">
        <is>
          <t>Faculty of Engineering / Industry Innovation Program</t>
        </is>
      </c>
      <c r="L54" s="77" t="inlineStr">
        <is>
          <t>STEM students (Engineering, IT) in final year</t>
        </is>
      </c>
      <c r="M54" s="77" t="inlineStr">
        <is>
          <t>Engineering/computing; Science</t>
        </is>
      </c>
      <c r="N54" s="77" t="inlineStr">
        <is>
          <t>Undergraduate</t>
        </is>
      </c>
      <c r="O54" s="77" t="inlineStr"/>
      <c r="P54" s="77" t="inlineStr">
        <is>
          <t>Expression of interest via IIP portal; interviews with Monash and industry partner.</t>
        </is>
      </c>
      <c r="Q54" s="77" t="inlineStr">
        <is>
          <t>Selective/competitive</t>
        </is>
      </c>
      <c r="R54" s="77" t="inlineStr">
        <is>
          <t>Curricular</t>
        </is>
      </c>
      <c r="S54" s="77" t="inlineStr">
        <is>
          <t>Credit via ENG4701/ENG4702 (12 CP final year project); deliverables: project plan, reflective diary, final report</t>
        </is>
      </c>
      <c r="T54" s="77" t="inlineStr">
        <is>
          <t>12 months</t>
        </is>
      </c>
      <c r="U54" s="77" t="inlineStr">
        <is>
          <t>On-campus industry project</t>
        </is>
      </c>
      <c r="V54" s="77" t="inlineStr">
        <is>
          <t>Yes</t>
        </is>
      </c>
      <c r="W54" s="77" t="inlineStr">
        <is>
          <t>Scoped industry project with prototype/report deliverables [1][2].</t>
        </is>
      </c>
      <c r="X54" s="77" t="inlineStr">
        <is>
          <t>Unclear</t>
        </is>
      </c>
      <c r="Y54" s="77" t="inlineStr">
        <is>
          <t>Pages say students collaborate with other IIP students and Monash 'builds a student team', but deliverables (plan, diary, report) appear to be per student; team vs individual outputs not separated [1][2].</t>
        </is>
      </c>
      <c r="Z54" s="77" t="inlineStr">
        <is>
          <t>Yes</t>
        </is>
      </c>
      <c r="AA54" s="77" t="inlineStr">
        <is>
          <t>Partner scopes project, appoints mentor and funds scholarship; interviews include partner [1][2].</t>
        </is>
      </c>
      <c r="AB54" s="77" t="inlineStr">
        <is>
          <t>Business/commercial</t>
        </is>
      </c>
      <c r="AC54" s="77" t="inlineStr">
        <is>
          <t>Funds, scopes and mentors project</t>
        </is>
      </c>
      <c r="AD54" s="77" t="inlineStr">
        <is>
          <t>Woodside; Wave Consulting; Tasty Fresh (undated news/case pages)</t>
        </is>
      </c>
      <c r="AE54" s="77" t="inlineStr">
        <is>
          <t>Project plan, reflective diary, final report; prototype where applicable</t>
        </is>
      </c>
      <c r="AF54" s="77">
        <f>IF(OR(V54="No",X54="No",Z54="No"),"Outside strict definition",IF(AND(V54="Yes",X54="Yes",Z54="Yes"),"Meets all three","Potentially relevant; evidence incomplete"))</f>
        <v/>
      </c>
      <c r="AG54" s="77" t="inlineStr">
        <is>
          <t>Current status unclear</t>
        </is>
      </c>
      <c r="AH54" s="77" t="inlineStr">
        <is>
          <t>2025 (FYP awards page)</t>
        </is>
      </c>
      <c r="AI54" s="77" t="inlineStr">
        <is>
          <t>Yes</t>
        </is>
      </c>
      <c r="AJ54" s="77">
        <f>IF(AND(AI54="Yes",AF54="Meets all three",AG54="Current delivery confirmed"),"Yes","No")</f>
        <v/>
      </c>
      <c r="AK54" s="77" t="inlineStr"/>
      <c r="AL54" s="77" t="inlineStr">
        <is>
          <t>AU05-S04-R1; AU05-S04-R2</t>
        </is>
      </c>
      <c r="AM54" s="77" t="inlineStr">
        <is>
          <t>Team versus individual assessment; dated 2025/26 or 2026/27 cohort; 2023 info session described IIP as a pilot.</t>
        </is>
      </c>
      <c r="AN54" s="77" t="inlineStr"/>
      <c r="AO54" s="77" t="inlineStr">
        <is>
          <t>Australia</t>
        </is>
      </c>
      <c r="AP54" s="77" t="inlineStr">
        <is>
          <t>Australia</t>
        </is>
      </c>
      <c r="AQ54" s="77" t="inlineStr">
        <is>
          <t>&gt;1 term</t>
        </is>
      </c>
      <c r="AR54" s="77" t="inlineStr">
        <is>
          <t>All/standard</t>
        </is>
      </c>
      <c r="AS54" s="77" t="inlineStr"/>
    </row>
    <row r="55">
      <c r="A55" s="77" t="inlineStr">
        <is>
          <t>AU05</t>
        </is>
      </c>
      <c r="B55" s="77" t="inlineStr">
        <is>
          <t>Monash</t>
        </is>
      </c>
      <c r="C55" s="77" t="inlineStr">
        <is>
          <t>Faculty/school</t>
        </is>
      </c>
      <c r="D55" s="77" t="inlineStr">
        <is>
          <t>AU05-S05</t>
        </is>
      </c>
      <c r="E55" s="77" t="inlineStr"/>
      <c r="F55" s="77" t="inlineStr">
        <is>
          <t>No</t>
        </is>
      </c>
      <c r="G55" s="79" t="inlineStr">
        <is>
          <t>Industry Experience Studio Project (FIT5120)</t>
        </is>
      </c>
      <c r="H55" s="77" t="inlineStr">
        <is>
          <t>Industry Experience Studio Project</t>
        </is>
      </c>
      <c r="I55" s="77" t="inlineStr">
        <is>
          <t>FIT5120</t>
        </is>
      </c>
      <c r="J55" s="77" t="inlineStr">
        <is>
          <t>Capstone-style IT unit: teams of four or five students build an IT solution for a real problem with mentoring from academic staff and industry clients. Partner page says partners assign a project, mentor teams with four campus visits per semester and judge an expo. Detail comes from 2015-2019 handbooks and an undated partner page.</t>
        </is>
      </c>
      <c r="K55" s="77" t="inlineStr">
        <is>
          <t>Faculty of Information Technology</t>
        </is>
      </c>
      <c r="L55" s="77" t="inlineStr">
        <is>
          <t>Faculty of IT postgraduate coursework (FIT5120); undergraduate equivalents (FIT3047/FIT3048) seen only in 2014-2016 handbooks</t>
        </is>
      </c>
      <c r="M55" s="77" t="inlineStr">
        <is>
          <t>Engineering/computing</t>
        </is>
      </c>
      <c r="N55" s="77" t="inlineStr">
        <is>
          <t>Postgraduate taught</t>
        </is>
      </c>
      <c r="O55" s="77" t="inlineStr"/>
      <c r="P55" s="77" t="inlineStr"/>
      <c r="Q55" s="77" t="inlineStr">
        <is>
          <t>Compulsory within specified programmes</t>
        </is>
      </c>
      <c r="R55" s="77" t="inlineStr">
        <is>
          <t>Curricular</t>
        </is>
      </c>
      <c r="S55" s="77" t="inlineStr">
        <is>
          <t>12 CP; project deliverables 70-80% plus final presentation (2015 unit guide)</t>
        </is>
      </c>
      <c r="T55" s="77" t="inlineStr">
        <is>
          <t>Semester</t>
        </is>
      </c>
      <c r="U55" s="77" t="inlineStr">
        <is>
          <t>Team studio project</t>
        </is>
      </c>
      <c r="V55" s="77" t="inlineStr">
        <is>
          <t>Yes</t>
        </is>
      </c>
      <c r="W55" s="77" t="inlineStr">
        <is>
          <t>Teams build an IT solution to a real problem [1][2].</t>
        </is>
      </c>
      <c r="X55" s="77" t="inlineStr">
        <is>
          <t>Yes</t>
        </is>
      </c>
      <c r="Y55" s="77" t="inlineStr">
        <is>
          <t>Teams of four or five students [1].</t>
        </is>
      </c>
      <c r="Z55" s="77" t="inlineStr">
        <is>
          <t>Unclear</t>
        </is>
      </c>
      <c r="AA55" s="77" t="inlineStr">
        <is>
          <t>Partner page: partners assign a project, mentor and judge expo; but projects can also be 'social good' issues, so external client share is not standard-documented [2].</t>
        </is>
      </c>
      <c r="AB55" s="77" t="inlineStr">
        <is>
          <t>Mixed</t>
        </is>
      </c>
      <c r="AC55" s="77" t="inlineStr">
        <is>
          <t>Assigns project, mentors, judges expo (partner page)</t>
        </is>
      </c>
      <c r="AD55" s="77" t="inlineStr"/>
      <c r="AE55" s="77" t="inlineStr">
        <is>
          <t>IT solution and presentation</t>
        </is>
      </c>
      <c r="AF55" s="77">
        <f>IF(OR(V55="No",X55="No",Z55="No"),"Outside strict definition",IF(AND(V55="Yes",X55="Yes",Z55="Yes"),"Meets all three","Potentially relevant; evidence incomplete"))</f>
        <v/>
      </c>
      <c r="AG55" s="77" t="inlineStr">
        <is>
          <t>Current status unclear</t>
        </is>
      </c>
      <c r="AH55" s="77" t="inlineStr">
        <is>
          <t>2019 handbook</t>
        </is>
      </c>
      <c r="AI55" s="77" t="inlineStr">
        <is>
          <t>Yes</t>
        </is>
      </c>
      <c r="AJ55" s="77">
        <f>IF(AND(AI55="Yes",AF55="Meets all three",AG55="Current delivery confirmed"),"Yes","No")</f>
        <v/>
      </c>
      <c r="AK55" s="77" t="inlineStr"/>
      <c r="AL55" s="77" t="inlineStr">
        <is>
          <t>AU05-S05-R1; AU05-S05-R2</t>
        </is>
      </c>
      <c r="AM55" s="77" t="inlineStr">
        <is>
          <t>Current-year handbook and unit guide not seen; compulsoriness inferred from capstone status; client share unknown.</t>
        </is>
      </c>
      <c r="AN55" s="77" t="inlineStr"/>
      <c r="AO55" s="77" t="inlineStr">
        <is>
          <t>Australia</t>
        </is>
      </c>
      <c r="AP55" s="77" t="inlineStr">
        <is>
          <t>Australia</t>
        </is>
      </c>
      <c r="AQ55" s="77" t="inlineStr">
        <is>
          <t>~1 term/semester</t>
        </is>
      </c>
      <c r="AR55" s="77" t="inlineStr">
        <is>
          <t>Unclear</t>
        </is>
      </c>
      <c r="AS55" s="77" t="inlineStr"/>
    </row>
    <row r="56">
      <c r="A56" s="77" t="inlineStr">
        <is>
          <t>AU06</t>
        </is>
      </c>
      <c r="B56" s="77" t="inlineStr">
        <is>
          <t>Queensland</t>
        </is>
      </c>
      <c r="C56" s="77" t="inlineStr">
        <is>
          <t>University-wide</t>
        </is>
      </c>
      <c r="D56" s="77" t="inlineStr">
        <is>
          <t>AU06-S01</t>
        </is>
      </c>
      <c r="E56" s="77" t="inlineStr"/>
      <c r="F56" s="77" t="inlineStr">
        <is>
          <t>No</t>
        </is>
      </c>
      <c r="G56" s="79" t="inlineStr">
        <is>
          <t>Ventures Industry Challenge</t>
        </is>
      </c>
      <c r="H56" s="77" t="inlineStr">
        <is>
          <t>Ventures Industry Challenge</t>
        </is>
      </c>
      <c r="I56" s="77" t="inlineStr"/>
      <c r="J56"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6" s="77" t="inlineStr">
        <is>
          <t>UQ Ventures (central entrepreneurship/innovation unit)</t>
        </is>
      </c>
      <c r="L56" s="77" t="inlineStr">
        <is>
          <t>Teams of current UQ students from any faculty, discipline or year level</t>
        </is>
      </c>
      <c r="M56" s="77" t="inlineStr">
        <is>
          <t>Central provision</t>
        </is>
      </c>
      <c r="N56" s="77" t="inlineStr">
        <is>
          <t>Mixed</t>
        </is>
      </c>
      <c r="O56" s="77" t="inlineStr">
        <is>
          <t>Any</t>
        </is>
      </c>
      <c r="P56" s="77" t="inlineStr">
        <is>
          <t>Current UQ students; register and join a team at the first panel session (26 August in 2026).</t>
        </is>
      </c>
      <c r="Q56" s="77" t="inlineStr">
        <is>
          <t>Optional/elective</t>
        </is>
      </c>
      <c r="R56" s="77" t="inlineStr">
        <is>
          <t>Extracurricular</t>
        </is>
      </c>
      <c r="S56" s="77" t="inlineStr">
        <is>
          <t>No credit; pitch competition judged against criteria provided to participants; prizes (up to $11,000 in an earlier, undated edition).</t>
        </is>
      </c>
      <c r="T56" s="77" t="inlineStr">
        <is>
          <t>Across September (approx. 4 weeks) in 2026</t>
        </is>
      </c>
      <c r="U56" s="77" t="inlineStr">
        <is>
          <t>In person workshops/panel sessions, mentoring and final pitch</t>
        </is>
      </c>
      <c r="V56" s="77" t="inlineStr">
        <is>
          <t>Yes</t>
        </is>
      </c>
      <c r="W56" s="77" t="inlineStr">
        <is>
          <t>Teams tackle a defined annual challenge theme and pitch a solution (identifiable output: solution pitch) [1][3].</t>
        </is>
      </c>
      <c r="X56" s="77" t="inlineStr">
        <is>
          <t>Yes</t>
        </is>
      </c>
      <c r="Y56" s="77" t="inlineStr">
        <is>
          <t>'Open to teams of current UQ students'; trans-disciplinary teams formed at first panel session [1][3].</t>
        </is>
      </c>
      <c r="Z56" s="77" t="inlineStr">
        <is>
          <t>Unclear</t>
        </is>
      </c>
      <c r="AA56"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6" s="77" t="inlineStr">
        <is>
          <t>Mixed</t>
        </is>
      </c>
      <c r="AC56" s="77" t="inlineStr">
        <is>
          <t>Theme partner (varies by year: not-for-profit, port operator, internal UQ initiative); industry mentors; judging panel composition not evidenced</t>
        </is>
      </c>
      <c r="AD56" s="77" t="inlineStr">
        <is>
          <t>WaterStart (2020); Port of Brisbane (2024); UQ SEXtember (internal, 2026); ASHM (2026, attribution to specific page unclear)</t>
        </is>
      </c>
      <c r="AE56" s="77" t="inlineStr">
        <is>
          <t>Team solution pitch</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is>
          <t>Over 40 teams (2020, inaugural edition) [1]</t>
        </is>
      </c>
      <c r="AL56" s="77" t="inlineStr">
        <is>
          <t>AU06-S01-R1; AU06-S01-R2; AU06-S01-R3</t>
        </is>
      </c>
      <c r="AM56" s="77" t="inlineStr">
        <is>
          <t>Whether external partners set the problem statements and sit on the judging panel; 2026 partner is internal UQ SEXtember; prize amounts for 2026 not published.</t>
        </is>
      </c>
      <c r="AN56" s="77" t="inlineStr">
        <is>
          <t>UQ Ventures challenges</t>
        </is>
      </c>
      <c r="AO56" s="77" t="inlineStr">
        <is>
          <t>Australia</t>
        </is>
      </c>
      <c r="AP56" s="77" t="inlineStr">
        <is>
          <t>Australia</t>
        </is>
      </c>
      <c r="AQ56" s="77" t="inlineStr">
        <is>
          <t>1–4 weeks</t>
        </is>
      </c>
      <c r="AR56" s="77" t="inlineStr">
        <is>
          <t>Unclear</t>
        </is>
      </c>
      <c r="AS56" s="77" t="inlineStr"/>
    </row>
    <row r="57">
      <c r="A57" s="77" t="inlineStr">
        <is>
          <t>AU06</t>
        </is>
      </c>
      <c r="B57" s="77" t="inlineStr">
        <is>
          <t>Queensland</t>
        </is>
      </c>
      <c r="C57" s="77" t="inlineStr">
        <is>
          <t>University-wide</t>
        </is>
      </c>
      <c r="D57" s="77" t="inlineStr">
        <is>
          <t>AU06-S02</t>
        </is>
      </c>
      <c r="E57" s="77" t="inlineStr"/>
      <c r="F57" s="77" t="inlineStr">
        <is>
          <t>No</t>
        </is>
      </c>
      <c r="G57" s="79" t="inlineStr">
        <is>
          <t>Practera SAIEP - Industry Experience Projects</t>
        </is>
      </c>
      <c r="H57" s="77" t="inlineStr">
        <is>
          <t>Practera SAIEP Industry Experience Projects</t>
        </is>
      </c>
      <c r="I57" s="77" t="inlineStr"/>
      <c r="J57"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7" s="77" t="inlineStr">
        <is>
          <t>UQ Careers and Employability (delivered by Practera)</t>
        </is>
      </c>
      <c r="L57" s="77" t="inlineStr">
        <is>
          <t>Any currently enrolled UQ student</t>
        </is>
      </c>
      <c r="M57" s="77" t="inlineStr">
        <is>
          <t>Central provision</t>
        </is>
      </c>
      <c r="N57" s="77" t="inlineStr">
        <is>
          <t>Mixed</t>
        </is>
      </c>
      <c r="O57" s="77" t="inlineStr">
        <is>
          <t>Any</t>
        </is>
      </c>
      <c r="P57" s="77" t="inlineStr">
        <is>
          <t>Current UQ enrolment; limited places; compulsory orientation; minimum 25 hours commitment; no fee.</t>
        </is>
      </c>
      <c r="Q57" s="77" t="inlineStr">
        <is>
          <t>Selective/competitive</t>
        </is>
      </c>
      <c r="R57" s="77" t="inlineStr">
        <is>
          <t>Extracurricular</t>
        </is>
      </c>
      <c r="S57" s="77" t="inlineStr">
        <is>
          <t>No credit; certificate and LinkedIn badge</t>
        </is>
      </c>
      <c r="T57" s="77" t="inlineStr">
        <is>
          <t>Two weeks, minimum 25 hours</t>
        </is>
      </c>
      <c r="U57" s="77" t="inlineStr">
        <is>
          <t>Virtual, mixed-institution teams</t>
        </is>
      </c>
      <c r="V57" s="77" t="inlineStr">
        <is>
          <t>Yes</t>
        </is>
      </c>
      <c r="W57" s="77" t="inlineStr">
        <is>
          <t>Students respond to a project brief from an organisation (e.g. export brief) producing a project outcome on which the client gives feedback [1].</t>
        </is>
      </c>
      <c r="X57" s="77" t="inlineStr">
        <is>
          <t>Yes</t>
        </is>
      </c>
      <c r="Y57" s="77" t="inlineStr">
        <is>
          <t>'student teams across Australian institutions work on real industry projects' [1].</t>
        </is>
      </c>
      <c r="Z57" s="77" t="inlineStr">
        <is>
          <t>Yes</t>
        </is>
      </c>
      <c r="AA57" s="77" t="inlineStr">
        <is>
          <t>Australian/global employers provide the brief and give 'direct feedback from their client on their project outcome' [1]. Live client, not a simulation, per the UQ page.</t>
        </is>
      </c>
      <c r="AB57" s="77" t="inlineStr">
        <is>
          <t>Business/commercial</t>
        </is>
      </c>
      <c r="AC57" s="77" t="inlineStr">
        <is>
          <t>Supplies brief; receives outputs and gives feedback</t>
        </is>
      </c>
      <c r="AD57" s="77" t="inlineStr">
        <is>
          <t>Past clients named on UQ page (undated): Infosys, FlyFreely, Synapse Medical</t>
        </is>
      </c>
      <c r="AE57" s="77" t="inlineStr">
        <is>
          <t>Team project outcome/recommendations to client</t>
        </is>
      </c>
      <c r="AF57" s="77">
        <f>IF(OR(V57="No",X57="No",Z57="No"),"Outside strict definition",IF(AND(V57="Yes",X57="Yes",Z57="Yes"),"Meets all three","Potentially relevant; evidence incomplete"))</f>
        <v/>
      </c>
      <c r="AG57" s="77" t="inlineStr">
        <is>
          <t>Current delivery confirmed</t>
        </is>
      </c>
      <c r="AH57" s="77" t="inlineStr">
        <is>
          <t>2026/27</t>
        </is>
      </c>
      <c r="AI57" s="77" t="inlineStr">
        <is>
          <t>Yes</t>
        </is>
      </c>
      <c r="AJ57" s="77">
        <f>IF(AND(AI57="Yes",AF57="Meets all three",AG57="Current delivery confirmed"),"Yes","No")</f>
        <v/>
      </c>
      <c r="AK57" s="77" t="inlineStr"/>
      <c r="AL57" s="77" t="inlineStr">
        <is>
          <t>AU06-S02-R1</t>
        </is>
      </c>
      <c r="AM57" s="77" t="inlineStr">
        <is>
          <t>Number of UQ participants not published; brief/output format per stream not detailed; short (2-week) format.</t>
        </is>
      </c>
      <c r="AN57" s="77" t="inlineStr"/>
      <c r="AO57" s="77" t="inlineStr">
        <is>
          <t>Australia</t>
        </is>
      </c>
      <c r="AP57" s="77" t="inlineStr">
        <is>
          <t>Australia</t>
        </is>
      </c>
      <c r="AQ57" s="77" t="inlineStr">
        <is>
          <t>1–4 weeks</t>
        </is>
      </c>
      <c r="AR57" s="77" t="inlineStr">
        <is>
          <t>All/standard</t>
        </is>
      </c>
      <c r="AS57" s="77" t="inlineStr"/>
    </row>
    <row r="58">
      <c r="A58" s="77" t="inlineStr">
        <is>
          <t>AU06</t>
        </is>
      </c>
      <c r="B58" s="77" t="inlineStr">
        <is>
          <t>Queensland</t>
        </is>
      </c>
      <c r="C58" s="77" t="inlineStr">
        <is>
          <t>Faculty/school</t>
        </is>
      </c>
      <c r="D58" s="77" t="inlineStr">
        <is>
          <t>AU06-S03</t>
        </is>
      </c>
      <c r="E58" s="77" t="inlineStr"/>
      <c r="F58" s="77" t="inlineStr">
        <is>
          <t>No</t>
        </is>
      </c>
      <c r="G58" s="79" t="inlineStr">
        <is>
          <t>Industry Consulting Project (Business Industry Consultancy Project)</t>
        </is>
      </c>
      <c r="H58" s="77" t="inlineStr">
        <is>
          <t>BEL Industry Consulting Project</t>
        </is>
      </c>
      <c r="I58" s="77" t="inlineStr">
        <is>
          <t>RBUS3888; RBUS4888; RBUS7888; BSAN7215</t>
        </is>
      </c>
      <c r="J58"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8" s="77" t="inlineStr">
        <is>
          <t>Faculty of Business, Economics and Law (BEL Employability/WIL team)</t>
        </is>
      </c>
      <c r="L58" s="77" t="inlineStr">
        <is>
          <t>BEL Faculty students eligible for RBUS3888 (UG), RBUS4888, RBUS7888 (PG) or BSAN7215 (PG business analytics)</t>
        </is>
      </c>
      <c r="M58" s="77" t="inlineStr">
        <is>
          <t>Business/management</t>
        </is>
      </c>
      <c r="N58" s="77" t="inlineStr">
        <is>
          <t>Mixed</t>
        </is>
      </c>
      <c r="O58" s="77" t="inlineStr">
        <is>
          <t>Final year</t>
        </is>
      </c>
      <c r="P58" s="77" t="inlineStr">
        <is>
          <t>Final year with an elective available; minimum GPA 4.0; application via BEL WIL form and Head of School approval.</t>
        </is>
      </c>
      <c r="Q58" s="77" t="inlineStr">
        <is>
          <t>Selective/competitive</t>
        </is>
      </c>
      <c r="R58" s="77" t="inlineStr">
        <is>
          <t>Curricular</t>
        </is>
      </c>
      <c r="S58" s="77" t="inlineStr">
        <is>
          <t>Credit-bearing elective course (units not confirmed in search)</t>
        </is>
      </c>
      <c r="T58" s="77" t="inlineStr">
        <is>
          <t>One semester</t>
        </is>
      </c>
      <c r="U58" s="77" t="inlineStr">
        <is>
          <t>Weekly team meetings with project mentor; client engagement</t>
        </is>
      </c>
      <c r="V58" s="77" t="inlineStr">
        <is>
          <t>Yes</t>
        </is>
      </c>
      <c r="W58" s="77" t="inlineStr">
        <is>
          <t>'professional response to a project brief provided by an industry partner'; final deliverable a team report for the client (2500-3000 words guide) [1].</t>
        </is>
      </c>
      <c r="X58" s="77" t="inlineStr">
        <is>
          <t>Yes</t>
        </is>
      </c>
      <c r="Y58" s="77" t="inlineStr">
        <is>
          <t>'meet weekly to work with your project team'; mentor assigned to the group; team report [1].</t>
        </is>
      </c>
      <c r="Z58" s="77" t="inlineStr">
        <is>
          <t>Yes</t>
        </is>
      </c>
      <c r="AA58" s="77" t="inlineStr">
        <is>
          <t>Industry partner provides the project brief and receives the team's client report [1]; partner-facing BEL page invites organisations to have students 'develop a tailored response to your project brief' [2].</t>
        </is>
      </c>
      <c r="AB58" s="77" t="inlineStr">
        <is>
          <t>Mixed</t>
        </is>
      </c>
      <c r="AC58" s="77" t="inlineStr">
        <is>
          <t>Supplies brief; client for team report</t>
        </is>
      </c>
      <c r="AD58" s="77" t="inlineStr">
        <is>
          <t>Cancer Council Queensland; Netball Queensland (past partners, undated) [1]</t>
        </is>
      </c>
      <c r="AE58" s="77" t="inlineStr">
        <is>
          <t>Team client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AU06-S03-R1; AU06-S03-R2; AU06-S03-R3</t>
        </is>
      </c>
      <c r="AM58" s="77" t="inlineStr">
        <is>
          <t>Places per semester; unit value; split of UG/PG uptake.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Faculty/school</t>
        </is>
      </c>
      <c r="D59" s="77" t="inlineStr">
        <is>
          <t>AU06-S04</t>
        </is>
      </c>
      <c r="E59" s="77" t="inlineStr"/>
      <c r="F59" s="77" t="inlineStr">
        <is>
          <t>No</t>
        </is>
      </c>
      <c r="G59" s="79" t="inlineStr">
        <is>
          <t>Learning by Doing in a Disruptive World</t>
        </is>
      </c>
      <c r="H59" s="77" t="inlineStr">
        <is>
          <t>Learning by Doing in a Disruptive World (BEL Employability Capstone)</t>
        </is>
      </c>
      <c r="I59" s="77" t="inlineStr">
        <is>
          <t>PBEL3000</t>
        </is>
      </c>
      <c r="J59"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9" s="77" t="inlineStr">
        <is>
          <t>UQ Business School, Faculty of Business, Economics and Law</t>
        </is>
      </c>
      <c r="L59" s="77" t="inlineStr">
        <is>
          <t>BEL students; listed as elective in BCom, BEcon and combined degrees (2025 program rules)</t>
        </is>
      </c>
      <c r="M59" s="77" t="inlineStr">
        <is>
          <t>Business/management</t>
        </is>
      </c>
      <c r="N59" s="77" t="inlineStr">
        <is>
          <t>Undergraduate</t>
        </is>
      </c>
      <c r="O59" s="77" t="inlineStr">
        <is>
          <t>Later years (3000-level)</t>
        </is>
      </c>
      <c r="P59" s="77" t="inlineStr">
        <is>
          <t>Entry by application only</t>
        </is>
      </c>
      <c r="Q59" s="77" t="inlineStr">
        <is>
          <t>Selective/competitive</t>
        </is>
      </c>
      <c r="R59" s="77" t="inlineStr">
        <is>
          <t>Curricular</t>
        </is>
      </c>
      <c r="S59" s="77" t="inlineStr">
        <is>
          <t>2 units; team presentation 30%, industry report 40%, individual reflections/peer contribution remainder (2024 profile)</t>
        </is>
      </c>
      <c r="T59" s="77" t="inlineStr">
        <is>
          <t>One (summer) semester; 65 contact hours</t>
        </is>
      </c>
      <c r="U59" s="77" t="inlineStr">
        <is>
          <t>In person, studio/open-office workshop</t>
        </is>
      </c>
      <c r="V59" s="77" t="inlineStr">
        <is>
          <t>Yes</t>
        </is>
      </c>
      <c r="W59" s="77" t="inlineStr">
        <is>
          <t>Real industry problem; team pitch (10 min) and final industry report (2,000-3,000 words) on putting the solution into practice [1][2].</t>
        </is>
      </c>
      <c r="X59" s="77" t="inlineStr">
        <is>
          <t>Yes</t>
        </is>
      </c>
      <c r="Y59" s="77" t="inlineStr">
        <is>
          <t>Teams of 3-5 [2]; 'students partner with other students from across the Business, Economics and Law Faculty to work with an industry partner' [1].</t>
        </is>
      </c>
      <c r="Z59" s="77" t="inlineStr">
        <is>
          <t>Yes</t>
        </is>
      </c>
      <c r="AA59" s="77" t="inlineStr">
        <is>
          <t>Industry partner poses the problem, advises teams, receives the pitch, questions the team and gives feedback [1][2]; 2022 award notice: helped four industry partners [3].</t>
        </is>
      </c>
      <c r="AB59" s="77" t="inlineStr">
        <is>
          <t>Business/commercial</t>
        </is>
      </c>
      <c r="AC59" s="77" t="inlineStr">
        <is>
          <t>Problem owner; adviser; audience/feedback on pitch</t>
        </is>
      </c>
      <c r="AD59" s="77" t="inlineStr"/>
      <c r="AE59" s="77" t="inlineStr">
        <is>
          <t>Team pitch and industry report</t>
        </is>
      </c>
      <c r="AF59" s="77">
        <f>IF(OR(V59="No",X59="No",Z59="No"),"Outside strict definition",IF(AND(V59="Yes",X59="Yes",Z59="Yes"),"Meets all three","Potentially relevant; evidence incomplete"))</f>
        <v/>
      </c>
      <c r="AG59" s="77" t="inlineStr">
        <is>
          <t>Current delivery confirmed</t>
        </is>
      </c>
      <c r="AH59" s="77" t="inlineStr">
        <is>
          <t>2025/26 (Summer Semester 2025)</t>
        </is>
      </c>
      <c r="AI59" s="77" t="inlineStr">
        <is>
          <t>Yes</t>
        </is>
      </c>
      <c r="AJ59" s="77">
        <f>IF(AND(AI59="Yes",AF59="Meets all three",AG59="Current delivery confirmed"),"Yes","No")</f>
        <v/>
      </c>
      <c r="AK59" s="77" t="inlineStr"/>
      <c r="AL59" s="77" t="inlineStr">
        <is>
          <t>AU06-S04-R1; AU06-S04-R2; AU06-S04-R3</t>
        </is>
      </c>
      <c r="AM59" s="77" t="inlineStr">
        <is>
          <t>Course page lists most recent offering as Summer Semester 2025 (Nov 2025-Feb 2026); 2026-27 offering not confirmed. Named partners not found.</t>
        </is>
      </c>
      <c r="AN59" s="77" t="inlineStr"/>
      <c r="AO59" s="77" t="inlineStr">
        <is>
          <t>Australia</t>
        </is>
      </c>
      <c r="AP59" s="77" t="inlineStr">
        <is>
          <t>Australia</t>
        </is>
      </c>
      <c r="AQ59" s="77" t="inlineStr">
        <is>
          <t>~1 term/semester</t>
        </is>
      </c>
      <c r="AR59" s="77" t="inlineStr">
        <is>
          <t>All/standard</t>
        </is>
      </c>
      <c r="AS59" s="77" t="inlineStr"/>
    </row>
    <row r="60">
      <c r="A60" s="77" t="inlineStr">
        <is>
          <t>AU06</t>
        </is>
      </c>
      <c r="B60" s="77" t="inlineStr">
        <is>
          <t>Queensland</t>
        </is>
      </c>
      <c r="C60" s="77" t="inlineStr">
        <is>
          <t>Programme/course</t>
        </is>
      </c>
      <c r="D60" s="77" t="inlineStr">
        <is>
          <t>AU06-S05</t>
        </is>
      </c>
      <c r="E60" s="77" t="inlineStr"/>
      <c r="F60" s="77" t="inlineStr">
        <is>
          <t>No</t>
        </is>
      </c>
      <c r="G60" s="79" t="inlineStr">
        <is>
          <t>Impact Academy 1: Discovering New Solutions for Complex Problems</t>
        </is>
      </c>
      <c r="H60" s="77" t="inlineStr">
        <is>
          <t>UQ MBA Impact Academy 1</t>
        </is>
      </c>
      <c r="I60" s="77" t="inlineStr">
        <is>
          <t>MGTS7820</t>
        </is>
      </c>
      <c r="J60"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60" s="77" t="inlineStr">
        <is>
          <t>UQ Business School (MBA)</t>
        </is>
      </c>
      <c r="L60" s="77" t="inlineStr">
        <is>
          <t>Master of Business Administration</t>
        </is>
      </c>
      <c r="M60" s="77" t="inlineStr">
        <is>
          <t>Business/management</t>
        </is>
      </c>
      <c r="N60" s="77" t="inlineStr">
        <is>
          <t>Postgraduate taught</t>
        </is>
      </c>
      <c r="O60" s="77" t="inlineStr">
        <is>
          <t>MBA</t>
        </is>
      </c>
      <c r="P60" s="77" t="inlineStr">
        <is>
          <t>MBA students; incompatible with MGTS7818</t>
        </is>
      </c>
      <c r="Q60" s="77" t="inlineStr">
        <is>
          <t>Optional/elective</t>
        </is>
      </c>
      <c r="R60" s="77" t="inlineStr">
        <is>
          <t>Curricular</t>
        </is>
      </c>
      <c r="S60" s="77" t="inlineStr">
        <is>
          <t>Credit-bearing course; stakeholder and situation analysis 40% (2026 profile)</t>
        </is>
      </c>
      <c r="T60" s="77" t="inlineStr">
        <is>
          <t>One semester (projects typically 3-4 months)</t>
        </is>
      </c>
      <c r="U60" s="77" t="inlineStr">
        <is>
          <t>Team consulting project</t>
        </is>
      </c>
      <c r="V60" s="77" t="inlineStr">
        <is>
          <t>Yes</t>
        </is>
      </c>
      <c r="W60" s="77" t="inlineStr">
        <is>
          <t>Project on a real complex problem with stakeholder analysis and final presentation [1][2].</t>
        </is>
      </c>
      <c r="X60" s="77" t="inlineStr">
        <is>
          <t>Yes</t>
        </is>
      </c>
      <c r="Y60" s="77" t="inlineStr">
        <is>
          <t>'students work in teams on projects' [1]; each group conducts stakeholder conversations [1].</t>
        </is>
      </c>
      <c r="Z60" s="77" t="inlineStr">
        <is>
          <t>Yes</t>
        </is>
      </c>
      <c r="AA60" s="77" t="inlineStr">
        <is>
          <t>Projects come from a curated list of real problems; final presentations delivered to project sponsors (2026 offering) [1]; MBA projects delivered for 70+ industry partners incl. corporates, NFPs, government and startups, free to partners [2][3].</t>
        </is>
      </c>
      <c r="AB60" s="77" t="inlineStr">
        <is>
          <t>Mixed</t>
        </is>
      </c>
      <c r="AC60" s="77" t="inlineStr">
        <is>
          <t>Project sponsor supplying problem; receives final presentation</t>
        </is>
      </c>
      <c r="AD60" s="77" t="inlineStr">
        <is>
          <t>Past MBA project partners (undated list): Suncorp, Hatch, Anglicare, Queensland Police, Boeing Research and Technology, Unity Water; also Avcair, BenchOn, People With Purpose; CSIRO (student example) [3]</t>
        </is>
      </c>
      <c r="AE60" s="77" t="inlineStr">
        <is>
          <t>Stakeholder/situation analysis and final presentation to sponsor</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is>
          <t>70+ industry partners cumulatively (MBA projects, undated) [2]</t>
        </is>
      </c>
      <c r="AL60" s="77" t="inlineStr">
        <is>
          <t>AU06-S05-R1; AU06-S05-R2; AU06-S05-R3</t>
        </is>
      </c>
      <c r="AM60" s="77" t="inlineStr">
        <is>
          <t>Whether all sponsors in the curated list are external (some may be UQ-internal or student ventures in later Impact Academy courses); partner list undated.</t>
        </is>
      </c>
      <c r="AN60" s="77" t="inlineStr"/>
      <c r="AO60" s="77" t="inlineStr">
        <is>
          <t>Australia</t>
        </is>
      </c>
      <c r="AP60" s="77" t="inlineStr">
        <is>
          <t>Australia</t>
        </is>
      </c>
      <c r="AQ60" s="77" t="inlineStr">
        <is>
          <t>~1 term/semester</t>
        </is>
      </c>
      <c r="AR60" s="77" t="inlineStr">
        <is>
          <t>All/standard</t>
        </is>
      </c>
      <c r="AS60" s="77" t="inlineStr"/>
    </row>
    <row r="61">
      <c r="A61" s="77" t="inlineStr">
        <is>
          <t>AU06</t>
        </is>
      </c>
      <c r="B61" s="77" t="inlineStr">
        <is>
          <t>Queensland</t>
        </is>
      </c>
      <c r="C61" s="77" t="inlineStr">
        <is>
          <t>Programme/course</t>
        </is>
      </c>
      <c r="D61" s="77" t="inlineStr">
        <is>
          <t>AU06-S06</t>
        </is>
      </c>
      <c r="E61" s="77" t="inlineStr"/>
      <c r="F61" s="77" t="inlineStr">
        <is>
          <t>No</t>
        </is>
      </c>
      <c r="G61" s="79" t="inlineStr">
        <is>
          <t>Industry Engagement Capstone</t>
        </is>
      </c>
      <c r="H61" s="77" t="inlineStr">
        <is>
          <t>MBA Industry Engagement Capstone</t>
        </is>
      </c>
      <c r="I61" s="77" t="inlineStr">
        <is>
          <t>MGTS7818</t>
        </is>
      </c>
      <c r="J61"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61" s="77" t="inlineStr">
        <is>
          <t>UQ Business School (MBA)</t>
        </is>
      </c>
      <c r="L61" s="77" t="inlineStr">
        <is>
          <t>Master of Business Administration</t>
        </is>
      </c>
      <c r="M61" s="77" t="inlineStr">
        <is>
          <t>Business/management</t>
        </is>
      </c>
      <c r="N61" s="77" t="inlineStr">
        <is>
          <t>Postgraduate taught</t>
        </is>
      </c>
      <c r="O61" s="77" t="inlineStr">
        <is>
          <t>MBA final stage</t>
        </is>
      </c>
      <c r="P61" s="77" t="inlineStr">
        <is>
          <t>MBA students</t>
        </is>
      </c>
      <c r="Q61" s="77" t="inlineStr">
        <is>
          <t>Unclear</t>
        </is>
      </c>
      <c r="R61" s="77" t="inlineStr">
        <is>
          <t>Curricular</t>
        </is>
      </c>
      <c r="S61" s="77" t="inlineStr">
        <is>
          <t>2 units; proposal pitch 25%, final client presentation and report 75% (2024 profile)</t>
        </is>
      </c>
      <c r="T61" s="77" t="inlineStr">
        <is>
          <t>One semester</t>
        </is>
      </c>
      <c r="U61" s="77" t="inlineStr">
        <is>
          <t>In person, Brisbane</t>
        </is>
      </c>
      <c r="V61" s="77" t="inlineStr">
        <is>
          <t>Yes</t>
        </is>
      </c>
      <c r="W61" s="77" t="inlineStr">
        <is>
          <t>Strategic consultancy project with proposal and final report/presentation [1].</t>
        </is>
      </c>
      <c r="X61" s="77" t="inlineStr">
        <is>
          <t>Yes</t>
        </is>
      </c>
      <c r="Y61" s="77" t="inlineStr">
        <is>
          <t>Consultancy teams, each with a mentor [1].</t>
        </is>
      </c>
      <c r="Z61" s="77" t="inlineStr">
        <is>
          <t>Yes</t>
        </is>
      </c>
      <c r="AA61" s="77" t="inlineStr">
        <is>
          <t>Industry partner is client: meets team within first two weeks, signs off proposal, receives final presentation and report [1].</t>
        </is>
      </c>
      <c r="AB61" s="77" t="inlineStr">
        <is>
          <t>Mixed</t>
        </is>
      </c>
      <c r="AC61" s="77" t="inlineStr">
        <is>
          <t>Client</t>
        </is>
      </c>
      <c r="AD61" s="77" t="inlineStr"/>
      <c r="AE61" s="77" t="inlineStr">
        <is>
          <t>Client report and presentation</t>
        </is>
      </c>
      <c r="AF61" s="77">
        <f>IF(OR(V61="No",X61="No",Z61="No"),"Outside strict definition",IF(AND(V61="Yes",X61="Yes",Z61="Yes"),"Meets all three","Potentially relevant; evidence incomplete"))</f>
        <v/>
      </c>
      <c r="AG61" s="77" t="inlineStr">
        <is>
          <t>Current status unclear</t>
        </is>
      </c>
      <c r="AH61" s="77" t="inlineStr">
        <is>
          <t>2024</t>
        </is>
      </c>
      <c r="AI61" s="77" t="inlineStr">
        <is>
          <t>Yes</t>
        </is>
      </c>
      <c r="AJ61" s="77">
        <f>IF(AND(AI61="Yes",AF61="Meets all three",AG61="Current delivery confirmed"),"Yes","No")</f>
        <v/>
      </c>
      <c r="AK61" s="77" t="inlineStr"/>
      <c r="AL61" s="77" t="inlineStr">
        <is>
          <t>AU06-S06-R1; AU06-S06-R2</t>
        </is>
      </c>
      <c r="AM61" s="77" t="inlineStr">
        <is>
          <t>Latest offerings found were Semester 1 and 2, 2024; MGTS7820 (Impact Academy) lists MGTS7818 as incompatible and Impact Academy is described as the former 'MBA capstone projects', suggesting replacement, but discontinuation not confirmed.</t>
        </is>
      </c>
      <c r="AN61" s="77" t="inlineStr"/>
      <c r="AO61" s="77" t="inlineStr">
        <is>
          <t>Australia</t>
        </is>
      </c>
      <c r="AP61" s="77" t="inlineStr">
        <is>
          <t>Australia</t>
        </is>
      </c>
      <c r="AQ61" s="77" t="inlineStr">
        <is>
          <t>~1 term/semester</t>
        </is>
      </c>
      <c r="AR61" s="77" t="inlineStr">
        <is>
          <t>All/standard</t>
        </is>
      </c>
      <c r="AS61" s="77" t="inlineStr"/>
    </row>
    <row r="62">
      <c r="A62" s="77" t="inlineStr">
        <is>
          <t>AU06</t>
        </is>
      </c>
      <c r="B62" s="77" t="inlineStr">
        <is>
          <t>Queensland</t>
        </is>
      </c>
      <c r="C62" s="77" t="inlineStr">
        <is>
          <t>Programme/course</t>
        </is>
      </c>
      <c r="D62" s="77" t="inlineStr">
        <is>
          <t>AU06-S07</t>
        </is>
      </c>
      <c r="E62" s="77" t="inlineStr"/>
      <c r="F62" s="77" t="inlineStr">
        <is>
          <t>No</t>
        </is>
      </c>
      <c r="G62" s="79" t="inlineStr">
        <is>
          <t>Sustainability Strategy and Leadership Capstone</t>
        </is>
      </c>
      <c r="H62" s="77" t="inlineStr">
        <is>
          <t>Sustainability Strategy and Leadership Capstone</t>
        </is>
      </c>
      <c r="I62" s="77" t="inlineStr">
        <is>
          <t>TIMS7334</t>
        </is>
      </c>
      <c r="J62"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62" s="77" t="inlineStr">
        <is>
          <t>UQ Business School</t>
        </is>
      </c>
      <c r="L62" s="77" t="inlineStr">
        <is>
          <t>MBus Sustainability: Strategy and Leadership field of study (prerequisite 4 units)</t>
        </is>
      </c>
      <c r="M62" s="77" t="inlineStr">
        <is>
          <t>Business/management</t>
        </is>
      </c>
      <c r="N62" s="77" t="inlineStr">
        <is>
          <t>Postgraduate taught</t>
        </is>
      </c>
      <c r="O62" s="77" t="inlineStr"/>
      <c r="P62" s="77" t="inlineStr"/>
      <c r="Q62" s="77" t="inlineStr">
        <is>
          <t>Compulsory within specified programmes</t>
        </is>
      </c>
      <c r="R62" s="77" t="inlineStr">
        <is>
          <t>Curricular</t>
        </is>
      </c>
      <c r="S62" s="77" t="inlineStr">
        <is>
          <t>Team project (report, presentation, Q&amp;A) 50%; leadership diary 20%; reflective interviews 30%</t>
        </is>
      </c>
      <c r="T62" s="77" t="inlineStr">
        <is>
          <t>One semester (Semester 2, 2026)</t>
        </is>
      </c>
      <c r="U62" s="77" t="inlineStr">
        <is>
          <t>In person, St Lucia</t>
        </is>
      </c>
      <c r="V62" s="77" t="inlineStr">
        <is>
          <t>Yes</t>
        </is>
      </c>
      <c r="W62" s="77" t="inlineStr">
        <is>
          <t>Team report and presentation developing a sustainability strategy for the partner [1].</t>
        </is>
      </c>
      <c r="X62" s="77" t="inlineStr">
        <is>
          <t>Yes</t>
        </is>
      </c>
      <c r="Y62" s="77" t="inlineStr">
        <is>
          <t>'Team or group-based' team project, 50% [1].</t>
        </is>
      </c>
      <c r="Z62" s="77" t="inlineStr">
        <is>
          <t>Yes</t>
        </is>
      </c>
      <c r="AA62" s="77" t="inlineStr">
        <is>
          <t>Industry partner presents challenges (Wk 3), gives midpoint feedback (Wk 8), attends final presentations (Wk 11) [1].</t>
        </is>
      </c>
      <c r="AB62" s="77" t="inlineStr">
        <is>
          <t>Unclear</t>
        </is>
      </c>
      <c r="AC62" s="77" t="inlineStr">
        <is>
          <t>Presents challenge; midpoint feedback; audience for final presentation</t>
        </is>
      </c>
      <c r="AD62" s="77" t="inlineStr"/>
      <c r="AE62" s="77" t="inlineStr">
        <is>
          <t>Team sustainability strategy report and presentation</t>
        </is>
      </c>
      <c r="AF62" s="77">
        <f>IF(OR(V62="No",X62="No",Z62="No"),"Outside strict definition",IF(AND(V62="Yes",X62="Yes",Z62="Yes"),"Meets all three","Potentially relevant; evidence incomplete"))</f>
        <v/>
      </c>
      <c r="AG62" s="77" t="inlineStr">
        <is>
          <t>Current delivery confirmed</t>
        </is>
      </c>
      <c r="AH62" s="77" t="inlineStr">
        <is>
          <t>2026/27 (Semester 2, 2026)</t>
        </is>
      </c>
      <c r="AI62" s="77" t="inlineStr">
        <is>
          <t>Yes</t>
        </is>
      </c>
      <c r="AJ62" s="77">
        <f>IF(AND(AI62="Yes",AF62="Meets all three",AG62="Current delivery confirmed"),"Yes","No")</f>
        <v/>
      </c>
      <c r="AK62" s="77" t="inlineStr"/>
      <c r="AL62" s="77" t="inlineStr">
        <is>
          <t>AU06-S07-R1</t>
        </is>
      </c>
      <c r="AM62" s="77" t="inlineStr">
        <is>
          <t>Partner sector not stated; compulsory status inferred from 'capstone' wording, not program rules; partners not named.</t>
        </is>
      </c>
      <c r="AN62" s="77" t="inlineStr"/>
      <c r="AO62" s="77" t="inlineStr">
        <is>
          <t>Australia</t>
        </is>
      </c>
      <c r="AP62" s="77" t="inlineStr">
        <is>
          <t>Australia</t>
        </is>
      </c>
      <c r="AQ62" s="77" t="inlineStr">
        <is>
          <t>~1 term/semester</t>
        </is>
      </c>
      <c r="AR62" s="77" t="inlineStr">
        <is>
          <t>All/standard</t>
        </is>
      </c>
      <c r="AS62" s="77" t="inlineStr"/>
    </row>
    <row r="63">
      <c r="A63" s="77" t="inlineStr">
        <is>
          <t>AU06</t>
        </is>
      </c>
      <c r="B63" s="77" t="inlineStr">
        <is>
          <t>Queensland</t>
        </is>
      </c>
      <c r="C63" s="77" t="inlineStr">
        <is>
          <t>Programme/course</t>
        </is>
      </c>
      <c r="D63" s="77" t="inlineStr">
        <is>
          <t>AU06-S08</t>
        </is>
      </c>
      <c r="E63" s="77" t="inlineStr"/>
      <c r="F63" s="77" t="inlineStr">
        <is>
          <t>No</t>
        </is>
      </c>
      <c r="G63" s="79" t="inlineStr">
        <is>
          <t>Team Project (Bachelor of Advanced Finance and Economics (Honours))</t>
        </is>
      </c>
      <c r="H63" s="77" t="inlineStr">
        <is>
          <t>FINM4411 Team Project</t>
        </is>
      </c>
      <c r="I63" s="77" t="inlineStr">
        <is>
          <t>FINM4411</t>
        </is>
      </c>
      <c r="J63" s="77" t="inlineStr">
        <is>
          <t>Final-year team project in which each group of 3-4 is assigned a live problem from industry, government or the not-for-profit sector, with project plan, individual report and final team report.</t>
        </is>
      </c>
      <c r="K63" s="77" t="inlineStr">
        <is>
          <t>Faculty of Business, Economics and Law</t>
        </is>
      </c>
      <c r="L63" s="77" t="inlineStr">
        <is>
          <t>BAdvFinEcon(Hons), year 4</t>
        </is>
      </c>
      <c r="M63" s="77" t="inlineStr">
        <is>
          <t>Business/management</t>
        </is>
      </c>
      <c r="N63" s="77" t="inlineStr">
        <is>
          <t>Undergraduate</t>
        </is>
      </c>
      <c r="O63" s="77" t="inlineStr">
        <is>
          <t>Year 4</t>
        </is>
      </c>
      <c r="P63" s="77" t="inlineStr"/>
      <c r="Q63" s="77" t="inlineStr">
        <is>
          <t>Compulsory within specified programmes</t>
        </is>
      </c>
      <c r="R63" s="77" t="inlineStr">
        <is>
          <t>Curricular</t>
        </is>
      </c>
      <c r="S63" s="77" t="inlineStr">
        <is>
          <t>Project plan 20%, individual report 30%, final team report 45%, one-page report 5% (2024 profile figures)</t>
        </is>
      </c>
      <c r="T63" s="77" t="inlineStr">
        <is>
          <t>One semester</t>
        </is>
      </c>
      <c r="U63" s="77" t="inlineStr">
        <is>
          <t>In person</t>
        </is>
      </c>
      <c r="V63" s="77" t="inlineStr">
        <is>
          <t>Yes</t>
        </is>
      </c>
      <c r="W63" s="77" t="inlineStr">
        <is>
          <t>Live problem; final team report [1].</t>
        </is>
      </c>
      <c r="X63" s="77" t="inlineStr">
        <is>
          <t>Yes</t>
        </is>
      </c>
      <c r="Y63" s="77" t="inlineStr">
        <is>
          <t>Teams of 3 or 4 [1].</t>
        </is>
      </c>
      <c r="Z63" s="77" t="inlineStr">
        <is>
          <t>Yes</t>
        </is>
      </c>
      <c r="AA63" s="77" t="inlineStr">
        <is>
          <t>'Each group will be assigned a live problem from industry, government or the not-for-profit sector' (search-index extract); real-world issues identified by an industry partner [1]. Students may also suggest topics/partners.</t>
        </is>
      </c>
      <c r="AB63" s="77" t="inlineStr">
        <is>
          <t>Mixed</t>
        </is>
      </c>
      <c r="AC63" s="77" t="inlineStr">
        <is>
          <t>Supplies live problem</t>
        </is>
      </c>
      <c r="AD63" s="77" t="inlineStr"/>
      <c r="AE63" s="77" t="inlineStr">
        <is>
          <t>Team report</t>
        </is>
      </c>
      <c r="AF63" s="77">
        <f>IF(OR(V63="No",X63="No",Z63="No"),"Outside strict definition",IF(AND(V63="Yes",X63="Yes",Z63="Yes"),"Meets all three","Potentially relevant; evidence incomplete"))</f>
        <v/>
      </c>
      <c r="AG63" s="77" t="inlineStr">
        <is>
          <t>Current delivery confirmed</t>
        </is>
      </c>
      <c r="AH63" s="77" t="inlineStr">
        <is>
          <t>2026/27 (Semester 2, 2026; Semester 1, 2027 listed)</t>
        </is>
      </c>
      <c r="AI63" s="77" t="inlineStr">
        <is>
          <t>Yes</t>
        </is>
      </c>
      <c r="AJ63" s="77">
        <f>IF(AND(AI63="Yes",AF63="Meets all three",AG63="Current delivery confirmed"),"Yes","No")</f>
        <v/>
      </c>
      <c r="AK63" s="77" t="inlineStr"/>
      <c r="AL63" s="77" t="inlineStr">
        <is>
          <t>AU06-S08-R1; AU06-S08-R2</t>
        </is>
      </c>
      <c r="AM63" s="77" t="inlineStr">
        <is>
          <t>Direct fetch of course page failed (HTTP 405); evidence is search-index extract; compulsory status in the program not verified; assessment weights are from 2024 profile.</t>
        </is>
      </c>
      <c r="AN63" s="77" t="inlineStr"/>
      <c r="AO63" s="77" t="inlineStr">
        <is>
          <t>Australia</t>
        </is>
      </c>
      <c r="AP63" s="77" t="inlineStr">
        <is>
          <t>Australia</t>
        </is>
      </c>
      <c r="AQ63" s="77" t="inlineStr">
        <is>
          <t>~1 term/semester</t>
        </is>
      </c>
      <c r="AR63" s="77" t="inlineStr">
        <is>
          <t>All/standard</t>
        </is>
      </c>
      <c r="AS63" s="77" t="inlineStr"/>
    </row>
    <row r="64">
      <c r="A64" s="77" t="inlineStr">
        <is>
          <t>AU06</t>
        </is>
      </c>
      <c r="B64" s="77" t="inlineStr">
        <is>
          <t>Queensland</t>
        </is>
      </c>
      <c r="C64" s="77" t="inlineStr">
        <is>
          <t>Programme/course</t>
        </is>
      </c>
      <c r="D64" s="77" t="inlineStr">
        <is>
          <t>AU06-S09</t>
        </is>
      </c>
      <c r="E64" s="77" t="inlineStr"/>
      <c r="F64" s="77" t="inlineStr">
        <is>
          <t>No</t>
        </is>
      </c>
      <c r="G64" s="79" t="inlineStr">
        <is>
          <t>Health Sciences Research Project: Service Development through Action Learning</t>
        </is>
      </c>
      <c r="H64" s="77" t="inlineStr">
        <is>
          <t>Health Sciences Research Project: Service Development through Action Learning</t>
        </is>
      </c>
      <c r="I64" s="77" t="inlineStr">
        <is>
          <t>HRSS4210 (jointly taught with HRSS7200/SPCH7200)</t>
        </is>
      </c>
      <c r="J64" s="77" t="inlineStr">
        <is>
          <t>Final-year occupational therapy and speech pathology course: teams of 4 (or 3) use action learning on a real-world service development project for stakeholders who identified a service need; group conference presentation; clinicians rate project outcome.</t>
        </is>
      </c>
      <c r="K64" s="77" t="inlineStr">
        <is>
          <t>School of Health and Rehabilitation Sciences</t>
        </is>
      </c>
      <c r="L64" s="77" t="inlineStr">
        <is>
          <t>Occupational therapy and speech pathology students (prerequisite HRSS3102)</t>
        </is>
      </c>
      <c r="M64" s="77" t="inlineStr">
        <is>
          <t>Other (law, health, design, architecture…)</t>
        </is>
      </c>
      <c r="N64" s="77" t="inlineStr">
        <is>
          <t>Undergraduate</t>
        </is>
      </c>
      <c r="O64" s="77" t="inlineStr"/>
      <c r="P64" s="77" t="inlineStr"/>
      <c r="Q64" s="77" t="inlineStr">
        <is>
          <t>Compulsory within specified programmes</t>
        </is>
      </c>
      <c r="R64" s="77" t="inlineStr">
        <is>
          <t>Curricular</t>
        </is>
      </c>
      <c r="S64" s="77" t="inlineStr">
        <is>
          <t>2 units; group conference 20%, group project outcome clinician rating 25%, individual reflection 35%, individual presentation/report 20% (2024 profile)</t>
        </is>
      </c>
      <c r="T64" s="77" t="inlineStr">
        <is>
          <t>One semester</t>
        </is>
      </c>
      <c r="U64" s="77" t="inlineStr">
        <is>
          <t>In person</t>
        </is>
      </c>
      <c r="V64" s="77" t="inlineStr">
        <is>
          <t>Yes</t>
        </is>
      </c>
      <c r="W64" s="77" t="inlineStr">
        <is>
          <t>Practice-based service investigation and development project [1].</t>
        </is>
      </c>
      <c r="X64" s="77" t="inlineStr">
        <is>
          <t>Yes</t>
        </is>
      </c>
      <c r="Y64" s="77" t="inlineStr">
        <is>
          <t>'teams of 4 students (or 3 students)'; group-assessed outcome [1].</t>
        </is>
      </c>
      <c r="Z64" s="77" t="inlineStr">
        <is>
          <t>Unclear</t>
        </is>
      </c>
      <c r="AA64" s="77" t="inlineStr">
        <is>
          <t>Stakeholders who identified a service need; clinicians rate project outcomes [1]. Stakeholder organisations not named or typed; may include internal UQ clinics.</t>
        </is>
      </c>
      <c r="AB64" s="77" t="inlineStr">
        <is>
          <t>Unclear</t>
        </is>
      </c>
      <c r="AC64" s="77" t="inlineStr">
        <is>
          <t>Stakeholder with service need; clinician rating of outcome</t>
        </is>
      </c>
      <c r="AD64" s="77" t="inlineStr"/>
      <c r="AE64" s="77" t="inlineStr">
        <is>
          <t>Service/intervention/resource and conference presentation</t>
        </is>
      </c>
      <c r="AF64" s="77">
        <f>IF(OR(V64="No",X64="No",Z64="No"),"Outside strict definition",IF(AND(V64="Yes",X64="Yes",Z64="Yes"),"Meets all three","Potentially relevant; evidence incomplete"))</f>
        <v/>
      </c>
      <c r="AG64" s="77" t="inlineStr">
        <is>
          <t>Current delivery confirmed</t>
        </is>
      </c>
      <c r="AH64" s="77" t="inlineStr">
        <is>
          <t>2026 (Semester 2, 2026 offering listed)</t>
        </is>
      </c>
      <c r="AI64" s="77" t="inlineStr">
        <is>
          <t>Yes</t>
        </is>
      </c>
      <c r="AJ64" s="77">
        <f>IF(AND(AI64="Yes",AF64="Meets all three",AG64="Current delivery confirmed"),"Yes","No")</f>
        <v/>
      </c>
      <c r="AK64" s="77" t="inlineStr"/>
      <c r="AL64" s="77" t="inlineStr">
        <is>
          <t>AU06-S09-R1; AU06-S09-R2</t>
        </is>
      </c>
      <c r="AM64" s="77" t="inlineStr">
        <is>
          <t>Stakeholder identity and whether external; compulsory status inferred; detail from 2024 profile.</t>
        </is>
      </c>
      <c r="AN64" s="77" t="inlineStr"/>
      <c r="AO64" s="77" t="inlineStr">
        <is>
          <t>Australia</t>
        </is>
      </c>
      <c r="AP64" s="77" t="inlineStr">
        <is>
          <t>Australia</t>
        </is>
      </c>
      <c r="AQ64" s="77" t="inlineStr">
        <is>
          <t>~1 term/semester</t>
        </is>
      </c>
      <c r="AR64" s="77" t="inlineStr">
        <is>
          <t>Unclear</t>
        </is>
      </c>
      <c r="AS64" s="77" t="inlineStr"/>
    </row>
    <row r="65">
      <c r="A65" s="77" t="inlineStr">
        <is>
          <t>AU09</t>
        </is>
      </c>
      <c r="B65" s="77" t="inlineStr">
        <is>
          <t>University of Technology Sydney</t>
        </is>
      </c>
      <c r="C65" s="77" t="inlineStr">
        <is>
          <t>University-wide</t>
        </is>
      </c>
      <c r="D65" s="77" t="inlineStr">
        <is>
          <t>AU09-S01</t>
        </is>
      </c>
      <c r="E65" s="77" t="inlineStr"/>
      <c r="F65" s="77" t="inlineStr">
        <is>
          <t>No</t>
        </is>
      </c>
      <c r="G65" s="79" t="inlineStr">
        <is>
          <t>Transdisciplinary (TD) Electives</t>
        </is>
      </c>
      <c r="H65" s="77" t="inlineStr">
        <is>
          <t>Transdisciplinary Electives</t>
        </is>
      </c>
      <c r="I65" s="77" t="inlineStr">
        <is>
          <t>e.g. 95002/95010 TD: Reframing, remixing, reimagining society (UNICEF Australia); 95005 Shaping Technologies that Shape Us (Microsoft); 95004 (ServiceRocket); 95006 (City of Sydney); 95008 (Miro); Pathways to Societal Transitions (Lane Cove Council)</t>
        </is>
      </c>
      <c r="J65"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5" s="77" t="inlineStr">
        <is>
          <t>TD School (Transdisciplinary School)</t>
        </is>
      </c>
      <c r="L65" s="77" t="inlineStr">
        <is>
          <t>All UTS undergraduate degrees with elective space; BCII students take different electives</t>
        </is>
      </c>
      <c r="M65" s="77" t="inlineStr">
        <is>
          <t>Central provision</t>
        </is>
      </c>
      <c r="N65" s="77" t="inlineStr">
        <is>
          <t>Undergraduate</t>
        </is>
      </c>
      <c r="O65" s="77" t="inlineStr">
        <is>
          <t>Unclear</t>
        </is>
      </c>
      <c r="P65" s="77" t="inlineStr">
        <is>
          <t>Undergraduates with elective space; BCII students excluded (they take their own elective subjects).</t>
        </is>
      </c>
      <c r="Q65" s="77" t="inlineStr">
        <is>
          <t>Optional/elective</t>
        </is>
      </c>
      <c r="R65" s="77" t="inlineStr">
        <is>
          <t>Curricular</t>
        </is>
      </c>
      <c r="S65" s="77" t="inlineStr">
        <is>
          <t>6 cp (e.g. 95002) or 8 cp '+' version (e.g. 95010) per 2026 handbook / 2027 pre-approved list. Group assessment format for 2026 not verified; the pre-2025 handbook for 95009 lists a 40% major task with a 10-minute presentation, poster and Miro board.</t>
        </is>
      </c>
      <c r="T65" s="77" t="inlineStr">
        <is>
          <t>One teaching session (e.g. 95002 fortnightly in Autumn, or July block)</t>
        </is>
      </c>
      <c r="U65" s="77" t="inlineStr">
        <is>
          <t>Fortnightly in session or block mode; mix of pre-recorded partner content and live sessions</t>
        </is>
      </c>
      <c r="V65" s="77" t="inlineStr">
        <is>
          <t>Yes</t>
        </is>
      </c>
      <c r="W65"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5" s="77" t="inlineStr">
        <is>
          <t>Yes</t>
        </is>
      </c>
      <c r="Y65" s="77" t="inlineStr">
        <is>
          <t>Student page (fetched): "Collaborate in teams with students from all faculties across UTS"; "all about teamwork and real-world projects" [6]. Team assessment format in the 2026 handbook not verified.</t>
        </is>
      </c>
      <c r="Z65" s="77" t="inlineStr">
        <is>
          <t>Yes</t>
        </is>
      </c>
      <c r="AA65"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5" s="77" t="inlineStr">
        <is>
          <t>Mixed</t>
        </is>
      </c>
      <c r="AC65" s="77" t="inlineStr">
        <is>
          <t>Sets the challenge, provides content, mentors and gives feedback; receives pitches in some offerings</t>
        </is>
      </c>
      <c r="AD65" s="77" t="inlineStr">
        <is>
          <t>2026: UNICEF Australia, City of Sydney, Microsoft, Miro, Lane Cove Council, ServiceRocket [3]; earlier: Australian Red Cross, Stockland, Regen Studios (search summary)</t>
        </is>
      </c>
      <c r="AE65" s="77" t="inlineStr">
        <is>
          <t>Team proposals/ideas responding to the partner challenge (presentation, poster, Miro board in a pre-2025 example)</t>
        </is>
      </c>
      <c r="AF65" s="77">
        <f>IF(OR(V65="No",X65="No",Z65="No"),"Outside strict definition",IF(AND(V65="Yes",X65="Yes",Z65="Yes"),"Meets all three","Potentially relevant; evidence incomplete"))</f>
        <v/>
      </c>
      <c r="AG65" s="77" t="inlineStr">
        <is>
          <t>Current delivery confirmed</t>
        </is>
      </c>
      <c r="AH65" s="77" t="inlineStr">
        <is>
          <t>2026</t>
        </is>
      </c>
      <c r="AI65" s="77" t="inlineStr">
        <is>
          <t>Yes</t>
        </is>
      </c>
      <c r="AJ65" s="77">
        <f>IF(AND(AI65="Yes",AF65="Meets all three",AG65="Current delivery confirmed"),"Yes","No")</f>
        <v/>
      </c>
      <c r="AK65" s="77" t="inlineStr"/>
      <c r="AL65" s="77" t="inlineStr">
        <is>
          <t>AU09-S01-R1; AU09-S01-R2; AU09-S01-R3; AU09-S01-R4; AU09-S01-R5; AU09-S01-R6</t>
        </is>
      </c>
      <c r="AM65"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5" s="77" t="inlineStr">
        <is>
          <t>Transdisciplinary electives</t>
        </is>
      </c>
      <c r="AO65" s="77" t="inlineStr">
        <is>
          <t>Australia</t>
        </is>
      </c>
      <c r="AP65" s="77" t="inlineStr">
        <is>
          <t>Australia</t>
        </is>
      </c>
      <c r="AQ65" s="77" t="inlineStr">
        <is>
          <t>~1 term/semester</t>
        </is>
      </c>
      <c r="AR65" s="77" t="inlineStr">
        <is>
          <t>All/standard</t>
        </is>
      </c>
      <c r="AS65" s="77" t="inlineStr"/>
    </row>
    <row r="66">
      <c r="A66" s="77" t="inlineStr">
        <is>
          <t>AU09</t>
        </is>
      </c>
      <c r="B66" s="77" t="inlineStr">
        <is>
          <t>University of Technology Sydney</t>
        </is>
      </c>
      <c r="C66" s="77" t="inlineStr">
        <is>
          <t>Programme/course</t>
        </is>
      </c>
      <c r="D66" s="77" t="inlineStr">
        <is>
          <t>AU09-S02</t>
        </is>
      </c>
      <c r="E66" s="77" t="inlineStr"/>
      <c r="F66" s="77" t="inlineStr">
        <is>
          <t>No</t>
        </is>
      </c>
      <c r="G66" s="79" t="inlineStr">
        <is>
          <t>Industry Innovation Project</t>
        </is>
      </c>
      <c r="H66" s="77" t="inlineStr">
        <is>
          <t>Industry Innovation Project</t>
        </is>
      </c>
      <c r="I66" s="77" t="inlineStr"/>
      <c r="J66"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6" s="77" t="inlineStr">
        <is>
          <t>TD School</t>
        </is>
      </c>
      <c r="L66" s="77" t="inlineStr">
        <is>
          <t>Bachelor of Creative Intelligence and Innovation (combined with students' core degrees)</t>
        </is>
      </c>
      <c r="M66" s="77" t="inlineStr">
        <is>
          <t>Central provision</t>
        </is>
      </c>
      <c r="N66" s="77" t="inlineStr">
        <is>
          <t>Undergraduate</t>
        </is>
      </c>
      <c r="O66" s="77" t="inlineStr">
        <is>
          <t>Final year</t>
        </is>
      </c>
      <c r="P66" s="77" t="inlineStr">
        <is>
          <t>BCII students only</t>
        </is>
      </c>
      <c r="Q66" s="77" t="inlineStr">
        <is>
          <t>Unclear</t>
        </is>
      </c>
      <c r="R66" s="77" t="inlineStr">
        <is>
          <t>Curricular</t>
        </is>
      </c>
      <c r="S66" s="77" t="inlineStr">
        <is>
          <t>Final presentation and report (weighting not retrieved)</t>
        </is>
      </c>
      <c r="T66" s="77" t="inlineStr">
        <is>
          <t>13 weeks (March–June 2026)</t>
        </is>
      </c>
      <c r="U66" s="77" t="inlineStr">
        <is>
          <t>In-session team project with weekly partner check-ins</t>
        </is>
      </c>
      <c r="V66" s="77" t="inlineStr">
        <is>
          <t>Yes</t>
        </is>
      </c>
      <c r="W66" s="77" t="inlineStr">
        <is>
          <t>Partner brief, which students reframe; final presentation of initiatives, insights and prototypes with a report [1][2].</t>
        </is>
      </c>
      <c r="X66" s="77" t="inlineStr">
        <is>
          <t>Yes</t>
        </is>
      </c>
      <c r="Y66" s="77" t="inlineStr">
        <is>
          <t>Coordinator allocates students into multidisciplinary teams of 5–7 [1] (search-summary paraphrase of partner page).</t>
        </is>
      </c>
      <c r="Z66" s="77" t="inlineStr">
        <is>
          <t>Yes</t>
        </is>
      </c>
      <c r="AA66"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6" s="77" t="inlineStr">
        <is>
          <t>Business/commercial</t>
        </is>
      </c>
      <c r="AC66" s="77" t="inlineStr">
        <is>
          <t>Supplies brief, mentors, gives feedback, receives final presentation</t>
        </is>
      </c>
      <c r="AD66" s="77" t="inlineStr"/>
      <c r="AE66" s="77" t="inlineStr">
        <is>
          <t>Prototypes/initiatives, final presentation and report</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AU09-S02-R1; AU09-S02-R2</t>
        </is>
      </c>
      <c r="AM66" s="77" t="inlineStr">
        <is>
          <t>Not confirmed whether the subject is a core BCII requirement. Partners described only as 'industry partners', so sector mix is unverified. Projects are chosen by student vote from partner proposals.</t>
        </is>
      </c>
      <c r="AN66" s="77" t="inlineStr"/>
      <c r="AO66" s="77" t="inlineStr">
        <is>
          <t>Australia</t>
        </is>
      </c>
      <c r="AP66" s="77" t="inlineStr">
        <is>
          <t>Australia</t>
        </is>
      </c>
      <c r="AQ66" s="77" t="inlineStr">
        <is>
          <t>~1 term/semester</t>
        </is>
      </c>
      <c r="AR66" s="77" t="inlineStr">
        <is>
          <t>All/standard</t>
        </is>
      </c>
      <c r="AS66" s="77" t="inlineStr"/>
    </row>
    <row r="67">
      <c r="A67" s="77" t="inlineStr">
        <is>
          <t>AU09</t>
        </is>
      </c>
      <c r="B67" s="77" t="inlineStr">
        <is>
          <t>University of Technology Sydney</t>
        </is>
      </c>
      <c r="C67" s="77" t="inlineStr">
        <is>
          <t>Unclear</t>
        </is>
      </c>
      <c r="D67" s="77" t="inlineStr">
        <is>
          <t>AU09-S03</t>
        </is>
      </c>
      <c r="E67" s="77" t="inlineStr"/>
      <c r="F67" s="77" t="inlineStr">
        <is>
          <t>No</t>
        </is>
      </c>
      <c r="G67" s="79" t="inlineStr">
        <is>
          <t>UTS Shopfront Community Program – community projects in coursework</t>
        </is>
      </c>
      <c r="H67" s="77" t="inlineStr">
        <is>
          <t>UTS Shopfront community projects</t>
        </is>
      </c>
      <c r="I67" s="77" t="inlineStr">
        <is>
          <t>Various participating coursework subjects (not identified)</t>
        </is>
      </c>
      <c r="J67"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7" s="77" t="inlineStr">
        <is>
          <t>UTS Shopfront (Social Justice / community engagement, central)</t>
        </is>
      </c>
      <c r="L67" s="77" t="inlineStr">
        <is>
          <t>Students in participating coursework subjects (faculties not identified)</t>
        </is>
      </c>
      <c r="M67" s="77" t="inlineStr">
        <is>
          <t>Central provision</t>
        </is>
      </c>
      <c r="N67" s="77" t="inlineStr">
        <is>
          <t>Mixed</t>
        </is>
      </c>
      <c r="O67" s="77" t="inlineStr">
        <is>
          <t>Usually final-year UG or PG</t>
        </is>
      </c>
      <c r="P67" s="77" t="inlineStr">
        <is>
          <t>Enrolled in a subject that takes Shopfront projects</t>
        </is>
      </c>
      <c r="Q67" s="77" t="inlineStr">
        <is>
          <t>Unclear</t>
        </is>
      </c>
      <c r="R67" s="77" t="inlineStr">
        <is>
          <t>Curricular</t>
        </is>
      </c>
      <c r="S67" s="77" t="inlineStr">
        <is>
          <t>Course credit within host subjects (details vary)</t>
        </is>
      </c>
      <c r="T67" s="77" t="inlineStr">
        <is>
          <t>One teaching session</t>
        </is>
      </c>
      <c r="U67" s="77" t="inlineStr">
        <is>
          <t>Team consultancy within subjects</t>
        </is>
      </c>
      <c r="V67" s="77" t="inlineStr">
        <is>
          <t>Yes</t>
        </is>
      </c>
      <c r="W67" s="77" t="inlineStr">
        <is>
          <t>Organisations identify and submit defined projects, which students deliver within coursework (e.g. research for a legal centre) [1][2].</t>
        </is>
      </c>
      <c r="X67" s="77" t="inlineStr">
        <is>
          <t>Yes</t>
        </is>
      </c>
      <c r="Y67" s="77" t="inlineStr">
        <is>
          <t>Students work in teams as external consultants [1] (search-summary paraphrase). Not verified whether all host subjects use teams.</t>
        </is>
      </c>
      <c r="Z67" s="77" t="inlineStr">
        <is>
          <t>Yes</t>
        </is>
      </c>
      <c r="AA67" s="77" t="inlineStr">
        <is>
          <t>Community organisations propose the project, nominate a key contact giving up to 2 hours/week, and receive the outputs [1][2].</t>
        </is>
      </c>
      <c r="AB67" s="77" t="inlineStr">
        <is>
          <t>Charity/community</t>
        </is>
      </c>
      <c r="AC67" s="77" t="inlineStr">
        <is>
          <t>Proposes project, liaises (up to 2 hrs/week), receives deliverable</t>
        </is>
      </c>
      <c r="AD67" s="77" t="inlineStr">
        <is>
          <t>HIV/AIDS Legal Centre (NSW); Glebe Youth Service (2024 article) [3]</t>
        </is>
      </c>
      <c r="AE67" s="77" t="inlineStr">
        <is>
          <t>Consultancy outputs (research reports, programmes, etc.) for the organisation</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is>
          <t>Cumulative: more than 1,698 projects for over 1,199 community organisations as of May 2026 (one UTS Shopfront page; the exact page could not be separated in the search summary). A 2024 UTS page gives 1,614 projects and 1,115 organisations.</t>
        </is>
      </c>
      <c r="AL67" s="77" t="inlineStr">
        <is>
          <t>AU09-S03-R1; AU09-S03-R2; AU09-S03-R3</t>
        </is>
      </c>
      <c r="AM67" s="77" t="inlineStr">
        <is>
          <t>Participating subjects and faculties not identified, so reach is Unclear. Team format and the May 2026 count are search-summary paraphrases. Eligibility rules for organisations appear to differ between older and newer pages.</t>
        </is>
      </c>
      <c r="AN67" s="77" t="inlineStr"/>
      <c r="AO67" s="77" t="inlineStr">
        <is>
          <t>Australia</t>
        </is>
      </c>
      <c r="AP67" s="77" t="inlineStr">
        <is>
          <t>Australia</t>
        </is>
      </c>
      <c r="AQ67" s="77" t="inlineStr">
        <is>
          <t>~1 term/semester</t>
        </is>
      </c>
      <c r="AR67" s="77" t="inlineStr">
        <is>
          <t>All/standard</t>
        </is>
      </c>
      <c r="AS67" s="77" t="inlineStr"/>
    </row>
    <row r="68">
      <c r="A68" s="77" t="inlineStr">
        <is>
          <t>AU09</t>
        </is>
      </c>
      <c r="B68" s="77" t="inlineStr">
        <is>
          <t>University of Technology Sydney</t>
        </is>
      </c>
      <c r="C68" s="77" t="inlineStr">
        <is>
          <t>Faculty/school</t>
        </is>
      </c>
      <c r="D68" s="77" t="inlineStr">
        <is>
          <t>AU09-S04</t>
        </is>
      </c>
      <c r="E68" s="77" t="inlineStr"/>
      <c r="F68" s="77" t="inlineStr">
        <is>
          <t>No</t>
        </is>
      </c>
      <c r="G68" s="79" t="inlineStr">
        <is>
          <t>Software Development Studio (FEIT Industry Studio)</t>
        </is>
      </c>
      <c r="H68" s="77" t="inlineStr">
        <is>
          <t>Software Development Studio</t>
        </is>
      </c>
      <c r="I68" s="77" t="inlineStr">
        <is>
          <t>41113 / 41114 (6cp each), or alternate assessment in 48024, 31271, 48433, 31251</t>
        </is>
      </c>
      <c r="J68"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8" s="77" t="inlineStr">
        <is>
          <t>Faculty of Engineering and IT (Industry Studios)</t>
        </is>
      </c>
      <c r="L68" s="77" t="inlineStr">
        <is>
          <t>Bachelor of Engineering, Bachelor of IT, BSc Games Development, BSc IT (Enterprise Systems Development); exceptions possible</t>
        </is>
      </c>
      <c r="M68" s="77" t="inlineStr">
        <is>
          <t>Engineering/computing</t>
        </is>
      </c>
      <c r="N68" s="77" t="inlineStr">
        <is>
          <t>Undergraduate</t>
        </is>
      </c>
      <c r="O68" s="77" t="inlineStr">
        <is>
          <t>Multi-year teams; described as senior-level elective</t>
        </is>
      </c>
      <c r="P68" s="77" t="inlineStr">
        <is>
          <t>Listed FEIT degrees; study plan must permit</t>
        </is>
      </c>
      <c r="Q68" s="77" t="inlineStr">
        <is>
          <t>Optional/elective</t>
        </is>
      </c>
      <c r="R68" s="77" t="inlineStr">
        <is>
          <t>Curricular</t>
        </is>
      </c>
      <c r="S68" s="77" t="inlineStr">
        <is>
          <t>6cp subjects 41113/41114, or alternate assessment item in four listed subjects</t>
        </is>
      </c>
      <c r="T68" s="77" t="inlineStr">
        <is>
          <t>12 weeks, one brief</t>
        </is>
      </c>
      <c r="U68" s="77" t="inlineStr">
        <is>
          <t>Industry-brief team studio, in person, weekly mentor sessions</t>
        </is>
      </c>
      <c r="V68" s="77" t="inlineStr">
        <is>
          <t>Yes</t>
        </is>
      </c>
      <c r="W68" s="77" t="inlineStr">
        <is>
          <t>Teams "deliver solutions for problems posed by industry"; partners receive prototype proof-of-concept [1].</t>
        </is>
      </c>
      <c r="X68" s="77" t="inlineStr">
        <is>
          <t>Yes</t>
        </is>
      </c>
      <c r="Y68" s="77" t="inlineStr">
        <is>
          <t>"One brief, 12 weeks, teams of 4-6 students"; teams of four or five members from different years [1].</t>
        </is>
      </c>
      <c r="Z68" s="77" t="inlineStr">
        <is>
          <t>Yes</t>
        </is>
      </c>
      <c r="AA68" s="77" t="inlineStr">
        <is>
          <t>Industry partners provide the brief; industry mentors spend 1-2 hours weekly face to face; partners receive prototypes [1].</t>
        </is>
      </c>
      <c r="AB68" s="77" t="inlineStr">
        <is>
          <t>Unclear</t>
        </is>
      </c>
      <c r="AC68" s="77" t="inlineStr">
        <is>
          <t>Supplies brief, mentors weekly, receives prototype</t>
        </is>
      </c>
      <c r="AD68" s="77" t="inlineStr"/>
      <c r="AE68" s="77" t="inlineStr">
        <is>
          <t>Prototype / proof-of-concept software solution</t>
        </is>
      </c>
      <c r="AF68" s="77">
        <f>IF(OR(V68="No",X68="No",Z68="No"),"Outside strict definition",IF(AND(V68="Yes",X68="Yes",Z68="Yes"),"Meets all three","Potentially relevant; evidence incomplete"))</f>
        <v/>
      </c>
      <c r="AG68" s="77" t="inlineStr">
        <is>
          <t>Current status unclear</t>
        </is>
      </c>
      <c r="AH68" s="77" t="inlineStr">
        <is>
          <t>2026 (page copyright only)</t>
        </is>
      </c>
      <c r="AI68" s="77" t="inlineStr">
        <is>
          <t>Yes</t>
        </is>
      </c>
      <c r="AJ68" s="77">
        <f>IF(AND(AI68="Yes",AF68="Meets all three",AG68="Current delivery confirmed"),"Yes","No")</f>
        <v/>
      </c>
      <c r="AK68" s="77" t="inlineStr"/>
      <c r="AL68" s="77" t="inlineStr">
        <is>
          <t>AU09-S04-R1</t>
        </is>
      </c>
      <c r="AM68" s="77" t="inlineStr">
        <is>
          <t>Page gives no dated intake; only copyright 2026, so current delivery not confirmed. Partner sector not stated. Team size stated as both 4-5 and 4-6.</t>
        </is>
      </c>
      <c r="AN68" s="77" t="inlineStr"/>
      <c r="AO68" s="77" t="inlineStr">
        <is>
          <t>Australia</t>
        </is>
      </c>
      <c r="AP68" s="77" t="inlineStr">
        <is>
          <t>Australia</t>
        </is>
      </c>
      <c r="AQ68" s="77" t="inlineStr">
        <is>
          <t>~1 term/semester</t>
        </is>
      </c>
      <c r="AR68" s="77" t="inlineStr">
        <is>
          <t>All/standard</t>
        </is>
      </c>
      <c r="AS68" s="77" t="inlineStr"/>
    </row>
    <row r="69">
      <c r="A69" s="77" t="inlineStr">
        <is>
          <t>AU09</t>
        </is>
      </c>
      <c r="B69" s="77" t="inlineStr">
        <is>
          <t>University of Technology Sydney</t>
        </is>
      </c>
      <c r="C69" s="77" t="inlineStr">
        <is>
          <t>Programme/course</t>
        </is>
      </c>
      <c r="D69" s="77" t="inlineStr">
        <is>
          <t>AU09-S05</t>
        </is>
      </c>
      <c r="E69" s="77" t="inlineStr"/>
      <c r="F69" s="77" t="inlineStr">
        <is>
          <t>No</t>
        </is>
      </c>
      <c r="G69" s="79" t="inlineStr">
        <is>
          <t>Strategic Communication capstone (client brief)</t>
        </is>
      </c>
      <c r="H69" s="77" t="inlineStr">
        <is>
          <t>Strategic Communication capstone</t>
        </is>
      </c>
      <c r="I69" s="77" t="inlineStr">
        <is>
          <t>not identified</t>
        </is>
      </c>
      <c r="J69" s="77" t="inlineStr">
        <is>
          <t>Capstone in UTS Strategic Communication degrees in which students spend a full semester on a brief from a real client (past clients include NSW Multicultural Health, Dropbox, Isentia, City of Sydney, The Hunger Project).</t>
        </is>
      </c>
      <c r="K69" s="77" t="inlineStr">
        <is>
          <t>School of Communication, FASS</t>
        </is>
      </c>
      <c r="L69" s="77" t="inlineStr">
        <is>
          <t>Strategic Communication degrees</t>
        </is>
      </c>
      <c r="M69" s="77" t="inlineStr">
        <is>
          <t>Arts/humanities/social sciences</t>
        </is>
      </c>
      <c r="N69" s="77" t="inlineStr">
        <is>
          <t>Undergraduate</t>
        </is>
      </c>
      <c r="O69" s="77" t="inlineStr">
        <is>
          <t>Final</t>
        </is>
      </c>
      <c r="P69" s="77" t="inlineStr"/>
      <c r="Q69" s="77" t="inlineStr">
        <is>
          <t>Unclear</t>
        </is>
      </c>
      <c r="R69" s="77" t="inlineStr">
        <is>
          <t>Curricular</t>
        </is>
      </c>
      <c r="S69" s="77" t="inlineStr"/>
      <c r="T69" s="77" t="inlineStr">
        <is>
          <t>One semester</t>
        </is>
      </c>
      <c r="U69" s="77" t="inlineStr">
        <is>
          <t>Client brief</t>
        </is>
      </c>
      <c r="V69" s="77" t="inlineStr">
        <is>
          <t>Yes</t>
        </is>
      </c>
      <c r="W69" s="77" t="inlineStr">
        <is>
          <t>Semester-long brief from a real client [1].</t>
        </is>
      </c>
      <c r="X69" s="77" t="inlineStr">
        <is>
          <t>Unclear</t>
        </is>
      </c>
      <c r="Y69" s="77" t="inlineStr">
        <is>
          <t>Current page does not state team format; an older (about 8 years) news item reported teams of 4-6 pitching to one of five clients (search summary) [2].</t>
        </is>
      </c>
      <c r="Z69" s="77" t="inlineStr">
        <is>
          <t>Yes</t>
        </is>
      </c>
      <c r="AA69" s="77" t="inlineStr">
        <is>
          <t>Real clients set the brief; named past clients [1].</t>
        </is>
      </c>
      <c r="AB69" s="77" t="inlineStr">
        <is>
          <t>Mixed</t>
        </is>
      </c>
      <c r="AC69" s="77" t="inlineStr">
        <is>
          <t>Client supplying brief</t>
        </is>
      </c>
      <c r="AD69" s="77" t="inlineStr">
        <is>
          <t>NSW Multicultural Health, Dropbox, Isentia, City of Sydney, The Hunger Project (past clients, undated)</t>
        </is>
      </c>
      <c r="AE69" s="77" t="inlineStr">
        <is>
          <t>Campaign/strategy for client (older source: pitch to client)</t>
        </is>
      </c>
      <c r="AF69" s="77">
        <f>IF(OR(V69="No",X69="No",Z69="No"),"Outside strict definition",IF(AND(V69="Yes",X69="Yes",Z69="Yes"),"Meets all three","Potentially relevant; evidence incomplete"))</f>
        <v/>
      </c>
      <c r="AG69" s="77" t="inlineStr">
        <is>
          <t>Current status unclear</t>
        </is>
      </c>
      <c r="AH69" s="77" t="inlineStr">
        <is>
          <t>undated</t>
        </is>
      </c>
      <c r="AI69" s="77" t="inlineStr">
        <is>
          <t>Yes</t>
        </is>
      </c>
      <c r="AJ69" s="77">
        <f>IF(AND(AI69="Yes",AF69="Meets all three",AG69="Current delivery confirmed"),"Yes","No")</f>
        <v/>
      </c>
      <c r="AK69" s="77" t="inlineStr"/>
      <c r="AL69" s="77" t="inlineStr">
        <is>
          <t>AU09-S05-R1; AU09-S05-R2</t>
        </is>
      </c>
      <c r="AM69" s="77" t="inlineStr">
        <is>
          <t>Subject code, group format and dated delivery not found.</t>
        </is>
      </c>
      <c r="AN69" s="77" t="inlineStr"/>
      <c r="AO69" s="77" t="inlineStr">
        <is>
          <t>Australia</t>
        </is>
      </c>
      <c r="AP69" s="77" t="inlineStr">
        <is>
          <t>Australia</t>
        </is>
      </c>
      <c r="AQ69" s="77" t="inlineStr">
        <is>
          <t>~1 term/semester</t>
        </is>
      </c>
      <c r="AR69" s="77" t="inlineStr">
        <is>
          <t>Unclear</t>
        </is>
      </c>
      <c r="AS69" s="77" t="inlineStr"/>
    </row>
    <row r="70">
      <c r="A70" s="77" t="inlineStr">
        <is>
          <t>AU10</t>
        </is>
      </c>
      <c r="B70" s="77" t="inlineStr">
        <is>
          <t>RMIT</t>
        </is>
      </c>
      <c r="C70" s="77" t="inlineStr">
        <is>
          <t>Faculty/school</t>
        </is>
      </c>
      <c r="D70" s="77" t="inlineStr">
        <is>
          <t>AU10-S01</t>
        </is>
      </c>
      <c r="E70" s="77" t="inlineStr"/>
      <c r="F70" s="77" t="inlineStr">
        <is>
          <t>No</t>
        </is>
      </c>
      <c r="G70" s="79" t="inlineStr">
        <is>
          <t>Engineering Capstone Project (Part A and Part B), School of Engineering</t>
        </is>
      </c>
      <c r="H70" s="77" t="inlineStr">
        <is>
          <t>Engineering Capstone Project</t>
        </is>
      </c>
      <c r="I70" s="77" t="inlineStr">
        <is>
          <t>Unclear (course pages 052676 / 048881 appeared in search; not opened)</t>
        </is>
      </c>
      <c r="J70" s="77" t="inlineStr">
        <is>
          <t>Final-year engineering students undertake a year-long capstone with industry: industry proposes a project, a supervisor agrees and advertises it, students apply by expression of interest, a WIL Agreement is signed by industry partner, RMIT and students, and a tangible outcome (preferably a physical product) is expected.</t>
        </is>
      </c>
      <c r="K70" s="77" t="inlineStr">
        <is>
          <t>School of Engineering</t>
        </is>
      </c>
      <c r="L70" s="77" t="inlineStr">
        <is>
          <t>Engineering programmes within the School of Engineering</t>
        </is>
      </c>
      <c r="M70" s="77" t="inlineStr">
        <is>
          <t>Engineering/computing</t>
        </is>
      </c>
      <c r="N70" s="77" t="inlineStr">
        <is>
          <t>Undergraduate</t>
        </is>
      </c>
      <c r="O70" s="77" t="inlineStr">
        <is>
          <t>Final year</t>
        </is>
      </c>
      <c r="P70" s="77" t="inlineStr">
        <is>
          <t>Final-year engineering students; project allocation by expression of interest</t>
        </is>
      </c>
      <c r="Q70" s="77" t="inlineStr">
        <is>
          <t>Compulsory within specified programmes</t>
        </is>
      </c>
      <c r="R70" s="77" t="inlineStr">
        <is>
          <t>Curricular</t>
        </is>
      </c>
      <c r="S70" s="77" t="inlineStr">
        <is>
          <t>Not evidenced in pages read; EnGenius agenda lists 'Project Showcase and Assessment'</t>
        </is>
      </c>
      <c r="T70" s="77" t="inlineStr">
        <is>
          <t>Academic year (start of Semester 1, end Feb, to end of Semester 2, end Oct)</t>
        </is>
      </c>
      <c r="U70" s="77" t="inlineStr">
        <is>
          <t>Supervised project with weekly academic supervisor meetings; industry partner meets students about monthly</t>
        </is>
      </c>
      <c r="V70" s="77" t="inlineStr">
        <is>
          <t>Yes</t>
        </is>
      </c>
      <c r="W70" s="77" t="inlineStr">
        <is>
          <t>Source 1: 'Delivery of a tangible outcome is expected, preferably a physical product.'</t>
        </is>
      </c>
      <c r="X70" s="77" t="inlineStr">
        <is>
          <t>Unclear</t>
        </is>
      </c>
      <c r="Y70" s="77" t="inlineStr">
        <is>
          <t>Source 1 does not specify team sizes; it mentions industry partners may attend 'team meetings' but individual vs team projects are not separated.</t>
        </is>
      </c>
      <c r="Z70" s="77" t="inlineStr">
        <is>
          <t>Unclear</t>
        </is>
      </c>
      <c r="AA70" s="77" t="inlineStr">
        <is>
          <t>Source 1: industry proposes the project, signs a WIL Agreement and meets students at milestones. But source 2 says students 'may be able' to do an industry-sponsored project, so external sponsorship may not be standard for every student (Some projects).</t>
        </is>
      </c>
      <c r="AB70" s="77" t="inlineStr">
        <is>
          <t>Business/commercial</t>
        </is>
      </c>
      <c r="AC70" s="77" t="inlineStr">
        <is>
          <t>Proposes project, signs WIL agreement, attends milestone meetings, owns IP (except where students assessed on it)</t>
        </is>
      </c>
      <c r="AD70" s="77" t="inlineStr">
        <is>
          <t>Bosch Australia (undated news item on keyless car access capstone)</t>
        </is>
      </c>
      <c r="AE70" s="77" t="inlineStr">
        <is>
          <t>Tangible outcome, preferably a physical product</t>
        </is>
      </c>
      <c r="AF70" s="77">
        <f>IF(OR(V70="No",X70="No",Z70="No"),"Outside strict definition",IF(AND(V70="Yes",X70="Yes",Z70="Yes"),"Meets all three","Potentially relevant; evidence incomplete"))</f>
        <v/>
      </c>
      <c r="AG70" s="77" t="inlineStr">
        <is>
          <t>Current delivery confirmed</t>
        </is>
      </c>
      <c r="AH70" s="77" t="inlineStr">
        <is>
          <t>2026</t>
        </is>
      </c>
      <c r="AI70" s="77" t="inlineStr">
        <is>
          <t>Yes</t>
        </is>
      </c>
      <c r="AJ70" s="77">
        <f>IF(AND(AI70="Yes",AF70="Meets all three",AG70="Current delivery confirmed"),"Yes","No")</f>
        <v/>
      </c>
      <c r="AK70" s="77" t="inlineStr"/>
      <c r="AL70" s="77" t="inlineStr">
        <is>
          <t>AU10-S01-R1; AU10-S01-R2; AU10-S01-R3</t>
        </is>
      </c>
      <c r="AM70" s="77" t="inlineStr">
        <is>
          <t>Team structure; share of capstones that are industry-sponsored vs internal; engineering capstone page itself is undated (current status corroborated only by EnGenius showcase 22 Oct 2026 featuring undergraduate engineering capstones).</t>
        </is>
      </c>
      <c r="AN70" s="77" t="inlineStr"/>
      <c r="AO70" s="77" t="inlineStr">
        <is>
          <t>Australia</t>
        </is>
      </c>
      <c r="AP70" s="77" t="inlineStr">
        <is>
          <t>Australia</t>
        </is>
      </c>
      <c r="AQ70" s="77" t="inlineStr">
        <is>
          <t>&gt;1 term</t>
        </is>
      </c>
      <c r="AR70" s="77" t="inlineStr">
        <is>
          <t>Some projects</t>
        </is>
      </c>
      <c r="AS70" s="77" t="inlineStr"/>
    </row>
    <row r="71">
      <c r="A71" s="77" t="inlineStr">
        <is>
          <t>AU10</t>
        </is>
      </c>
      <c r="B71" s="77" t="inlineStr">
        <is>
          <t>RMIT</t>
        </is>
      </c>
      <c r="C71" s="77" t="inlineStr">
        <is>
          <t>Programme/course</t>
        </is>
      </c>
      <c r="D71" s="77" t="inlineStr">
        <is>
          <t>AU10-S02</t>
        </is>
      </c>
      <c r="E71" s="77" t="inlineStr"/>
      <c r="F71" s="77" t="inlineStr">
        <is>
          <t>No</t>
        </is>
      </c>
      <c r="G71" s="79" t="inlineStr">
        <is>
          <t>Impact Academy 1 (Bachelor of Business (Professional Practice) core subject)</t>
        </is>
      </c>
      <c r="H71" s="77" t="inlineStr">
        <is>
          <t>Impact Academy 1</t>
        </is>
      </c>
      <c r="I71" s="77" t="inlineStr">
        <is>
          <t>Unclear</t>
        </is>
      </c>
      <c r="J71" s="77" t="inlineStr">
        <is>
          <t>First-year core subject in which teams prepare a professional response to a real challenge set by a live industry partner's client, using design thinking and problem-based learning.</t>
        </is>
      </c>
      <c r="K71" s="77" t="inlineStr">
        <is>
          <t>College of Business and Law</t>
        </is>
      </c>
      <c r="L71" s="77" t="inlineStr">
        <is>
          <t>Bachelor of Business (Professional Practice) (BP344)</t>
        </is>
      </c>
      <c r="M71" s="77" t="inlineStr">
        <is>
          <t>Business/management</t>
        </is>
      </c>
      <c r="N71" s="77" t="inlineStr">
        <is>
          <t>Undergraduate</t>
        </is>
      </c>
      <c r="O71" s="77" t="inlineStr">
        <is>
          <t>Year 1 (listed among Professional Practice core subjects; exact year not confirmed)</t>
        </is>
      </c>
      <c r="P71" s="77" t="inlineStr">
        <is>
          <t>Enrolled in the BP344 degree</t>
        </is>
      </c>
      <c r="Q71" s="77" t="inlineStr">
        <is>
          <t>Compulsory within specified programmes</t>
        </is>
      </c>
      <c r="R71" s="77" t="inlineStr">
        <is>
          <t>Curricular</t>
        </is>
      </c>
      <c r="S71" s="77" t="inlineStr">
        <is>
          <t>Not evidenced</t>
        </is>
      </c>
      <c r="T71" s="77" t="inlineStr">
        <is>
          <t>Unclear</t>
        </is>
      </c>
      <c r="U71" s="77" t="inlineStr">
        <is>
          <t>Subject; students act as consultants (search summary)</t>
        </is>
      </c>
      <c r="V71" s="77" t="inlineStr">
        <is>
          <t>Yes</t>
        </is>
      </c>
      <c r="W71" s="77" t="inlineStr">
        <is>
          <t>Source 1: 'a real challenge set by a live industry partner's client'; students 'prepare a professional response'.</t>
        </is>
      </c>
      <c r="X71" s="77" t="inlineStr">
        <is>
          <t>Yes</t>
        </is>
      </c>
      <c r="Y71" s="77" t="inlineStr">
        <is>
          <t>Source 1: 'prepare a professional response in teams'.</t>
        </is>
      </c>
      <c r="Z71" s="77" t="inlineStr">
        <is>
          <t>Yes</t>
        </is>
      </c>
      <c r="AA71" s="77" t="inlineStr">
        <is>
          <t>Source 1: challenge is set by a live industry partner's client (the subject's standard design). Programme partners listed: Medibank, Adobe, Good Shepherd, EY, Microsoft, Mainfreight (logos; not tied to this subject).</t>
        </is>
      </c>
      <c r="AB71" s="77" t="inlineStr">
        <is>
          <t>Business/commercial</t>
        </is>
      </c>
      <c r="AC71" s="77" t="inlineStr">
        <is>
          <t>Live industry partner's client sets the challenge</t>
        </is>
      </c>
      <c r="AD71" s="77" t="inlineStr">
        <is>
          <t>Meals With Impact (social enterprise, Impact Academy project with RMIT Activator; undated/2023 context, source 2)</t>
        </is>
      </c>
      <c r="AE71" s="77" t="inlineStr">
        <is>
          <t>Professional response to the client challenge</t>
        </is>
      </c>
      <c r="AF71" s="77">
        <f>IF(OR(V71="No",X71="No",Z71="No"),"Outside strict definition",IF(AND(V71="Yes",X71="Yes",Z71="Yes"),"Meets all three","Potentially relevant; evidence incomplete"))</f>
        <v/>
      </c>
      <c r="AG71" s="77" t="inlineStr">
        <is>
          <t>Current delivery confirmed</t>
        </is>
      </c>
      <c r="AH71" s="77" t="inlineStr">
        <is>
          <t>2027</t>
        </is>
      </c>
      <c r="AI71" s="77" t="inlineStr">
        <is>
          <t>Yes</t>
        </is>
      </c>
      <c r="AJ71" s="77">
        <f>IF(AND(AI71="Yes",AF71="Meets all three",AG71="Current delivery confirmed"),"Yes","No")</f>
        <v/>
      </c>
      <c r="AK71" s="77" t="inlineStr"/>
      <c r="AL71" s="77" t="inlineStr">
        <is>
          <t>AU10-S02-R1; AU10-S02-R2</t>
        </is>
      </c>
      <c r="AM71" s="77" t="inlineStr">
        <is>
          <t>Course page undated; current delivery inferred from listed Feb/July intakes and a 2027 fee, not a subject-level timetable. Impact Academy 2 details not read (page truncated); subject year and credit not confirmed.</t>
        </is>
      </c>
      <c r="AN71" s="77" t="inlineStr"/>
      <c r="AO71" s="77" t="inlineStr">
        <is>
          <t>Australia</t>
        </is>
      </c>
      <c r="AP71" s="77" t="inlineStr">
        <is>
          <t>Australia</t>
        </is>
      </c>
      <c r="AQ71" s="77" t="inlineStr">
        <is>
          <t>Unclear</t>
        </is>
      </c>
      <c r="AR71" s="77" t="inlineStr">
        <is>
          <t>All/standard</t>
        </is>
      </c>
      <c r="AS71" s="77" t="inlineStr"/>
    </row>
    <row r="72">
      <c r="A72" s="77" t="inlineStr">
        <is>
          <t>AU10</t>
        </is>
      </c>
      <c r="B72" s="77" t="inlineStr">
        <is>
          <t>RMIT</t>
        </is>
      </c>
      <c r="C72" s="77" t="inlineStr">
        <is>
          <t>Programme/course</t>
        </is>
      </c>
      <c r="D72" s="77" t="inlineStr">
        <is>
          <t>AU10-S03</t>
        </is>
      </c>
      <c r="E72" s="77" t="inlineStr"/>
      <c r="F72" s="77" t="inlineStr">
        <is>
          <t>No</t>
        </is>
      </c>
      <c r="G72" s="79" t="inlineStr">
        <is>
          <t>Integrated Perspectives on Business Problems (IPBP), Bachelor of Business</t>
        </is>
      </c>
      <c r="H72" s="77" t="inlineStr">
        <is>
          <t>Integrated Perspectives on Business Problems</t>
        </is>
      </c>
      <c r="I72" s="77" t="inlineStr">
        <is>
          <t>Unclear</t>
        </is>
      </c>
      <c r="J72" s="77" t="inlineStr">
        <is>
          <t>Course in which student groups present solutions to real-industry challenges, e.g. Medibank (customer value of health cover under cost of living) and Australian Red Cross (engaging students as research volunteers).</t>
        </is>
      </c>
      <c r="K72" s="77" t="inlineStr">
        <is>
          <t>College of Business and Law</t>
        </is>
      </c>
      <c r="L72" s="77" t="inlineStr">
        <is>
          <t>Bachelor of Business</t>
        </is>
      </c>
      <c r="M72" s="77" t="inlineStr">
        <is>
          <t>Business/management</t>
        </is>
      </c>
      <c r="N72" s="77" t="inlineStr">
        <is>
          <t>Undergraduate</t>
        </is>
      </c>
      <c r="O72" s="77" t="inlineStr">
        <is>
          <t>Unclear</t>
        </is>
      </c>
      <c r="P72" s="77" t="inlineStr">
        <is>
          <t>Unclear</t>
        </is>
      </c>
      <c r="Q72" s="77" t="inlineStr">
        <is>
          <t>Unclear</t>
        </is>
      </c>
      <c r="R72" s="77" t="inlineStr">
        <is>
          <t>Curricular</t>
        </is>
      </c>
      <c r="S72" s="77" t="inlineStr">
        <is>
          <t>Unclear</t>
        </is>
      </c>
      <c r="T72" s="77" t="inlineStr">
        <is>
          <t>Unclear</t>
        </is>
      </c>
      <c r="U72" s="77" t="inlineStr">
        <is>
          <t>Course-embedded industry challenge</t>
        </is>
      </c>
      <c r="V72" s="77" t="inlineStr">
        <is>
          <t>Yes</t>
        </is>
      </c>
      <c r="W72" s="77" t="inlineStr">
        <is>
          <t>Source 1: groups presented solutions to a 'real-industry challenge posed by Medibank'.</t>
        </is>
      </c>
      <c r="X72" s="77" t="inlineStr">
        <is>
          <t>Yes</t>
        </is>
      </c>
      <c r="Y72" s="77" t="inlineStr">
        <is>
          <t>Source 1: 'Five groups' presented solutions.</t>
        </is>
      </c>
      <c r="Z72" s="77" t="inlineStr">
        <is>
          <t>Unclear</t>
        </is>
      </c>
      <c r="AA72" s="77" t="inlineStr">
        <is>
          <t>Medibank posed the challenge and Red Cross reported implementing some solutions (source 1), but the page presents named cases, not evidence that external clients are standard for the course.</t>
        </is>
      </c>
      <c r="AB72" s="77" t="inlineStr">
        <is>
          <t>Mixed</t>
        </is>
      </c>
      <c r="AC72" s="77" t="inlineStr">
        <is>
          <t>Poses challenge; receives presentations (Medibank); Red Cross used some solutions</t>
        </is>
      </c>
      <c r="AD72" s="77" t="inlineStr">
        <is>
          <t>Medibank; Australian Red Cross (Humanitech), undated/2023 page</t>
        </is>
      </c>
      <c r="AE72" s="77" t="inlineStr">
        <is>
          <t>Group solution presentation</t>
        </is>
      </c>
      <c r="AF72" s="77">
        <f>IF(OR(V72="No",X72="No",Z72="No"),"Outside strict definition",IF(AND(V72="Yes",X72="Yes",Z72="Yes"),"Meets all three","Potentially relevant; evidence incomplete"))</f>
        <v/>
      </c>
      <c r="AG72" s="77" t="inlineStr">
        <is>
          <t>Current status unclear</t>
        </is>
      </c>
      <c r="AH72" s="77" t="inlineStr">
        <is>
          <t>2023</t>
        </is>
      </c>
      <c r="AI72" s="77" t="inlineStr">
        <is>
          <t>Yes</t>
        </is>
      </c>
      <c r="AJ72" s="77">
        <f>IF(AND(AI72="Yes",AF72="Meets all three",AG72="Current delivery confirmed"),"Yes","No")</f>
        <v/>
      </c>
      <c r="AK72" s="77" t="inlineStr"/>
      <c r="AL72" s="77" t="inlineStr">
        <is>
          <t>AU10-S03-R1</t>
        </is>
      </c>
      <c r="AM72" s="77" t="inlineStr">
        <is>
          <t>Whether external clients are standard each offering; current offering; whether Red Cross project was in IPBP or another Bachelor of Business subject.</t>
        </is>
      </c>
      <c r="AN72" s="77" t="inlineStr"/>
      <c r="AO72" s="77" t="inlineStr">
        <is>
          <t>Australia</t>
        </is>
      </c>
      <c r="AP72" s="77" t="inlineStr">
        <is>
          <t>Australia</t>
        </is>
      </c>
      <c r="AQ72" s="77" t="inlineStr">
        <is>
          <t>Unclear</t>
        </is>
      </c>
      <c r="AR72" s="77" t="inlineStr">
        <is>
          <t>Unclear</t>
        </is>
      </c>
      <c r="AS72" s="77" t="inlineStr"/>
    </row>
    <row r="73">
      <c r="A73" s="77" t="inlineStr">
        <is>
          <t>AU10</t>
        </is>
      </c>
      <c r="B73" s="77" t="inlineStr">
        <is>
          <t>RMIT</t>
        </is>
      </c>
      <c r="C73" s="77" t="inlineStr">
        <is>
          <t>Programme/course</t>
        </is>
      </c>
      <c r="D73" s="77" t="inlineStr">
        <is>
          <t>AU10-S04</t>
        </is>
      </c>
      <c r="E73" s="77" t="inlineStr"/>
      <c r="F73" s="77" t="inlineStr">
        <is>
          <t>No</t>
        </is>
      </c>
      <c r="G73" s="79" t="inlineStr">
        <is>
          <t>Software engineering project with industry partner as client (Computer Science / Software Engineering)</t>
        </is>
      </c>
      <c r="H73" s="77" t="inlineStr">
        <is>
          <t>Software engineering industry-client project</t>
        </is>
      </c>
      <c r="I73" s="77" t="inlineStr">
        <is>
          <t>Unclear</t>
        </is>
      </c>
      <c r="J73" s="77" t="inlineStr">
        <is>
          <t>Full-semester supervised software engineering project with an industry partner as 'client'; projects are described as invariably performed in teams with roles in design, development, testing, requirements and project management.</t>
        </is>
      </c>
      <c r="K73" s="77" t="inlineStr">
        <is>
          <t>School of Computing Technologies</t>
        </is>
      </c>
      <c r="L73" s="77" t="inlineStr">
        <is>
          <t>Software engineering strand (professional computing degrees)</t>
        </is>
      </c>
      <c r="M73" s="77" t="inlineStr">
        <is>
          <t>Engineering/computing</t>
        </is>
      </c>
      <c r="N73" s="77" t="inlineStr">
        <is>
          <t>Undergraduate</t>
        </is>
      </c>
      <c r="O73" s="77" t="inlineStr">
        <is>
          <t>Final year (inferred; not stated)</t>
        </is>
      </c>
      <c r="P73" s="77" t="inlineStr">
        <is>
          <t>Unclear</t>
        </is>
      </c>
      <c r="Q73" s="77" t="inlineStr">
        <is>
          <t>Unclear</t>
        </is>
      </c>
      <c r="R73" s="77" t="inlineStr">
        <is>
          <t>Curricular</t>
        </is>
      </c>
      <c r="S73" s="77" t="inlineStr">
        <is>
          <t>Unclear</t>
        </is>
      </c>
      <c r="T73" s="77" t="inlineStr">
        <is>
          <t>One semester</t>
        </is>
      </c>
      <c r="U73" s="77" t="inlineStr">
        <is>
          <t>Supervised team project</t>
        </is>
      </c>
      <c r="V73" s="77" t="inlineStr">
        <is>
          <t>Yes</t>
        </is>
      </c>
      <c r="W73" s="77" t="inlineStr">
        <is>
          <t>Source 1: 'a further full-semester supervised SE project with an industry partner as client'.</t>
        </is>
      </c>
      <c r="X73" s="77" t="inlineStr">
        <is>
          <t>Yes</t>
        </is>
      </c>
      <c r="Y73" s="77" t="inlineStr">
        <is>
          <t>Source 1: SE projects are 'invariably performed in teams'.</t>
        </is>
      </c>
      <c r="Z73" s="77" t="inlineStr">
        <is>
          <t>Yes</t>
        </is>
      </c>
      <c r="AA73" s="77" t="inlineStr">
        <is>
          <t>Source 1: industry partner acts as 'client' for the SE project.</t>
        </is>
      </c>
      <c r="AB73" s="77" t="inlineStr">
        <is>
          <t>Business/commercial</t>
        </is>
      </c>
      <c r="AC73" s="77" t="inlineStr">
        <is>
          <t>Client for the project</t>
        </is>
      </c>
      <c r="AD73" s="77" t="inlineStr"/>
      <c r="AE73" s="77" t="inlineStr">
        <is>
          <t>Software solution (inferred; not stated)</t>
        </is>
      </c>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AU10-S04-R1</t>
        </is>
      </c>
      <c r="AM73" s="77" t="inlineStr">
        <is>
          <t>Page is undated and no 2025/26-26/27 corroboration; exact course code and which degrees; whether 'invariably in teams' refers specifically to this project.</t>
        </is>
      </c>
      <c r="AN73" s="77" t="inlineStr"/>
      <c r="AO73" s="77" t="inlineStr">
        <is>
          <t>Australia</t>
        </is>
      </c>
      <c r="AP73" s="77" t="inlineStr">
        <is>
          <t>Australia</t>
        </is>
      </c>
      <c r="AQ73" s="77" t="inlineStr">
        <is>
          <t>~1 term/semester</t>
        </is>
      </c>
      <c r="AR73" s="77" t="inlineStr">
        <is>
          <t>All/standard</t>
        </is>
      </c>
      <c r="AS73" s="77" t="inlineStr"/>
    </row>
    <row r="74">
      <c r="A74" s="77" t="inlineStr">
        <is>
          <t>AU10</t>
        </is>
      </c>
      <c r="B74" s="77" t="inlineStr">
        <is>
          <t>RMIT</t>
        </is>
      </c>
      <c r="C74" s="77" t="inlineStr">
        <is>
          <t>Programme/course</t>
        </is>
      </c>
      <c r="D74" s="77" t="inlineStr">
        <is>
          <t>AU10-S05</t>
        </is>
      </c>
      <c r="E74" s="77" t="inlineStr"/>
      <c r="F74" s="77" t="inlineStr">
        <is>
          <t>No</t>
        </is>
      </c>
      <c r="G74" s="79" t="inlineStr">
        <is>
          <t>Public Relations Campaigns / Public Relations Capstone Project (Bachelor of Professional Communication)</t>
        </is>
      </c>
      <c r="H74" s="77" t="inlineStr">
        <is>
          <t>PR Campaigns capstone</t>
        </is>
      </c>
      <c r="I74" s="77" t="inlineStr">
        <is>
          <t>COMM2691 (BP223 handbook) or COMM2924 (PR major guide); discrepancy unresolved</t>
        </is>
      </c>
      <c r="J74" s="77" t="inlineStr">
        <is>
          <t>Year 3 capstone commissioned by an industry, government or community organisation partner; students plan and deliver a full PR campaign for a real client, in teams mirroring a consultancy, with timelines and budgets.</t>
        </is>
      </c>
      <c r="K74" s="77" t="inlineStr">
        <is>
          <t>School of Media and Communication</t>
        </is>
      </c>
      <c r="L74" s="77" t="inlineStr">
        <is>
          <t>Bachelor of Professional Communication (PR major)</t>
        </is>
      </c>
      <c r="M74" s="77" t="inlineStr">
        <is>
          <t>Arts/humanities/social sciences</t>
        </is>
      </c>
      <c r="N74" s="77" t="inlineStr">
        <is>
          <t>Undergraduate</t>
        </is>
      </c>
      <c r="O74" s="77" t="inlineStr">
        <is>
          <t>Year 3</t>
        </is>
      </c>
      <c r="P74" s="77" t="inlineStr">
        <is>
          <t>PR major</t>
        </is>
      </c>
      <c r="Q74" s="77" t="inlineStr">
        <is>
          <t>Compulsory within specified programmes</t>
        </is>
      </c>
      <c r="R74" s="77" t="inlineStr">
        <is>
          <t>Curricular</t>
        </is>
      </c>
      <c r="S74" s="77" t="inlineStr">
        <is>
          <t>Unclear</t>
        </is>
      </c>
      <c r="T74" s="77" t="inlineStr">
        <is>
          <t>Unclear</t>
        </is>
      </c>
      <c r="U74" s="77" t="inlineStr">
        <is>
          <t>Capstone; designated WIL course with industry/community feedback</t>
        </is>
      </c>
      <c r="V74" s="77" t="inlineStr">
        <is>
          <t>Yes</t>
        </is>
      </c>
      <c r="W74" s="77" t="inlineStr">
        <is>
          <t>Source 1 (search summary): students 'plan and deliver a comprehensive PR campaign for a real client'.</t>
        </is>
      </c>
      <c r="X74" s="77" t="inlineStr">
        <is>
          <t>Yes</t>
        </is>
      </c>
      <c r="Y74" s="77" t="inlineStr">
        <is>
          <t>Source 2 (search summary): students respond to a client brief 'in teams that mirror a consultancy'.</t>
        </is>
      </c>
      <c r="Z74" s="77" t="inlineStr">
        <is>
          <t>Yes</t>
        </is>
      </c>
      <c r="AA74" s="77" t="inlineStr">
        <is>
          <t>Source 1 (search summary): capstones 'commissioned by one of our industry, government or community organisation partners'; source 2: designated WIL course with industry/community feedback.</t>
        </is>
      </c>
      <c r="AB74" s="77" t="inlineStr">
        <is>
          <t>Mixed</t>
        </is>
      </c>
      <c r="AC74" s="77" t="inlineStr">
        <is>
          <t>Commissions the project; provides feedback</t>
        </is>
      </c>
      <c r="AD74" s="77" t="inlineStr">
        <is>
          <t>PRIA Pitch This! competition entry (undated, about 4 years old); school-wide partner list not tied to this course</t>
        </is>
      </c>
      <c r="AE74" s="77" t="inlineStr">
        <is>
          <t>PR campaign</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AU10-S05-R1; AU10-S05-R2</t>
        </is>
      </c>
      <c r="AM74" s="77" t="inlineStr">
        <is>
          <t>Evidence is search-summary only (page text for Year 3 section was truncated in WebFetch); course code discrepancy; no dated current-year evidence.</t>
        </is>
      </c>
      <c r="AN74" s="77" t="inlineStr"/>
      <c r="AO74" s="77" t="inlineStr">
        <is>
          <t>Australia</t>
        </is>
      </c>
      <c r="AP74" s="77" t="inlineStr">
        <is>
          <t>Australia</t>
        </is>
      </c>
      <c r="AQ74" s="77" t="inlineStr">
        <is>
          <t>Unclear</t>
        </is>
      </c>
      <c r="AR74" s="77" t="inlineStr">
        <is>
          <t>All/standard</t>
        </is>
      </c>
      <c r="AS74" s="77" t="inlineStr"/>
    </row>
    <row r="75">
      <c r="A75" s="77" t="inlineStr">
        <is>
          <t>AU10</t>
        </is>
      </c>
      <c r="B75" s="77" t="inlineStr">
        <is>
          <t>RMIT</t>
        </is>
      </c>
      <c r="C75" s="77" t="inlineStr">
        <is>
          <t>Programme/course</t>
        </is>
      </c>
      <c r="D75" s="77" t="inlineStr">
        <is>
          <t>AU10-S06</t>
        </is>
      </c>
      <c r="E75" s="77" t="inlineStr"/>
      <c r="F75" s="77" t="inlineStr">
        <is>
          <t>No</t>
        </is>
      </c>
      <c r="G75" s="79" t="inlineStr">
        <is>
          <t>Buyer Behaviour cross-cluster industry project (Associate Degree in Business)</t>
        </is>
      </c>
      <c r="H75" s="77" t="inlineStr">
        <is>
          <t>Buyer Behaviour industry project</t>
        </is>
      </c>
      <c r="I75" s="77" t="inlineStr">
        <is>
          <t>Unclear</t>
        </is>
      </c>
      <c r="J75" s="77" t="inlineStr">
        <is>
          <t>Business Enterprise students research and strategise for a real client, then Creative Industries students (e.g. graphic design) execute graphics, animation or video; clients receive pitches.</t>
        </is>
      </c>
      <c r="K75" s="77" t="inlineStr">
        <is>
          <t>College of Vocational Education</t>
        </is>
      </c>
      <c r="L75" s="77" t="inlineStr">
        <is>
          <t>Associate Degree in Business; Creative Industries cluster students</t>
        </is>
      </c>
      <c r="M75" s="77" t="inlineStr">
        <is>
          <t>Business/management; Other (law, health, design, architecture…)</t>
        </is>
      </c>
      <c r="N75" s="77" t="inlineStr">
        <is>
          <t>Undergraduate</t>
        </is>
      </c>
      <c r="O75" s="77" t="inlineStr">
        <is>
          <t>Unclear</t>
        </is>
      </c>
      <c r="P75" s="77" t="inlineStr">
        <is>
          <t>Enrolled in the course</t>
        </is>
      </c>
      <c r="Q75" s="77" t="inlineStr">
        <is>
          <t>Unclear</t>
        </is>
      </c>
      <c r="R75" s="77" t="inlineStr">
        <is>
          <t>Curricular</t>
        </is>
      </c>
      <c r="S75" s="77" t="inlineStr">
        <is>
          <t>Three assessments (Semester 1, 2023 Pattysmiths example)</t>
        </is>
      </c>
      <c r="T75" s="77" t="inlineStr">
        <is>
          <t>One semester</t>
        </is>
      </c>
      <c r="U75" s="77" t="inlineStr">
        <is>
          <t>Cross-cluster team project with client pitches</t>
        </is>
      </c>
      <c r="V75" s="77" t="inlineStr">
        <is>
          <t>Yes</t>
        </is>
      </c>
      <c r="W75" s="77" t="inlineStr">
        <is>
          <t>Source 1: marketing strategies and creative proposals; client pitches.</t>
        </is>
      </c>
      <c r="X75" s="77" t="inlineStr">
        <is>
          <t>Yes</t>
        </is>
      </c>
      <c r="Y75" s="77" t="inlineStr">
        <is>
          <t>Source 1: students work in groups across two clusters; groups formed from stated academic goals.</t>
        </is>
      </c>
      <c r="Z75" s="77" t="inlineStr">
        <is>
          <t>Yes</t>
        </is>
      </c>
      <c r="AA75" s="77" t="inlineStr">
        <is>
          <t>Source 1: partner acts as client and receives pitches; Quit Victoria, Cancer Council, City of Boroondara, TAC, Carl's Jr, Pattysmiths.</t>
        </is>
      </c>
      <c r="AB75" s="77" t="inlineStr">
        <is>
          <t>Mixed</t>
        </is>
      </c>
      <c r="AC75" s="77" t="inlineStr">
        <is>
          <t>Client; receives pitches</t>
        </is>
      </c>
      <c r="AD75" s="77" t="inlineStr">
        <is>
          <t>Pattysmiths (Semester 1, 2023); Quit Victoria, Cancer Council, City of Boroondara, TAC, Carl's Jr (various years)</t>
        </is>
      </c>
      <c r="AE75" s="77" t="inlineStr">
        <is>
          <t>Marketing strategy, creative proposals, client pitch</t>
        </is>
      </c>
      <c r="AF75" s="77">
        <f>IF(OR(V75="No",X75="No",Z75="No"),"Outside strict definition",IF(AND(V75="Yes",X75="Yes",Z75="Yes"),"Meets all three","Potentially relevant; evidence incomplete"))</f>
        <v/>
      </c>
      <c r="AG75" s="77" t="inlineStr">
        <is>
          <t>Current status unclear</t>
        </is>
      </c>
      <c r="AH75" s="77" t="inlineStr">
        <is>
          <t>2023</t>
        </is>
      </c>
      <c r="AI75" s="77" t="inlineStr">
        <is>
          <t>Yes</t>
        </is>
      </c>
      <c r="AJ75" s="77">
        <f>IF(AND(AI75="Yes",AF75="Meets all three",AG75="Current delivery confirmed"),"Yes","No")</f>
        <v/>
      </c>
      <c r="AK75" s="77" t="inlineStr"/>
      <c r="AL75" s="77" t="inlineStr">
        <is>
          <t>AU10-S06-R1</t>
        </is>
      </c>
      <c r="AM75" s="77" t="inlineStr">
        <is>
          <t>Article from August 2023; no 2025/26 evidence the project still runs; vocational-college associate degree.</t>
        </is>
      </c>
      <c r="AN75" s="77" t="inlineStr"/>
      <c r="AO75" s="77" t="inlineStr">
        <is>
          <t>Australia</t>
        </is>
      </c>
      <c r="AP75" s="77" t="inlineStr">
        <is>
          <t>Australia</t>
        </is>
      </c>
      <c r="AQ75" s="77" t="inlineStr">
        <is>
          <t>~1 term/semester</t>
        </is>
      </c>
      <c r="AR75" s="77" t="inlineStr">
        <is>
          <t>All/standard</t>
        </is>
      </c>
      <c r="AS75" s="77" t="inlineStr"/>
    </row>
    <row r="76">
      <c r="A76" s="77" t="inlineStr">
        <is>
          <t>EU02</t>
        </is>
      </c>
      <c r="B76" s="77" t="inlineStr">
        <is>
          <t>Paris-Saclay</t>
        </is>
      </c>
      <c r="C76" s="77" t="inlineStr">
        <is>
          <t>Programme/course</t>
        </is>
      </c>
      <c r="D76" s="77" t="inlineStr">
        <is>
          <t>EU02-S01</t>
        </is>
      </c>
      <c r="E76" s="77" t="inlineStr"/>
      <c r="F76" s="77" t="inlineStr">
        <is>
          <t>No</t>
        </is>
      </c>
      <c r="G76" s="79" t="inlineStr">
        <is>
          <t>Projet SIC (3CV2500)</t>
        </is>
      </c>
      <c r="H76" s="77" t="inlineStr">
        <is>
          <t>SIC Project (CentraleSupélec)</t>
        </is>
      </c>
      <c r="I76" s="77" t="inlineStr">
        <is>
          <t>3CV2500</t>
        </is>
      </c>
      <c r="J76" s="77" t="inlineStr">
        <is>
          <t>Team of 3-4 students tackle an open engineering problem with a research component in construction/urban fields, proposed by an industrial, institutional or associative partner (the client); interim report and deliverables sent to client, then defence.</t>
        </is>
      </c>
      <c r="K76" s="77" t="inlineStr">
        <is>
          <t>CentraleSupélec (Paris-Saclay member institution)</t>
        </is>
      </c>
      <c r="L76" s="77" t="inlineStr">
        <is>
          <t>Not stated; engineering course</t>
        </is>
      </c>
      <c r="M76" s="77" t="inlineStr">
        <is>
          <t>Engineering/computing</t>
        </is>
      </c>
      <c r="N76" s="77" t="inlineStr">
        <is>
          <t>Unclear</t>
        </is>
      </c>
      <c r="O76" s="77" t="inlineStr">
        <is>
          <t>Not stated</t>
        </is>
      </c>
      <c r="P76" s="77" t="inlineStr">
        <is>
          <t>Prerequisites: none</t>
        </is>
      </c>
      <c r="Q76" s="77" t="inlineStr">
        <is>
          <t>Unclear</t>
        </is>
      </c>
      <c r="R76" s="77" t="inlineStr">
        <is>
          <t>Curricular</t>
        </is>
      </c>
      <c r="S76" s="77" t="inlineStr">
        <is>
          <t>Credits not stated; 240 hours total, 144 on site</t>
        </is>
      </c>
      <c r="T76" s="77" t="inlineStr">
        <is>
          <t>Oct-April (periods SM10-SM11), 2025-2026</t>
        </is>
      </c>
      <c r="U76" s="77" t="inlineStr">
        <is>
          <t>Team project with client</t>
        </is>
      </c>
      <c r="V76" s="77" t="inlineStr">
        <is>
          <t>Yes</t>
        </is>
      </c>
      <c r="W76" s="77" t="inlineStr">
        <is>
          <t>Open engineering problem; milestones kickoff, interim report, final report and defence [1]</t>
        </is>
      </c>
      <c r="X76" s="77" t="inlineStr">
        <is>
          <t>Yes</t>
        </is>
      </c>
      <c r="Y76" s="77" t="inlineStr">
        <is>
          <t>'Une équipe projet est constituée de trois ou quatre étudiants' [1]</t>
        </is>
      </c>
      <c r="Z76" s="77" t="inlineStr">
        <is>
          <t>Yes</t>
        </is>
      </c>
      <c r="AA76" s="77" t="inlineStr">
        <is>
          <t>Proposed by an industrial, institutional or associative partner; client representative on team; interim report and deliverables addressed to client [1]</t>
        </is>
      </c>
      <c r="AB76" s="77" t="inlineStr">
        <is>
          <t>Mixed</t>
        </is>
      </c>
      <c r="AC76" s="77" t="inlineStr">
        <is>
          <t>Proposes problem; client representative; receives deliverables</t>
        </is>
      </c>
      <c r="AD76" s="77" t="inlineStr"/>
      <c r="AE76" s="77" t="inlineStr">
        <is>
          <t>Report, deliverables, defence</t>
        </is>
      </c>
      <c r="AF76" s="77">
        <f>IF(OR(V76="No",X76="No",Z76="No"),"Outside strict definition",IF(AND(V76="Yes",X76="Yes",Z76="Yes"),"Meets all three","Potentially relevant; evidence incomplete"))</f>
        <v/>
      </c>
      <c r="AG76" s="77" t="inlineStr">
        <is>
          <t>Current delivery confirmed</t>
        </is>
      </c>
      <c r="AH76" s="77" t="inlineStr">
        <is>
          <t>2025/26</t>
        </is>
      </c>
      <c r="AI76" s="77" t="inlineStr">
        <is>
          <t>Yes</t>
        </is>
      </c>
      <c r="AJ76" s="77">
        <f>IF(AND(AI76="Yes",AF76="Meets all three",AG76="Current delivery confirmed"),"Yes","No")</f>
        <v/>
      </c>
      <c r="AK76" s="77" t="inlineStr"/>
      <c r="AL76" s="77" t="inlineStr">
        <is>
          <t>EU02-S01-R1</t>
        </is>
      </c>
      <c r="AM76" s="77" t="inlineStr">
        <is>
          <t>Whether every project has an external client or all are partner-proposed; compulsory status; CentraleSupélec course page source language French. Partner proposal wording 'proposé par un partenaire' read as standard but not proven; coverage left Unclear so C is Unclear-leaning.</t>
        </is>
      </c>
      <c r="AN76" s="77" t="inlineStr"/>
      <c r="AO76" s="77" t="inlineStr">
        <is>
          <t>France</t>
        </is>
      </c>
      <c r="AP76" s="77" t="inlineStr">
        <is>
          <t>EU</t>
        </is>
      </c>
      <c r="AQ76" s="77" t="inlineStr">
        <is>
          <t>&gt; 1 term</t>
        </is>
      </c>
      <c r="AR76" s="77" t="inlineStr">
        <is>
          <t>Unclear</t>
        </is>
      </c>
      <c r="AS76" s="77" t="inlineStr"/>
    </row>
    <row r="77">
      <c r="A77" s="77" t="inlineStr">
        <is>
          <t>RG01</t>
        </is>
      </c>
      <c r="B77" s="77" t="inlineStr">
        <is>
          <t>Birmingham</t>
        </is>
      </c>
      <c r="C77" s="77" t="inlineStr">
        <is>
          <t>University-wide</t>
        </is>
      </c>
      <c r="D77" s="77" t="inlineStr">
        <is>
          <t>RG01-S01</t>
        </is>
      </c>
      <c r="E77" s="77" t="inlineStr"/>
      <c r="F77" s="77" t="inlineStr">
        <is>
          <t>No</t>
        </is>
      </c>
      <c r="G77" s="79" t="inlineStr">
        <is>
          <t>The Birmingham Project</t>
        </is>
      </c>
      <c r="H77" s="77" t="inlineStr">
        <is>
          <t>The Birmingham Project</t>
        </is>
      </c>
      <c r="I77" s="77" t="inlineStr"/>
      <c r="J77"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77" s="77" t="inlineStr">
        <is>
          <t>Careers Network (central)</t>
        </is>
      </c>
      <c r="L77" s="77" t="inlineStr">
        <is>
          <t>Registered first-year undergraduates on any course (incl. Erasmus students) at the Birmingham (Edgbaston) campus</t>
        </is>
      </c>
      <c r="M77" s="77" t="inlineStr">
        <is>
          <t>Central provision</t>
        </is>
      </c>
      <c r="N77" s="77" t="inlineStr">
        <is>
          <t>Undergraduate</t>
        </is>
      </c>
      <c r="O77" s="77" t="inlineStr">
        <is>
          <t>Year 1</t>
        </is>
      </c>
      <c r="P77" s="77" t="inlineStr">
        <is>
          <t>First-year UG, Birmingham campus only; must attend every day of the week; Birmingham Scholars and students from IMD Quintile 1 neighbourhoods encouraged/get early enrolment (16 March 2026; general enrolment 30 March 2026).</t>
        </is>
      </c>
      <c r="Q77" s="77" t="inlineStr">
        <is>
          <t>Optional/elective</t>
        </is>
      </c>
      <c r="R77" s="77" t="inlineStr">
        <is>
          <t>Extracurricular</t>
        </is>
      </c>
      <c r="S77" s="77" t="inlineStr">
        <is>
          <t>Non-credit-bearing; recorded as a pass/fail module on the University transcript. Group video presentation 50% + individual self-evaluation 50%.</t>
        </is>
      </c>
      <c r="T77" s="77" t="inlineStr">
        <is>
          <t>One week (5 days, full-time), June</t>
        </is>
      </c>
      <c r="U77" s="77" t="inlineStr">
        <is>
          <t>In person, Edgbaston campus</t>
        </is>
      </c>
      <c r="V77" s="77" t="inlineStr">
        <is>
          <t>Yes</t>
        </is>
      </c>
      <c r="W77" s="77" t="inlineStr">
        <is>
          <t>Defined challenge question per team, solution developed over the week and delivered as an assessed group video presentation [1][2].</t>
        </is>
      </c>
      <c r="X77" s="77" t="inlineStr">
        <is>
          <t>Yes</t>
        </is>
      </c>
      <c r="Y77" s="77" t="inlineStr">
        <is>
          <t>Students work in small interdisciplinary teams/groups with students from across the university; assessed group presentation [1][3].</t>
        </is>
      </c>
      <c r="Z77" s="77" t="inlineStr">
        <is>
          <t>Yes</t>
        </is>
      </c>
      <c r="AA77" s="77" t="inlineStr">
        <is>
          <t>Employer partners set the challenges ('seven employer-set challenges' in the 2026 news item), an industry professional supports each challenge, and teams present to industry professionals on the final day [1][4][5].</t>
        </is>
      </c>
      <c r="AB77" s="77" t="inlineStr">
        <is>
          <t>Mixed</t>
        </is>
      </c>
      <c r="AC77" s="77" t="inlineStr">
        <is>
          <t>Set the challenge question; industry professional supports each challenge team; industry professionals attend/receive final presentations.</t>
        </is>
      </c>
      <c r="AD77" s="77" t="inlineStr">
        <is>
          <t>2026 news item: Birmingham City FC, Conde Nast, Expedia Group, HSBC, Siemens, Transport for West Midlands, West Midlands Combined Authority; employer partners page lists 8 supporters for June 2026 incl. new partner BBC Studios Drama Productions.</t>
        </is>
      </c>
      <c r="AE77" s="77" t="inlineStr">
        <is>
          <t>Group video presentation of solution; individual self-evaluation</t>
        </is>
      </c>
      <c r="AF77" s="77">
        <f>IF(OR(V77="No",X77="No",Z77="No"),"Outside strict definition",IF(AND(V77="Yes",X77="Yes",Z77="Yes"),"Meets all three","Potentially relevant; evidence incomplete"))</f>
        <v/>
      </c>
      <c r="AG77" s="77" t="inlineStr">
        <is>
          <t>Current delivery confirmed</t>
        </is>
      </c>
      <c r="AH77" s="77" t="inlineStr">
        <is>
          <t>2026 (8-12 June 2026 run; a 7-11 June 2027 run was also reported)</t>
        </is>
      </c>
      <c r="AI77" s="77" t="inlineStr">
        <is>
          <t>Yes</t>
        </is>
      </c>
      <c r="AJ77" s="77">
        <f>IF(AND(AI77="Yes",AF77="Meets all three",AG77="Current delivery confirmed"),"Yes","No")</f>
        <v/>
      </c>
      <c r="AK77" s="77" t="inlineStr">
        <is>
          <t>More than 2,000 students have completed the programme since 2013 (cumulative participants; 2026 news item).</t>
        </is>
      </c>
      <c r="AL77" s="77" t="inlineStr">
        <is>
          <t>RG01-S01-R1; RG01-S01-R2; RG01-S01-R3; RG01-S01-R4; RG01-S01-R5</t>
        </is>
      </c>
      <c r="AM77" s="77" t="inlineStr">
        <is>
          <t>Partner count differs (7 in news item vs 8 on partner page for 2026). Annual places not published. 2027 dates came from a search summary of the project page and are not separately verified.</t>
        </is>
      </c>
      <c r="AN77" s="77" t="inlineStr">
        <is>
          <t>Birmingham Project</t>
        </is>
      </c>
      <c r="AO77" s="77" t="inlineStr">
        <is>
          <t>UK</t>
        </is>
      </c>
      <c r="AP77" s="77" t="inlineStr">
        <is>
          <t>UK – Russell Group</t>
        </is>
      </c>
      <c r="AQ77" s="77" t="inlineStr">
        <is>
          <t>1–4 weeks</t>
        </is>
      </c>
      <c r="AR77" s="77" t="inlineStr">
        <is>
          <t>All/standard</t>
        </is>
      </c>
      <c r="AS77" s="77" t="inlineStr"/>
    </row>
    <row r="78">
      <c r="A78" s="77" t="inlineStr">
        <is>
          <t>RG01</t>
        </is>
      </c>
      <c r="B78" s="77" t="inlineStr">
        <is>
          <t>Birmingham</t>
        </is>
      </c>
      <c r="C78" s="77" t="inlineStr">
        <is>
          <t>University-wide</t>
        </is>
      </c>
      <c r="D78" s="77" t="inlineStr">
        <is>
          <t>RG01-S02</t>
        </is>
      </c>
      <c r="E78" s="77" t="inlineStr"/>
      <c r="F78" s="77" t="inlineStr">
        <is>
          <t>No</t>
        </is>
      </c>
      <c r="G78" s="79" t="inlineStr">
        <is>
          <t>Masters Consultancy Challenge (MCC)</t>
        </is>
      </c>
      <c r="H78" s="77" t="inlineStr">
        <is>
          <t>Masters Consultancy Challenge</t>
        </is>
      </c>
      <c r="I78" s="77" t="inlineStr"/>
      <c r="J78"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78" s="77" t="inlineStr">
        <is>
          <t>Careers Network (central, postgraduate)</t>
        </is>
      </c>
      <c r="L78" s="77" t="inlineStr">
        <is>
          <t>PGT students from any of the five Colleges registered on Edgbaston-campus programmes</t>
        </is>
      </c>
      <c r="M78" s="77" t="inlineStr">
        <is>
          <t>Central provision</t>
        </is>
      </c>
      <c r="N78" s="77" t="inlineStr">
        <is>
          <t>Postgraduate taught</t>
        </is>
      </c>
      <c r="O78" s="77" t="inlineStr">
        <is>
          <t>Masters (summer period)</t>
        </is>
      </c>
      <c r="P78" s="77" t="inlineStr">
        <is>
          <t>PGT only; Edgbaston-campus programmes; limited places allocated on quality of application.</t>
        </is>
      </c>
      <c r="Q78" s="77" t="inlineStr">
        <is>
          <t>Selective/competitive</t>
        </is>
      </c>
      <c r="R78" s="77" t="inlineStr">
        <is>
          <t>Extracurricular</t>
        </is>
      </c>
      <c r="S78" s="77" t="inlineStr">
        <is>
          <t>None evidenced</t>
        </is>
      </c>
      <c r="T78" s="77" t="inlineStr">
        <is>
          <t>3 weeks (8-26 June 2026; 9-27 June 2025)</t>
        </is>
      </c>
      <c r="U78" s="77" t="inlineStr">
        <is>
          <t>Intensive programme; mode not specified</t>
        </is>
      </c>
      <c r="V78" s="77" t="inlineStr">
        <is>
          <t>Yes</t>
        </is>
      </c>
      <c r="W78" s="77" t="inlineStr">
        <is>
          <t>Defined 'challenge' set by the firm, solved by teams and presented as challenge solutions [1][2].</t>
        </is>
      </c>
      <c r="X78" s="77" t="inlineStr">
        <is>
          <t>Yes</t>
        </is>
      </c>
      <c r="Y78" s="77" t="inlineStr">
        <is>
          <t>'students will form interdisciplinary groups to solve a challenge' [1].</t>
        </is>
      </c>
      <c r="Z78" s="77" t="inlineStr">
        <is>
          <t>Yes</t>
        </is>
      </c>
      <c r="AA78"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78" s="77" t="inlineStr">
        <is>
          <t>Business/commercial</t>
        </is>
      </c>
      <c r="AC78" s="77" t="inlineStr">
        <is>
          <t>Sets the challenge brief; industry representatives sit on the judging panel.</t>
        </is>
      </c>
      <c r="AD78" s="77" t="inlineStr">
        <is>
          <t>Turner &amp; Townsend (2025, 2026)</t>
        </is>
      </c>
      <c r="AE78" s="77" t="inlineStr">
        <is>
          <t>Team challenge solution and presentation to judging panel</t>
        </is>
      </c>
      <c r="AF78" s="77">
        <f>IF(OR(V78="No",X78="No",Z78="No"),"Outside strict definition",IF(AND(V78="Yes",X78="Yes",Z78="Yes"),"Meets all three","Potentially relevant; evidence incomplete"))</f>
        <v/>
      </c>
      <c r="AG78" s="77" t="inlineStr">
        <is>
          <t>Current delivery confirmed</t>
        </is>
      </c>
      <c r="AH78" s="77" t="inlineStr">
        <is>
          <t>2026</t>
        </is>
      </c>
      <c r="AI78" s="77" t="inlineStr">
        <is>
          <t>Yes</t>
        </is>
      </c>
      <c r="AJ78" s="77">
        <f>IF(AND(AI78="Yes",AF78="Meets all three",AG78="Current delivery confirmed"),"Yes","No")</f>
        <v/>
      </c>
      <c r="AK78" s="77" t="inlineStr"/>
      <c r="AL78" s="77" t="inlineStr">
        <is>
          <t>RG01-S02-R1; RG01-S02-R2; RG01-S02-R3</t>
        </is>
      </c>
      <c r="AM78" s="77" t="inlineStr">
        <is>
          <t>Whether the Turner &amp; Townsend brief is a live organisational problem or a designed scenario ('simulates'); number of places; credit/recognition.</t>
        </is>
      </c>
      <c r="AN78" s="77" t="inlineStr"/>
      <c r="AO78" s="77" t="inlineStr">
        <is>
          <t>UK</t>
        </is>
      </c>
      <c r="AP78" s="77" t="inlineStr">
        <is>
          <t>UK – Russell Group</t>
        </is>
      </c>
      <c r="AQ78" s="77" t="inlineStr">
        <is>
          <t>1–4 weeks</t>
        </is>
      </c>
      <c r="AR78" s="77" t="inlineStr">
        <is>
          <t>All/standard</t>
        </is>
      </c>
      <c r="AS78" s="77" t="inlineStr"/>
    </row>
    <row r="79">
      <c r="A79" s="77" t="inlineStr">
        <is>
          <t>RG01</t>
        </is>
      </c>
      <c r="B79" s="77" t="inlineStr">
        <is>
          <t>Birmingham</t>
        </is>
      </c>
      <c r="C79" s="77" t="inlineStr">
        <is>
          <t>University-wide</t>
        </is>
      </c>
      <c r="D79" s="77" t="inlineStr">
        <is>
          <t>RG01-S03</t>
        </is>
      </c>
      <c r="E79" s="77" t="inlineStr"/>
      <c r="F79" s="77" t="inlineStr">
        <is>
          <t>No</t>
        </is>
      </c>
      <c r="G79" s="79" t="inlineStr">
        <is>
          <t>Impact Challenge</t>
        </is>
      </c>
      <c r="H79" s="77" t="inlineStr">
        <is>
          <t>Impact Challenge</t>
        </is>
      </c>
      <c r="I79" s="77" t="inlineStr"/>
      <c r="J79" s="77" t="inlineStr">
        <is>
          <t>Paid (GBP125) week-long on-campus work-experience programme for widening-participation undergraduates. Students work in small teams on a project set by an employer and present their outputs at the end of the week; compulsory follow-up session.</t>
        </is>
      </c>
      <c r="K79" s="77" t="inlineStr">
        <is>
          <t>Careers Network (Equality, diversity and inclusion careers support)</t>
        </is>
      </c>
      <c r="L79" s="77" t="inlineStr">
        <is>
          <t>Penultimate and final-year undergraduates in any discipline meeting WP criteria</t>
        </is>
      </c>
      <c r="M79" s="77" t="inlineStr">
        <is>
          <t>Central provision</t>
        </is>
      </c>
      <c r="N79" s="77" t="inlineStr">
        <is>
          <t>Undergraduate</t>
        </is>
      </c>
      <c r="O79" s="77" t="inlineStr">
        <is>
          <t>Penultimate and final year</t>
        </is>
      </c>
      <c r="P79" s="77" t="inlineStr">
        <is>
          <t>Birmingham Scholars, students with home address in IMD Quintile 1, and/or students registered with a disability / in receipt of DSA.</t>
        </is>
      </c>
      <c r="Q79" s="77" t="inlineStr">
        <is>
          <t>Selective/competitive</t>
        </is>
      </c>
      <c r="R79" s="77" t="inlineStr">
        <is>
          <t>Extracurricular</t>
        </is>
      </c>
      <c r="S79" s="77" t="inlineStr">
        <is>
          <t>Not credit-bearing; GBP125 payment on completion</t>
        </is>
      </c>
      <c r="T79" s="77" t="inlineStr">
        <is>
          <t>One week (15-19 June 2026) + follow-up session 22 or 24 June</t>
        </is>
      </c>
      <c r="U79" s="77" t="inlineStr">
        <is>
          <t>In person, on campus</t>
        </is>
      </c>
      <c r="V79" s="77" t="inlineStr">
        <is>
          <t>Yes</t>
        </is>
      </c>
      <c r="W79" s="77" t="inlineStr">
        <is>
          <t>Team project set by an employer with outputs presented at end of week; past briefs e.g. a campaign for Grace Cares, a patient feedback strategy for The Patient Centre, marketing work for CoachBright [1].</t>
        </is>
      </c>
      <c r="X79" s="77" t="inlineStr">
        <is>
          <t>Yes</t>
        </is>
      </c>
      <c r="Y79" s="77" t="inlineStr">
        <is>
          <t>Students work 'in small teams on a project set by an employer' [1].</t>
        </is>
      </c>
      <c r="Z79" s="77" t="inlineStr">
        <is>
          <t>Yes</t>
        </is>
      </c>
      <c r="AA79" s="77" t="inlineStr">
        <is>
          <t>Employer sets the project and receives the presented outputs [1]. One past brief was internal (study of student engagement with Careers Network, which informed the Careers Corner location).</t>
        </is>
      </c>
      <c r="AB79" s="77" t="inlineStr">
        <is>
          <t>Mixed</t>
        </is>
      </c>
      <c r="AC79" s="77" t="inlineStr">
        <is>
          <t>Sets the project brief; receives end-of-week presentation. Mostly charities/social enterprises/health organisations in examples; one internal (Careers Network) brief evidenced.</t>
        </is>
      </c>
      <c r="AD79" s="77" t="inlineStr">
        <is>
          <t>Past briefs (undated): Grace Cares, The Patient Centre, CoachBright; internal: Careers Network.</t>
        </is>
      </c>
      <c r="AE79" s="77" t="inlineStr">
        <is>
          <t>Team outputs (e.g. campaign, strategy) presented at end of week</t>
        </is>
      </c>
      <c r="AF79" s="77">
        <f>IF(OR(V79="No",X79="No",Z79="No"),"Outside strict definition",IF(AND(V79="Yes",X79="Yes",Z79="Yes"),"Meets all three","Potentially relevant; evidence incomplete"))</f>
        <v/>
      </c>
      <c r="AG79" s="77" t="inlineStr">
        <is>
          <t>Current delivery confirmed</t>
        </is>
      </c>
      <c r="AH79" s="77" t="inlineStr">
        <is>
          <t>2026</t>
        </is>
      </c>
      <c r="AI79" s="77" t="inlineStr">
        <is>
          <t>Yes</t>
        </is>
      </c>
      <c r="AJ79" s="77">
        <f>IF(AND(AI79="Yes",AF79="Meets all three",AG79="Current delivery confirmed"),"Yes","No")</f>
        <v/>
      </c>
      <c r="AK79" s="77" t="inlineStr"/>
      <c r="AL79" s="77" t="inlineStr">
        <is>
          <t>RG01-S03-R1</t>
        </is>
      </c>
      <c r="AM79" s="77" t="inlineStr">
        <is>
          <t>Number of places/teams; whether internal briefs recur each year (would lower external coverage).</t>
        </is>
      </c>
      <c r="AN79" s="77" t="inlineStr"/>
      <c r="AO79" s="77" t="inlineStr">
        <is>
          <t>UK</t>
        </is>
      </c>
      <c r="AP79" s="77" t="inlineStr">
        <is>
          <t>UK – Russell Group</t>
        </is>
      </c>
      <c r="AQ79" s="77" t="inlineStr">
        <is>
          <t>1–4 weeks</t>
        </is>
      </c>
      <c r="AR79" s="77" t="inlineStr">
        <is>
          <t>All/standard</t>
        </is>
      </c>
      <c r="AS79" s="77" t="inlineStr"/>
    </row>
    <row r="80">
      <c r="A80" s="77" t="inlineStr">
        <is>
          <t>RG01</t>
        </is>
      </c>
      <c r="B80" s="77" t="inlineStr">
        <is>
          <t>Birmingham</t>
        </is>
      </c>
      <c r="C80" s="77" t="inlineStr">
        <is>
          <t>Cross-faculty</t>
        </is>
      </c>
      <c r="D80" s="77" t="inlineStr">
        <is>
          <t>RG01-S04</t>
        </is>
      </c>
      <c r="E80" s="77" t="inlineStr"/>
      <c r="F80" s="77" t="inlineStr">
        <is>
          <t>No</t>
        </is>
      </c>
      <c r="G80" s="79" t="inlineStr">
        <is>
          <t>Capgemini Community Challenge</t>
        </is>
      </c>
      <c r="H80" s="77" t="inlineStr">
        <is>
          <t>Capgemini Community Challenge</t>
        </is>
      </c>
      <c r="I80" s="77" t="inlineStr"/>
      <c r="J80"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80" s="77" t="inlineStr">
        <is>
          <t>Birmingham Business School with Capgemini; advertised via Careers Network</t>
        </is>
      </c>
      <c r="L80" s="77" t="inlineStr">
        <is>
          <t>Intranet: first, second and penultimate-year UGs in business, computing, engineering, maths and sciences subjects; Business School page: 'exclusive to undergraduate students at Birmingham Business School' (conflict)</t>
        </is>
      </c>
      <c r="M80" s="77" t="inlineStr">
        <is>
          <t>Business/management; Engineering/computing; Science</t>
        </is>
      </c>
      <c r="N80" s="77" t="inlineStr">
        <is>
          <t>Undergraduate</t>
        </is>
      </c>
      <c r="O80" s="77" t="inlineStr">
        <is>
          <t>First, second and penultimate year</t>
        </is>
      </c>
      <c r="P80" s="77" t="inlineStr">
        <is>
          <t>Application-based; subject eligibility stated differently on two pages.</t>
        </is>
      </c>
      <c r="Q80" s="77" t="inlineStr">
        <is>
          <t>Selective/competitive</t>
        </is>
      </c>
      <c r="R80" s="77" t="inlineStr">
        <is>
          <t>Extracurricular</t>
        </is>
      </c>
      <c r="S80" s="77" t="inlineStr">
        <is>
          <t>None evidenced; unpaid but all expenses covered</t>
        </is>
      </c>
      <c r="T80" s="77" t="inlineStr">
        <is>
          <t>One week (8-12 June 2026) + team-building session</t>
        </is>
      </c>
      <c r="U80" s="77" t="inlineStr">
        <is>
          <t>In person at Capgemini Telford office</t>
        </is>
      </c>
      <c r="V80" s="77" t="inlineStr">
        <is>
          <t>Yes</t>
        </is>
      </c>
      <c r="W80" s="77" t="inlineStr">
        <is>
          <t>Solutions-based consultancy projects for third-sector clients [1][2].</t>
        </is>
      </c>
      <c r="X80" s="77" t="inlineStr">
        <is>
          <t>Yes</t>
        </is>
      </c>
      <c r="Y80" s="77" t="inlineStr">
        <is>
          <t>Undergraduates 'work in consultancy teams' for a third-sector client [1][3].</t>
        </is>
      </c>
      <c r="Z80" s="77" t="inlineStr">
        <is>
          <t>Yes</t>
        </is>
      </c>
      <c r="AA80" s="77" t="inlineStr">
        <is>
          <t>Third-sector organisations act as clients for the team consultancy projects; Capgemini hosts the week at its client-solutions facilities [1][2][3].</t>
        </is>
      </c>
      <c r="AB80" s="77" t="inlineStr">
        <is>
          <t>Charity/community</t>
        </is>
      </c>
      <c r="AC80" s="77" t="inlineStr">
        <is>
          <t>Charity clients commission/receive the consultancy solutions; Capgemini (business) hosts and sponsors.</t>
        </is>
      </c>
      <c r="AD80" s="77" t="inlineStr">
        <is>
          <t>Host: Capgemini (2026). Past clients (undated/2015-2024): Ironbridge Gorge Museum Trust, Age Concern, Air Ambulance, Shropshire Wildlife Trust; a Telford charity (2024).</t>
        </is>
      </c>
      <c r="AE80" s="77" t="inlineStr">
        <is>
          <t>Consultancy solutions for the charity client</t>
        </is>
      </c>
      <c r="AF80" s="77">
        <f>IF(OR(V80="No",X80="No",Z80="No"),"Outside strict definition",IF(AND(V80="Yes",X80="Yes",Z80="Yes"),"Meets all three","Potentially relevant; evidence incomplete"))</f>
        <v/>
      </c>
      <c r="AG80" s="77" t="inlineStr">
        <is>
          <t>Current delivery confirmed</t>
        </is>
      </c>
      <c r="AH80" s="77" t="inlineStr">
        <is>
          <t>2026</t>
        </is>
      </c>
      <c r="AI80" s="77" t="inlineStr">
        <is>
          <t>Yes</t>
        </is>
      </c>
      <c r="AJ80" s="77">
        <f>IF(AND(AI80="Yes",AF80="Meets all three",AG80="Current delivery confirmed"),"Yes","No")</f>
        <v/>
      </c>
      <c r="AK80" s="77" t="inlineStr"/>
      <c r="AL80" s="77" t="inlineStr">
        <is>
          <t>RG01-S04-R1; RG01-S04-R2; RG01-S04-R3</t>
        </is>
      </c>
      <c r="AM80" s="77" t="inlineStr">
        <is>
          <t>Eligibility conflict (BBS-only vs business/computing/engineering/maths/sciences); number of places; Capgemini staff role in coaching not evidenced.</t>
        </is>
      </c>
      <c r="AN80" s="77" t="inlineStr"/>
      <c r="AO80" s="77" t="inlineStr">
        <is>
          <t>UK</t>
        </is>
      </c>
      <c r="AP80" s="77" t="inlineStr">
        <is>
          <t>UK – Russell Group</t>
        </is>
      </c>
      <c r="AQ80" s="77" t="inlineStr">
        <is>
          <t>1–4 weeks</t>
        </is>
      </c>
      <c r="AR80" s="77" t="inlineStr">
        <is>
          <t>All/standard</t>
        </is>
      </c>
      <c r="AS80" s="77" t="inlineStr"/>
    </row>
    <row r="81">
      <c r="A81" s="77" t="inlineStr">
        <is>
          <t>RG01</t>
        </is>
      </c>
      <c r="B81" s="77" t="inlineStr">
        <is>
          <t>Birmingham</t>
        </is>
      </c>
      <c r="C81" s="77" t="inlineStr">
        <is>
          <t>Programme/course</t>
        </is>
      </c>
      <c r="D81" s="77" t="inlineStr">
        <is>
          <t>RG01-S05</t>
        </is>
      </c>
      <c r="E81" s="77" t="inlineStr"/>
      <c r="F81" s="77" t="inlineStr">
        <is>
          <t>No</t>
        </is>
      </c>
      <c r="G81" s="79" t="inlineStr">
        <is>
          <t>MSc Strategic Marketing and Consulting: Consultancy Skills and Practice (group consultancy project)</t>
        </is>
      </c>
      <c r="H81" s="77" t="inlineStr"/>
      <c r="I81" s="77" t="inlineStr"/>
      <c r="J81"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81" s="77" t="inlineStr">
        <is>
          <t>Birmingham Business School</t>
        </is>
      </c>
      <c r="L81" s="77" t="inlineStr">
        <is>
          <t>MSc Strategic Marketing and Consulting</t>
        </is>
      </c>
      <c r="M81" s="77" t="inlineStr">
        <is>
          <t>Business/management</t>
        </is>
      </c>
      <c r="N81" s="77" t="inlineStr">
        <is>
          <t>Postgraduate taught</t>
        </is>
      </c>
      <c r="O81" s="77" t="inlineStr">
        <is>
          <t>Masters</t>
        </is>
      </c>
      <c r="P81" s="77" t="inlineStr">
        <is>
          <t>Students on the named MSc</t>
        </is>
      </c>
      <c r="Q81" s="77" t="inlineStr">
        <is>
          <t>Unclear</t>
        </is>
      </c>
      <c r="R81" s="77" t="inlineStr">
        <is>
          <t>Curricular</t>
        </is>
      </c>
      <c r="S81" s="77" t="inlineStr">
        <is>
          <t>20-credit module (of 180)</t>
        </is>
      </c>
      <c r="T81" s="77" t="inlineStr">
        <is>
          <t>Not stated (within one-year MSc)</t>
        </is>
      </c>
      <c r="U81" s="77" t="inlineStr">
        <is>
          <t>In person</t>
        </is>
      </c>
      <c r="V81" s="77" t="inlineStr">
        <is>
          <t>Yes</t>
        </is>
      </c>
      <c r="W81" s="77" t="inlineStr">
        <is>
          <t>Group consultancy project with recommendations presented to the client [1].</t>
        </is>
      </c>
      <c r="X81" s="77" t="inlineStr">
        <is>
          <t>Yes</t>
        </is>
      </c>
      <c r="Y81" s="77" t="inlineStr">
        <is>
          <t>Course page describes a 'group consultancy project' [1].</t>
        </is>
      </c>
      <c r="Z81" s="77" t="inlineStr">
        <is>
          <t>Yes</t>
        </is>
      </c>
      <c r="AA81" s="77" t="inlineStr">
        <is>
          <t>Project is for a real external organisation; students present recommendations directly to the client [1].</t>
        </is>
      </c>
      <c r="AB81" s="77" t="inlineStr">
        <is>
          <t>Mixed</t>
        </is>
      </c>
      <c r="AC81" s="77" t="inlineStr">
        <is>
          <t>Client supplies the consultancy problem and receives recommendations</t>
        </is>
      </c>
      <c r="AD81" s="77" t="inlineStr"/>
      <c r="AE81" s="77" t="inlineStr">
        <is>
          <t>Consultancy recommendations presented to client</t>
        </is>
      </c>
      <c r="AF81" s="77">
        <f>IF(OR(V81="No",X81="No",Z81="No"),"Outside strict definition",IF(AND(V81="Yes",X81="Yes",Z81="Yes"),"Meets all three","Potentially relevant; evidence incomplete"))</f>
        <v/>
      </c>
      <c r="AG81" s="77" t="inlineStr">
        <is>
          <t>Current status unclear</t>
        </is>
      </c>
      <c r="AH81" s="77" t="inlineStr"/>
      <c r="AI81" s="77" t="inlineStr">
        <is>
          <t>Yes</t>
        </is>
      </c>
      <c r="AJ81" s="77">
        <f>IF(AND(AI81="Yes",AF81="Meets all three",AG81="Current delivery confirmed"),"Yes","No")</f>
        <v/>
      </c>
      <c r="AK81" s="77" t="inlineStr"/>
      <c r="AL81" s="77" t="inlineStr">
        <is>
          <t>RG01-S05-R1; RG01-S05-R2</t>
        </is>
      </c>
      <c r="AM81" s="77" t="inlineStr">
        <is>
          <t>Course page undated and not corroborated by a dated 2025/26-2026/27 source; whether the module is core; group size. A student story [2] about applying (CV/cover letter) to live briefs may refer to the individual company project rather than this group project.</t>
        </is>
      </c>
      <c r="AN81" s="77" t="inlineStr"/>
      <c r="AO81" s="77" t="inlineStr">
        <is>
          <t>UK</t>
        </is>
      </c>
      <c r="AP81" s="77" t="inlineStr">
        <is>
          <t>UK – Russell Group</t>
        </is>
      </c>
      <c r="AQ81" s="77" t="inlineStr">
        <is>
          <t>Unclear</t>
        </is>
      </c>
      <c r="AR81" s="77" t="inlineStr">
        <is>
          <t>All/standard</t>
        </is>
      </c>
      <c r="AS81" s="77" t="inlineStr"/>
    </row>
    <row r="82">
      <c r="A82" s="77" t="inlineStr">
        <is>
          <t>RG01</t>
        </is>
      </c>
      <c r="B82" s="77" t="inlineStr">
        <is>
          <t>Birmingham</t>
        </is>
      </c>
      <c r="C82" s="77" t="inlineStr">
        <is>
          <t>Faculty/school</t>
        </is>
      </c>
      <c r="D82" s="77" t="inlineStr">
        <is>
          <t>RG01-S06</t>
        </is>
      </c>
      <c r="E82" s="77" t="inlineStr"/>
      <c r="F82" s="77" t="inlineStr">
        <is>
          <t>No</t>
        </is>
      </c>
      <c r="G82" s="79" t="inlineStr">
        <is>
          <t>Masters Company Projects (Birmingham Business School)</t>
        </is>
      </c>
      <c r="H82" s="77" t="inlineStr"/>
      <c r="I82" s="77" t="inlineStr"/>
      <c r="J82"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82" s="77" t="inlineStr">
        <is>
          <t>Birmingham Business School (BBS Careers)</t>
        </is>
      </c>
      <c r="L82" s="77" t="inlineStr">
        <is>
          <t>Selected BBS MSc programmes; MBA (option)</t>
        </is>
      </c>
      <c r="M82" s="77" t="inlineStr">
        <is>
          <t>Business/management</t>
        </is>
      </c>
      <c r="N82" s="77" t="inlineStr">
        <is>
          <t>Postgraduate taught</t>
        </is>
      </c>
      <c r="O82" s="77" t="inlineStr">
        <is>
          <t>Final stage of Masters</t>
        </is>
      </c>
      <c r="P82" s="77" t="inlineStr">
        <is>
          <t>Selected programmes only; MBA students choose between company project, entrepreneurial project or dissertation</t>
        </is>
      </c>
      <c r="Q82" s="77" t="inlineStr">
        <is>
          <t>Optional/elective</t>
        </is>
      </c>
      <c r="R82" s="77" t="inlineStr">
        <is>
          <t>Curricular</t>
        </is>
      </c>
      <c r="S82" s="77" t="inlineStr">
        <is>
          <t>MBA Company Project 40 credits; MSc credit not stated (final project/dissertation equivalent)</t>
        </is>
      </c>
      <c r="T82" s="77" t="inlineStr">
        <is>
          <t>Not stated (summer final-project period)</t>
        </is>
      </c>
      <c r="U82" s="77" t="inlineStr">
        <is>
          <t>With host organisation</t>
        </is>
      </c>
      <c r="V82" s="77" t="inlineStr">
        <is>
          <t>Yes</t>
        </is>
      </c>
      <c r="W82" s="77" t="inlineStr">
        <is>
          <t>Project on a live business challenge for an organisation [1].</t>
        </is>
      </c>
      <c r="X82" s="77" t="inlineStr">
        <is>
          <t>Unclear</t>
        </is>
      </c>
      <c r="Y82" s="77" t="inlineStr">
        <is>
          <t>Sources do not say whether company projects are individual or team; functions as the final project/dissertation route, which is typically individual.</t>
        </is>
      </c>
      <c r="Z82" s="77" t="inlineStr">
        <is>
          <t>Yes</t>
        </is>
      </c>
      <c r="AA82" s="77" t="inlineStr">
        <is>
          <t>Organisation provides the live business challenge and hosts the project [1].</t>
        </is>
      </c>
      <c r="AB82" s="77" t="inlineStr">
        <is>
          <t>Business/commercial</t>
        </is>
      </c>
      <c r="AC82" s="77" t="inlineStr">
        <is>
          <t>Provides live business challenge; hosts student</t>
        </is>
      </c>
      <c r="AD82" s="77" t="inlineStr">
        <is>
          <t>MBA (reported, undated): Microsoft, BT, Sebring</t>
        </is>
      </c>
      <c r="AE82" s="77" t="inlineStr">
        <is>
          <t>Company project report</t>
        </is>
      </c>
      <c r="AF82" s="77">
        <f>IF(OR(V82="No",X82="No",Z82="No"),"Outside strict definition",IF(AND(V82="Yes",X82="Yes",Z82="Yes"),"Meets all three","Potentially relevant; evidence incomplete"))</f>
        <v/>
      </c>
      <c r="AG82" s="77" t="inlineStr">
        <is>
          <t>Current status unclear</t>
        </is>
      </c>
      <c r="AH82" s="77" t="inlineStr"/>
      <c r="AI82" s="77" t="inlineStr">
        <is>
          <t>Yes</t>
        </is>
      </c>
      <c r="AJ82" s="77">
        <f>IF(AND(AI82="Yes",AF82="Meets all three",AG82="Current delivery confirmed"),"Yes","No")</f>
        <v/>
      </c>
      <c r="AK82" s="77" t="inlineStr"/>
      <c r="AL82" s="77" t="inlineStr">
        <is>
          <t>RG01-S06-R1</t>
        </is>
      </c>
      <c r="AM82" s="77" t="inlineStr">
        <is>
          <t>Individual vs group; current-year evidence; credits for MSc variants.</t>
        </is>
      </c>
      <c r="AN82" s="77" t="inlineStr"/>
      <c r="AO82" s="77" t="inlineStr">
        <is>
          <t>UK</t>
        </is>
      </c>
      <c r="AP82" s="77" t="inlineStr">
        <is>
          <t>UK – Russell Group</t>
        </is>
      </c>
      <c r="AQ82" s="77" t="inlineStr">
        <is>
          <t>Unclear</t>
        </is>
      </c>
      <c r="AR82" s="77" t="inlineStr">
        <is>
          <t>All/standard</t>
        </is>
      </c>
      <c r="AS82" s="77" t="inlineStr"/>
    </row>
    <row r="83">
      <c r="A83" s="77" t="inlineStr">
        <is>
          <t>RG01</t>
        </is>
      </c>
      <c r="B83" s="77" t="inlineStr">
        <is>
          <t>Birmingham</t>
        </is>
      </c>
      <c r="C83" s="77" t="inlineStr">
        <is>
          <t>Programme/course</t>
        </is>
      </c>
      <c r="D83" s="77" t="inlineStr">
        <is>
          <t>RG01-S07</t>
        </is>
      </c>
      <c r="E83" s="77" t="inlineStr"/>
      <c r="F83" s="77" t="inlineStr">
        <is>
          <t>No</t>
        </is>
      </c>
      <c r="G83" s="79" t="inlineStr">
        <is>
          <t>Chemical / Energy Engineering final-year industry-linked design project</t>
        </is>
      </c>
      <c r="H83" s="77" t="inlineStr"/>
      <c r="I83" s="77" t="inlineStr"/>
      <c r="J83"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83" s="77" t="inlineStr">
        <is>
          <t>School of Chemical Engineering</t>
        </is>
      </c>
      <c r="L83" s="77" t="inlineStr">
        <is>
          <t>Chemical Engineering and Energy Engineering BEng/MEng (incl. industrial/international variants)</t>
        </is>
      </c>
      <c r="M83" s="77" t="inlineStr">
        <is>
          <t>Engineering/computing</t>
        </is>
      </c>
      <c r="N83" s="77" t="inlineStr">
        <is>
          <t>Undergraduate</t>
        </is>
      </c>
      <c r="O83" s="77" t="inlineStr">
        <is>
          <t>Final year</t>
        </is>
      </c>
      <c r="P83" s="77" t="inlineStr">
        <is>
          <t>Students on named programmes</t>
        </is>
      </c>
      <c r="Q83" s="77" t="inlineStr">
        <is>
          <t>Unclear</t>
        </is>
      </c>
      <c r="R83" s="77" t="inlineStr">
        <is>
          <t>Curricular</t>
        </is>
      </c>
      <c r="S83" s="77" t="inlineStr">
        <is>
          <t>40 credits (MEng with International and Industrial Study)</t>
        </is>
      </c>
      <c r="T83" s="77" t="inlineStr">
        <is>
          <t>Final year (length not stated)</t>
        </is>
      </c>
      <c r="U83" s="77" t="inlineStr">
        <is>
          <t>In person</t>
        </is>
      </c>
      <c r="V83" s="77" t="inlineStr">
        <is>
          <t>Yes</t>
        </is>
      </c>
      <c r="W83" s="77" t="inlineStr">
        <is>
          <t>Design project on a chemical process, 40 credits [2][3].</t>
        </is>
      </c>
      <c r="X83" s="77" t="inlineStr">
        <is>
          <t>Unclear</t>
        </is>
      </c>
      <c r="Y83" s="77" t="inlineStr">
        <is>
          <t>Programme stresses 'team-based project work' [3] but no source states the design project is done in teams.</t>
        </is>
      </c>
      <c r="Z83" s="77" t="inlineStr">
        <is>
          <t>Unclear</t>
        </is>
      </c>
      <c r="AA83" s="77" t="inlineStr">
        <is>
          <t>'final year sees you working closely with industry figures, as you develop your design project' [1]; 'industry relevant/industry linked' - no evidence that a company sets the brief, supervises or assesses.</t>
        </is>
      </c>
      <c r="AB83" s="77" t="inlineStr">
        <is>
          <t>Unclear</t>
        </is>
      </c>
      <c r="AC83" s="77" t="inlineStr">
        <is>
          <t>Unclear (industry figures involved in some way)</t>
        </is>
      </c>
      <c r="AD83" s="77" t="inlineStr"/>
      <c r="AE83" s="77" t="inlineStr">
        <is>
          <t>Process design</t>
        </is>
      </c>
      <c r="AF83" s="77">
        <f>IF(OR(V83="No",X83="No",Z83="No"),"Outside strict definition",IF(AND(V83="Yes",X83="Yes",Z83="Yes"),"Meets all three","Potentially relevant; evidence incomplete"))</f>
        <v/>
      </c>
      <c r="AG83" s="77" t="inlineStr">
        <is>
          <t>Current status unclear</t>
        </is>
      </c>
      <c r="AH83" s="77" t="inlineStr"/>
      <c r="AI83" s="77" t="inlineStr">
        <is>
          <t>Yes</t>
        </is>
      </c>
      <c r="AJ83" s="77">
        <f>IF(AND(AI83="Yes",AF83="Meets all three",AG83="Current delivery confirmed"),"Yes","No")</f>
        <v/>
      </c>
      <c r="AK83" s="77" t="inlineStr"/>
      <c r="AL83" s="77" t="inlineStr">
        <is>
          <t>RG01-S07-R1; RG01-S07-R2; RG01-S07-R3</t>
        </is>
      </c>
      <c r="AM83" s="77" t="inlineStr">
        <is>
          <t>Group format and industry role; course pages show module tables for future intakes only.</t>
        </is>
      </c>
      <c r="AN83" s="77" t="inlineStr"/>
      <c r="AO83" s="77" t="inlineStr">
        <is>
          <t>UK</t>
        </is>
      </c>
      <c r="AP83" s="77" t="inlineStr">
        <is>
          <t>UK – Russell Group</t>
        </is>
      </c>
      <c r="AQ83" s="77" t="inlineStr">
        <is>
          <t>Unclear</t>
        </is>
      </c>
      <c r="AR83" s="77" t="inlineStr">
        <is>
          <t>Unclear</t>
        </is>
      </c>
      <c r="AS83" s="77" t="inlineStr"/>
    </row>
    <row r="84">
      <c r="A84" s="77" t="inlineStr">
        <is>
          <t>RG01</t>
        </is>
      </c>
      <c r="B84" s="77" t="inlineStr">
        <is>
          <t>Birmingham</t>
        </is>
      </c>
      <c r="C84" s="77" t="inlineStr">
        <is>
          <t>Programme/course</t>
        </is>
      </c>
      <c r="D84" s="77" t="inlineStr">
        <is>
          <t>RG01-S08</t>
        </is>
      </c>
      <c r="E84" s="77" t="inlineStr"/>
      <c r="F84" s="77" t="inlineStr">
        <is>
          <t>No</t>
        </is>
      </c>
      <c r="G84" s="79" t="inlineStr">
        <is>
          <t>Mathematical Challenge: Problem Solving and Programming in Business and Industry</t>
        </is>
      </c>
      <c r="H84" s="77" t="inlineStr"/>
      <c r="I84" s="77" t="inlineStr"/>
      <c r="J84" s="77" t="inlineStr">
        <is>
          <t>Compulsory 20-credit Year 2 core module on the Mathematics BSc (also International Year variant) on applying mathematics to real-world problems; search summary states students model real problems with industry partners.</t>
        </is>
      </c>
      <c r="K84" s="77" t="inlineStr">
        <is>
          <t>School of Mathematics</t>
        </is>
      </c>
      <c r="L84" s="77" t="inlineStr">
        <is>
          <t>Mathematics / Mathematical Sciences BSc variants</t>
        </is>
      </c>
      <c r="M84" s="77" t="inlineStr">
        <is>
          <t>Science</t>
        </is>
      </c>
      <c r="N84" s="77" t="inlineStr">
        <is>
          <t>Undergraduate</t>
        </is>
      </c>
      <c r="O84" s="77" t="inlineStr">
        <is>
          <t>Year 2</t>
        </is>
      </c>
      <c r="P84" s="77" t="inlineStr">
        <is>
          <t>Named programmes</t>
        </is>
      </c>
      <c r="Q84" s="77" t="inlineStr">
        <is>
          <t>Compulsory within specified programmes</t>
        </is>
      </c>
      <c r="R84" s="77" t="inlineStr">
        <is>
          <t>Curricular</t>
        </is>
      </c>
      <c r="S84" s="77" t="inlineStr">
        <is>
          <t>20 credits</t>
        </is>
      </c>
      <c r="T84" s="77" t="inlineStr">
        <is>
          <t>Not stated</t>
        </is>
      </c>
      <c r="U84" s="77" t="inlineStr">
        <is>
          <t>In person</t>
        </is>
      </c>
      <c r="V84" s="77" t="inlineStr">
        <is>
          <t>Unclear</t>
        </is>
      </c>
      <c r="W84" s="77" t="inlineStr">
        <is>
          <t>Module title/summary only; no defined project brief evidenced [1].</t>
        </is>
      </c>
      <c r="X84" s="77" t="inlineStr">
        <is>
          <t>Unclear</t>
        </is>
      </c>
      <c r="Y84" s="77" t="inlineStr">
        <is>
          <t>Not stated [1].</t>
        </is>
      </c>
      <c r="Z84" s="77" t="inlineStr">
        <is>
          <t>Unclear</t>
        </is>
      </c>
      <c r="AA84" s="77" t="inlineStr">
        <is>
          <t>Summary mentions industry partners but no named partner or role confirmed [1].</t>
        </is>
      </c>
      <c r="AB84" s="77" t="inlineStr">
        <is>
          <t>Unclear</t>
        </is>
      </c>
      <c r="AC84" s="77" t="inlineStr">
        <is>
          <t>Unclear</t>
        </is>
      </c>
      <c r="AD84" s="77" t="inlineStr"/>
      <c r="AE84" s="77" t="inlineStr">
        <is>
          <t>Unclear</t>
        </is>
      </c>
      <c r="AF84" s="77">
        <f>IF(OR(V84="No",X84="No",Z84="No"),"Outside strict definition",IF(AND(V84="Yes",X84="Yes",Z84="Yes"),"Meets all three","Potentially relevant; evidence incomplete"))</f>
        <v/>
      </c>
      <c r="AG84" s="77" t="inlineStr">
        <is>
          <t>Current status unclear</t>
        </is>
      </c>
      <c r="AH84" s="77" t="inlineStr"/>
      <c r="AI84" s="77" t="inlineStr">
        <is>
          <t>Yes</t>
        </is>
      </c>
      <c r="AJ84" s="77">
        <f>IF(AND(AI84="Yes",AF84="Meets all three",AG84="Current delivery confirmed"),"Yes","No")</f>
        <v/>
      </c>
      <c r="AK84" s="77" t="inlineStr"/>
      <c r="AL84" s="77" t="inlineStr">
        <is>
          <t>RG01-S08-R1</t>
        </is>
      </c>
      <c r="AM84" s="77" t="inlineStr">
        <is>
          <t>Team format, partner role, current delivery (course page shows future-entry module list).</t>
        </is>
      </c>
      <c r="AN84" s="77" t="inlineStr"/>
      <c r="AO84" s="77" t="inlineStr">
        <is>
          <t>UK</t>
        </is>
      </c>
      <c r="AP84" s="77" t="inlineStr">
        <is>
          <t>UK – Russell Group</t>
        </is>
      </c>
      <c r="AQ84" s="77" t="inlineStr">
        <is>
          <t>Unclear</t>
        </is>
      </c>
      <c r="AR84" s="77" t="inlineStr">
        <is>
          <t>Unclear</t>
        </is>
      </c>
      <c r="AS84" s="77" t="inlineStr"/>
    </row>
    <row r="85">
      <c r="A85" s="77" t="inlineStr">
        <is>
          <t>RG01</t>
        </is>
      </c>
      <c r="B85" s="77" t="inlineStr">
        <is>
          <t>Birmingham</t>
        </is>
      </c>
      <c r="C85" s="77" t="inlineStr">
        <is>
          <t>Faculty/school</t>
        </is>
      </c>
      <c r="D85" s="77" t="inlineStr">
        <is>
          <t>RG01-S09</t>
        </is>
      </c>
      <c r="E85" s="77" t="inlineStr"/>
      <c r="F85" s="77" t="inlineStr">
        <is>
          <t>No</t>
        </is>
      </c>
      <c r="G85" s="79" t="inlineStr">
        <is>
          <t>Law Pro Bono Group: Birmingham Free Legal Advice Group (FLAG) and clinics</t>
        </is>
      </c>
      <c r="H85" s="77" t="inlineStr"/>
      <c r="I85" s="77" t="inlineStr"/>
      <c r="J85"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85" s="77" t="inlineStr">
        <is>
          <t>CEPLER / Birmingham Law School</t>
        </is>
      </c>
      <c r="L85" s="77" t="inlineStr">
        <is>
          <t>Law students (eligibility not verified)</t>
        </is>
      </c>
      <c r="M85" s="77" t="inlineStr">
        <is>
          <t>Other (law, health, design, architecture…)</t>
        </is>
      </c>
      <c r="N85" s="77" t="inlineStr">
        <is>
          <t>Mixed</t>
        </is>
      </c>
      <c r="O85" s="77" t="inlineStr">
        <is>
          <t>Unclear</t>
        </is>
      </c>
      <c r="P85" s="77" t="inlineStr">
        <is>
          <t>Not verified</t>
        </is>
      </c>
      <c r="Q85" s="77" t="inlineStr">
        <is>
          <t>Optional/elective</t>
        </is>
      </c>
      <c r="R85" s="77" t="inlineStr">
        <is>
          <t>Extracurricular</t>
        </is>
      </c>
      <c r="S85" s="77" t="inlineStr">
        <is>
          <t>None evidenced</t>
        </is>
      </c>
      <c r="T85" s="77" t="inlineStr">
        <is>
          <t>About 2 weeks per matter</t>
        </is>
      </c>
      <c r="U85" s="77" t="inlineStr">
        <is>
          <t>Clinic/remote</t>
        </is>
      </c>
      <c r="V85" s="77" t="inlineStr">
        <is>
          <t>Yes</t>
        </is>
      </c>
      <c r="W85" s="77" t="inlineStr">
        <is>
          <t>Client matter with advice letter as output [1].</t>
        </is>
      </c>
      <c r="X85" s="77" t="inlineStr">
        <is>
          <t>Yes</t>
        </is>
      </c>
      <c r="Y85" s="77" t="inlineStr">
        <is>
          <t>'In pairs' student volunteers interview the client (pair) [1].</t>
        </is>
      </c>
      <c r="Z85" s="77" t="inlineStr">
        <is>
          <t>Unclear</t>
        </is>
      </c>
      <c r="AA85" s="77" t="inlineStr">
        <is>
          <t>Clients are individual members of the public (not organisations); supervising solicitors include external firm Tenet Law (Fraud Clinic) - no external organisation sets a brief for a standard route [1].</t>
        </is>
      </c>
      <c r="AB85" s="77" t="inlineStr">
        <is>
          <t>Other</t>
        </is>
      </c>
      <c r="AC85" s="77" t="inlineStr">
        <is>
          <t>Individual clients; external supervising solicitors in some clinics</t>
        </is>
      </c>
      <c r="AD85" s="77" t="inlineStr"/>
      <c r="AE85" s="77" t="inlineStr">
        <is>
          <t>Letter of advice to client</t>
        </is>
      </c>
      <c r="AF85" s="77">
        <f>IF(OR(V85="No",X85="No",Z85="No"),"Outside strict definition",IF(AND(V85="Yes",X85="Yes",Z85="Yes"),"Meets all three","Potentially relevant; evidence incomplete"))</f>
        <v/>
      </c>
      <c r="AG85" s="77" t="inlineStr">
        <is>
          <t>Current delivery confirmed</t>
        </is>
      </c>
      <c r="AH85" s="77" t="inlineStr">
        <is>
          <t>2026</t>
        </is>
      </c>
      <c r="AI85" s="77" t="inlineStr">
        <is>
          <t>Yes</t>
        </is>
      </c>
      <c r="AJ85" s="77">
        <f>IF(AND(AI85="Yes",AF85="Meets all three",AG85="Current delivery confirmed"),"Yes","No")</f>
        <v/>
      </c>
      <c r="AK85" s="77" t="inlineStr"/>
      <c r="AL85" s="77" t="inlineStr">
        <is>
          <t>RG01-S09-R1</t>
        </is>
      </c>
      <c r="AM85" s="77" t="inlineStr">
        <is>
          <t>Whether individual clients/supervising solicitors count as external organisation; eligibility; credit; extracurricular.</t>
        </is>
      </c>
      <c r="AN85" s="77" t="inlineStr"/>
      <c r="AO85" s="77" t="inlineStr">
        <is>
          <t>UK</t>
        </is>
      </c>
      <c r="AP85" s="77" t="inlineStr">
        <is>
          <t>UK – Russell Group</t>
        </is>
      </c>
      <c r="AQ85" s="77" t="inlineStr">
        <is>
          <t>Unclear</t>
        </is>
      </c>
      <c r="AR85" s="77" t="inlineStr">
        <is>
          <t>Unclear</t>
        </is>
      </c>
      <c r="AS85" s="77" t="inlineStr"/>
    </row>
    <row r="86">
      <c r="A86" s="77" t="inlineStr">
        <is>
          <t>RG02</t>
        </is>
      </c>
      <c r="B86" s="77" t="inlineStr">
        <is>
          <t>Bristol</t>
        </is>
      </c>
      <c r="C86" s="77" t="inlineStr">
        <is>
          <t>Programme/course</t>
        </is>
      </c>
      <c r="D86" s="77" t="inlineStr">
        <is>
          <t>RG02-S01</t>
        </is>
      </c>
      <c r="E86" s="77" t="inlineStr"/>
      <c r="F86" s="77" t="inlineStr">
        <is>
          <t>No</t>
        </is>
      </c>
      <c r="G86" s="79" t="inlineStr">
        <is>
          <t>Software Engineering Project (undergraduate Computer Science client projects)</t>
        </is>
      </c>
      <c r="H86" s="77" t="inlineStr">
        <is>
          <t>Software Engineering Project (COMS20006)</t>
        </is>
      </c>
      <c r="I86" s="77" t="inlineStr">
        <is>
          <t>COMS20006</t>
        </is>
      </c>
      <c r="J86"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86" s="77" t="inlineStr">
        <is>
          <t>School of Computer Science / Industrial Liaison Office, Faculty of Science and Engineering</t>
        </is>
      </c>
      <c r="L86" s="77" t="inlineStr">
        <is>
          <t>Undergraduate Computer Science programmes (second year)</t>
        </is>
      </c>
      <c r="M86" s="77" t="inlineStr">
        <is>
          <t>Engineering/computing</t>
        </is>
      </c>
      <c r="N86" s="77" t="inlineStr">
        <is>
          <t>Undergraduate</t>
        </is>
      </c>
      <c r="O86" s="77" t="inlineStr">
        <is>
          <t>Year 2</t>
        </is>
      </c>
      <c r="P86" s="77" t="inlineStr">
        <is>
          <t>Not evidenced beyond Computer Science undergraduates.</t>
        </is>
      </c>
      <c r="Q86" s="77" t="inlineStr">
        <is>
          <t>Unclear</t>
        </is>
      </c>
      <c r="R86" s="77" t="inlineStr">
        <is>
          <t>Curricular</t>
        </is>
      </c>
      <c r="S86" s="77" t="inlineStr">
        <is>
          <t>20 credits; 100% coursework, assessed in groups (catalogue entry carries an unreliable year label, '2036/37').</t>
        </is>
      </c>
      <c r="T86" s="77" t="inlineStr">
        <is>
          <t>22 weeks (Oct-May), ~6 hours/student/week</t>
        </is>
      </c>
      <c r="U86" s="77" t="inlineStr">
        <is>
          <t>In-person team project with regular client meetings</t>
        </is>
      </c>
      <c r="V86" s="77" t="inlineStr">
        <is>
          <t>Yes</t>
        </is>
      </c>
      <c r="W86" s="77" t="inlineStr">
        <is>
          <t>Teams specify, design, implement and evaluate a software system with MVP, beta and final release milestones (sources 1, 2).</t>
        </is>
      </c>
      <c r="X86" s="77" t="inlineStr">
        <is>
          <t>Yes</t>
        </is>
      </c>
      <c r="Y86" s="77" t="inlineStr">
        <is>
          <t>'Each group contains approximately six students' (one page) / 'approximately four' (other pages); assessment is in groups (sources 1-3).</t>
        </is>
      </c>
      <c r="Z86" s="77" t="inlineStr">
        <is>
          <t>Yes</t>
        </is>
      </c>
      <c r="AA86" s="77" t="inlineStr">
        <is>
          <t>'Students work as a group on a problem for a real-world client'; clients propose the brief, give student effort free of charge and must meet the team every two to three weeks (sources 1, 2).</t>
        </is>
      </c>
      <c r="AB86" s="77" t="inlineStr">
        <is>
          <t>Business/commercial</t>
        </is>
      </c>
      <c r="AC86" s="77" t="inlineStr">
        <is>
          <t>Client supplies brief and meets team regularly for feedback; pages are addressed to companies with a 'software need'. Whether some clients are internal/academic is not stated.</t>
        </is>
      </c>
      <c r="AD86" s="77" t="inlineStr"/>
      <c r="AE86" s="77" t="inlineStr">
        <is>
          <t>Working software prototype/system delivered to the client</t>
        </is>
      </c>
      <c r="AF86" s="77">
        <f>IF(OR(V86="No",X86="No",Z86="No"),"Outside strict definition",IF(AND(V86="Yes",X86="Yes",Z86="Yes"),"Meets all three","Potentially relevant; evidence incomplete"))</f>
        <v/>
      </c>
      <c r="AG86" s="77" t="inlineStr">
        <is>
          <t>Current status unclear</t>
        </is>
      </c>
      <c r="AH86" s="77" t="inlineStr">
        <is>
          <t>undated</t>
        </is>
      </c>
      <c r="AI86" s="77" t="inlineStr">
        <is>
          <t>Yes</t>
        </is>
      </c>
      <c r="AJ86" s="77">
        <f>IF(AND(AI86="Yes",AF86="Meets all three",AG86="Current delivery confirmed"),"Yes","No")</f>
        <v/>
      </c>
      <c r="AK86" s="77" t="inlineStr"/>
      <c r="AL86" s="77" t="inlineStr">
        <is>
          <t>RG02-S01-R1; RG02-S01-R2; RG02-S01-R3</t>
        </is>
      </c>
      <c r="AM86"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86" s="77" t="inlineStr"/>
      <c r="AO86" s="77" t="inlineStr">
        <is>
          <t>UK</t>
        </is>
      </c>
      <c r="AP86" s="77" t="inlineStr">
        <is>
          <t>UK – Russell Group</t>
        </is>
      </c>
      <c r="AQ86" s="77" t="inlineStr">
        <is>
          <t>&gt;1 term</t>
        </is>
      </c>
      <c r="AR86" s="77" t="inlineStr">
        <is>
          <t>All/standard</t>
        </is>
      </c>
      <c r="AS86" s="77" t="inlineStr"/>
    </row>
    <row r="87">
      <c r="A87" s="77" t="inlineStr">
        <is>
          <t>RG02</t>
        </is>
      </c>
      <c r="B87" s="77" t="inlineStr">
        <is>
          <t>Bristol</t>
        </is>
      </c>
      <c r="C87" s="77" t="inlineStr">
        <is>
          <t>Programme/course</t>
        </is>
      </c>
      <c r="D87" s="77" t="inlineStr">
        <is>
          <t>RG02-S02</t>
        </is>
      </c>
      <c r="E87" s="77" t="inlineStr"/>
      <c r="F87" s="77" t="inlineStr">
        <is>
          <t>No</t>
        </is>
      </c>
      <c r="G87" s="79" t="inlineStr">
        <is>
          <t>MSc Summer Team Project (Computer Science)</t>
        </is>
      </c>
      <c r="H87" s="77" t="inlineStr">
        <is>
          <t>MSc Summer Team Project</t>
        </is>
      </c>
      <c r="I87" s="77" t="inlineStr"/>
      <c r="J87"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87" s="77" t="inlineStr">
        <is>
          <t>School of Computer Science / Industrial Liaison Office</t>
        </is>
      </c>
      <c r="L87" s="77" t="inlineStr">
        <is>
          <t>MSc Computer Science</t>
        </is>
      </c>
      <c r="M87" s="77" t="inlineStr">
        <is>
          <t>Engineering/computing</t>
        </is>
      </c>
      <c r="N87" s="77" t="inlineStr">
        <is>
          <t>Postgraduate taught</t>
        </is>
      </c>
      <c r="O87" s="77" t="inlineStr">
        <is>
          <t>Summer term after taught units</t>
        </is>
      </c>
      <c r="P87" s="77" t="inlineStr"/>
      <c r="Q87" s="77" t="inlineStr">
        <is>
          <t>Compulsory within specified programmes</t>
        </is>
      </c>
      <c r="R87" s="77" t="inlineStr">
        <is>
          <t>Curricular</t>
        </is>
      </c>
      <c r="S87" s="77" t="inlineStr">
        <is>
          <t>Not retrieved</t>
        </is>
      </c>
      <c r="T87" s="77" t="inlineStr">
        <is>
          <t>Summer (project work after teaching; proposals submitted July-December)</t>
        </is>
      </c>
      <c r="U87" s="77" t="inlineStr">
        <is>
          <t>Team project with regular client meetings</t>
        </is>
      </c>
      <c r="V87" s="77" t="inlineStr">
        <is>
          <t>Yes</t>
        </is>
      </c>
      <c r="W87" s="77" t="inlineStr">
        <is>
          <t>'Teams of typically 4-6 students build a prototype system or application' (source 1).</t>
        </is>
      </c>
      <c r="X87" s="77" t="inlineStr">
        <is>
          <t>Yes</t>
        </is>
      </c>
      <c r="Y87" s="77" t="inlineStr">
        <is>
          <t>Teams of typically 4-6 students; 'advanced group project' (source 1).</t>
        </is>
      </c>
      <c r="Z87" s="77" t="inlineStr">
        <is>
          <t>Yes</t>
        </is>
      </c>
      <c r="AA87" s="77" t="inlineStr">
        <is>
          <t>Client submits a brief (description, motivation, constraints, IP), contributes no fee but must meet student teams every two to three weeks to review progress and steer (source 1).</t>
        </is>
      </c>
      <c r="AB87" s="77" t="inlineStr">
        <is>
          <t>Business/commercial</t>
        </is>
      </c>
      <c r="AC87" s="77" t="inlineStr">
        <is>
          <t>Client supplies brief and steers work through regular meetings.</t>
        </is>
      </c>
      <c r="AD87" s="77" t="inlineStr"/>
      <c r="AE87" s="77" t="inlineStr">
        <is>
          <t>Prototype system/application</t>
        </is>
      </c>
      <c r="AF87" s="77">
        <f>IF(OR(V87="No",X87="No",Z87="No"),"Outside strict definition",IF(AND(V87="Yes",X87="Yes",Z87="Yes"),"Meets all three","Potentially relevant; evidence incomplete"))</f>
        <v/>
      </c>
      <c r="AG87" s="77" t="inlineStr">
        <is>
          <t>Current status unclear</t>
        </is>
      </c>
      <c r="AH87" s="77" t="inlineStr">
        <is>
          <t>undated</t>
        </is>
      </c>
      <c r="AI87" s="77" t="inlineStr">
        <is>
          <t>Yes</t>
        </is>
      </c>
      <c r="AJ87" s="77">
        <f>IF(AND(AI87="Yes",AF87="Meets all three",AG87="Current delivery confirmed"),"Yes","No")</f>
        <v/>
      </c>
      <c r="AK87" s="77" t="inlineStr"/>
      <c r="AL87" s="77" t="inlineStr">
        <is>
          <t>RG02-S02-R1</t>
        </is>
      </c>
      <c r="AM87" s="77" t="inlineStr">
        <is>
          <t>Page undated; no dated 2025/26 or 2026/27 corroboration. Credit value and assessment not retrieved. Whether academic/internal projects also feature is not stated.</t>
        </is>
      </c>
      <c r="AN87" s="77" t="inlineStr"/>
      <c r="AO87" s="77" t="inlineStr">
        <is>
          <t>UK</t>
        </is>
      </c>
      <c r="AP87" s="77" t="inlineStr">
        <is>
          <t>UK – Russell Group</t>
        </is>
      </c>
      <c r="AQ87" s="77" t="inlineStr">
        <is>
          <t>~1 term</t>
        </is>
      </c>
      <c r="AR87" s="77" t="inlineStr">
        <is>
          <t>All/standard</t>
        </is>
      </c>
      <c r="AS87" s="77" t="inlineStr"/>
    </row>
    <row r="88">
      <c r="A88" s="77" t="inlineStr">
        <is>
          <t>RG02</t>
        </is>
      </c>
      <c r="B88" s="77" t="inlineStr">
        <is>
          <t>Bristol</t>
        </is>
      </c>
      <c r="C88" s="77" t="inlineStr">
        <is>
          <t>Programme/course</t>
        </is>
      </c>
      <c r="D88" s="77" t="inlineStr">
        <is>
          <t>RG02-S03</t>
        </is>
      </c>
      <c r="E88" s="77" t="inlineStr"/>
      <c r="F88" s="77" t="inlineStr">
        <is>
          <t>No</t>
        </is>
      </c>
      <c r="G88" s="79" t="inlineStr">
        <is>
          <t>Mathematical and Data Modelling 3</t>
        </is>
      </c>
      <c r="H88" s="77" t="inlineStr">
        <is>
          <t>Mathematical and Data Modelling 3 (Engineering Mathematics industrial modelling projects)</t>
        </is>
      </c>
      <c r="I88" s="77" t="inlineStr">
        <is>
          <t>SEMT30005</t>
        </is>
      </c>
      <c r="J88"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88" s="77" t="inlineStr">
        <is>
          <t>School of Engineering Mathematics and Technology</t>
        </is>
      </c>
      <c r="L88" s="77" t="inlineStr">
        <is>
          <t>Engineering Mathematics programmes (third year)</t>
        </is>
      </c>
      <c r="M88" s="77" t="inlineStr">
        <is>
          <t>Engineering/computing</t>
        </is>
      </c>
      <c r="N88" s="77" t="inlineStr">
        <is>
          <t>Undergraduate</t>
        </is>
      </c>
      <c r="O88" s="77" t="inlineStr">
        <is>
          <t>Year 3</t>
        </is>
      </c>
      <c r="P88" s="77" t="inlineStr"/>
      <c r="Q88" s="77" t="inlineStr">
        <is>
          <t>Unclear</t>
        </is>
      </c>
      <c r="R88" s="77" t="inlineStr">
        <is>
          <t>Curricular</t>
        </is>
      </c>
      <c r="S88" s="77" t="inlineStr">
        <is>
          <t>Credits/assessment not retrieved</t>
        </is>
      </c>
      <c r="T88" s="77" t="inlineStr">
        <is>
          <t>3 x 6-week problems (two industry-supplied)</t>
        </is>
      </c>
      <c r="U88" s="77" t="inlineStr">
        <is>
          <t>Group projects with academic supervision and TA</t>
        </is>
      </c>
      <c r="V88" s="77" t="inlineStr">
        <is>
          <t>Yes</t>
        </is>
      </c>
      <c r="W88" s="77" t="inlineStr">
        <is>
          <t>Students 'work in groups to solve three real-world problems, each ... a total of 6 weeks' (source 1); prototype or concept expected (source 2).</t>
        </is>
      </c>
      <c r="X88" s="77" t="inlineStr">
        <is>
          <t>Yes</t>
        </is>
      </c>
      <c r="Y88" s="77" t="inlineStr">
        <is>
          <t>Groups of 4-6 students (source 1); ILO page: about 5 students per project-problem (source 2).</t>
        </is>
      </c>
      <c r="Z88" s="77" t="inlineStr">
        <is>
          <t>Yes</t>
        </is>
      </c>
      <c r="AA88" s="77" t="inlineStr">
        <is>
          <t>'Two group projects will be supplied by industrial partners' (source 1); partners propose open-ended problems via the ILO (source 2). The third project is student-led and not industry-set.</t>
        </is>
      </c>
      <c r="AB88" s="77" t="inlineStr">
        <is>
          <t>Business/commercial</t>
        </is>
      </c>
      <c r="AC88" s="77" t="inlineStr">
        <is>
          <t>Industrial partners supply the problems for two of the three group projects; engagement in feedback not detailed.</t>
        </is>
      </c>
      <c r="AD88" s="77" t="inlineStr">
        <is>
          <t>Not named in extracts</t>
        </is>
      </c>
      <c r="AE88" s="77" t="inlineStr">
        <is>
          <t>Working prototype or concept/model per problem</t>
        </is>
      </c>
      <c r="AF88" s="77">
        <f>IF(OR(V88="No",X88="No",Z88="No"),"Outside strict definition",IF(AND(V88="Yes",X88="Yes",Z88="Yes"),"Meets all three","Potentially relevant; evidence incomplete"))</f>
        <v/>
      </c>
      <c r="AG88" s="77" t="inlineStr">
        <is>
          <t>Current delivery confirmed</t>
        </is>
      </c>
      <c r="AH88" s="77" t="inlineStr">
        <is>
          <t>2026/27</t>
        </is>
      </c>
      <c r="AI88" s="77" t="inlineStr">
        <is>
          <t>Yes</t>
        </is>
      </c>
      <c r="AJ88" s="77">
        <f>IF(AND(AI88="Yes",AF88="Meets all three",AG88="Current delivery confirmed"),"Yes","No")</f>
        <v/>
      </c>
      <c r="AK88" s="77" t="inlineStr"/>
      <c r="AL88" s="77" t="inlineStr">
        <is>
          <t>RG02-S03-R1; RG02-S03-R2</t>
        </is>
      </c>
      <c r="AM88" s="77" t="inlineStr">
        <is>
          <t>Compulsory/optional status, credit value and exact programmes not retrieved. Partner names not evidenced. Industrial/external share applies to 2 of 3 projects.</t>
        </is>
      </c>
      <c r="AN88" s="77" t="inlineStr"/>
      <c r="AO88" s="77" t="inlineStr">
        <is>
          <t>UK</t>
        </is>
      </c>
      <c r="AP88" s="77" t="inlineStr">
        <is>
          <t>UK – Russell Group</t>
        </is>
      </c>
      <c r="AQ88" s="77" t="inlineStr">
        <is>
          <t>1-4 weeks to ~1 term (3 x 6-week projects)</t>
        </is>
      </c>
      <c r="AR88" s="77" t="inlineStr">
        <is>
          <t>All/standard</t>
        </is>
      </c>
      <c r="AS88" s="77" t="inlineStr"/>
    </row>
    <row r="89">
      <c r="A89" s="77" t="inlineStr">
        <is>
          <t>RG02</t>
        </is>
      </c>
      <c r="B89" s="77" t="inlineStr">
        <is>
          <t>Bristol</t>
        </is>
      </c>
      <c r="C89" s="77" t="inlineStr">
        <is>
          <t>Programme/course</t>
        </is>
      </c>
      <c r="D89" s="77" t="inlineStr">
        <is>
          <t>RG02-S04</t>
        </is>
      </c>
      <c r="E89" s="77" t="inlineStr"/>
      <c r="F89" s="77" t="inlineStr">
        <is>
          <t>No</t>
        </is>
      </c>
      <c r="G89" s="79" t="inlineStr">
        <is>
          <t>Design Project (Civil Engineering) / Civil Engineering Design Projects with external clients</t>
        </is>
      </c>
      <c r="H89" s="77" t="inlineStr">
        <is>
          <t>Civil Engineering Design Project</t>
        </is>
      </c>
      <c r="I89" s="77" t="inlineStr">
        <is>
          <t>CENGM0062</t>
        </is>
      </c>
      <c r="J89"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89" s="77" t="inlineStr">
        <is>
          <t>School of Civil, Aerospace and Design Engineering / ILO</t>
        </is>
      </c>
      <c r="L89" s="77" t="inlineStr">
        <is>
          <t>MEng Civil Engineering (final year)</t>
        </is>
      </c>
      <c r="M89" s="77" t="inlineStr">
        <is>
          <t>Engineering/computing</t>
        </is>
      </c>
      <c r="N89" s="77" t="inlineStr">
        <is>
          <t>Undergraduate</t>
        </is>
      </c>
      <c r="O89" s="77" t="inlineStr">
        <is>
          <t>Year 4 (MEng)</t>
        </is>
      </c>
      <c r="P89" s="77" t="inlineStr"/>
      <c r="Q89" s="77" t="inlineStr">
        <is>
          <t>Compulsory within specified programmes</t>
        </is>
      </c>
      <c r="R89" s="77" t="inlineStr">
        <is>
          <t>Curricular</t>
        </is>
      </c>
      <c r="S89" s="77" t="inlineStr">
        <is>
          <t>40 credits, Teaching Block 4 (source 1)</t>
        </is>
      </c>
      <c r="T89" s="77" t="inlineStr">
        <is>
          <t>Academic year (TB4 unit; client selection early October, poster session December)</t>
        </is>
      </c>
      <c r="U89" s="77" t="inlineStr">
        <is>
          <t>Group design project with supervisor and optional industrial advisor</t>
        </is>
      </c>
      <c r="V89" s="77" t="inlineStr">
        <is>
          <t>Yes</t>
        </is>
      </c>
      <c r="W89" s="77" t="inlineStr">
        <is>
          <t>Develop a RIBA stage 2 project from a basic brief; capstone integrating prior learning (source 1).</t>
        </is>
      </c>
      <c r="X89" s="77" t="inlineStr">
        <is>
          <t>Yes</t>
        </is>
      </c>
      <c r="Y89" s="77" t="inlineStr">
        <is>
          <t>ILO page: 'group projects' on real design briefs (source 2); unit assessment includes group final report (source 1).</t>
        </is>
      </c>
      <c r="Z89" s="77" t="inlineStr">
        <is>
          <t>Unclear</t>
        </is>
      </c>
      <c r="AA89" s="77" t="inlineStr">
        <is>
          <t>Briefs come 'from industry or from an academic' (source 1); only 'some projects have industrial advisors'; ILO page invites external client briefs and says clients meet students at least twice a year (source 2). External share not specified.</t>
        </is>
      </c>
      <c r="AB89" s="77" t="inlineStr">
        <is>
          <t>Mixed</t>
        </is>
      </c>
      <c r="AC89" s="77" t="inlineStr">
        <is>
          <t>External client proposes brief, meets students and comments at poster session; internal academic-set briefs also used.</t>
        </is>
      </c>
      <c r="AD89" s="77" t="inlineStr">
        <is>
          <t>Arcadis pitched a Holyhead train-care facility brief to an earlier 4th-year group (blog, ~2023); no 2025/26 clients evidenced.</t>
        </is>
      </c>
      <c r="AE89" s="77" t="inlineStr">
        <is>
          <t>Group design report and poster</t>
        </is>
      </c>
      <c r="AF89" s="77">
        <f>IF(OR(V89="No",X89="No",Z89="No"),"Outside strict definition",IF(AND(V89="Yes",X89="Yes",Z89="Yes"),"Meets all three","Potentially relevant; evidence incomplete"))</f>
        <v/>
      </c>
      <c r="AG89" s="77" t="inlineStr">
        <is>
          <t>Current delivery confirmed</t>
        </is>
      </c>
      <c r="AH89" s="77" t="inlineStr">
        <is>
          <t>2025/26</t>
        </is>
      </c>
      <c r="AI89" s="77" t="inlineStr">
        <is>
          <t>Yes</t>
        </is>
      </c>
      <c r="AJ89" s="77">
        <f>IF(AND(AI89="Yes",AF89="Meets all three",AG89="Current delivery confirmed"),"Yes","No")</f>
        <v/>
      </c>
      <c r="AK89" s="77" t="inlineStr"/>
      <c r="AL89" s="77" t="inlineStr">
        <is>
          <t>RG02-S04-R1; RG02-S04-R2</t>
        </is>
      </c>
      <c r="AM89" s="77" t="inlineStr">
        <is>
          <t>Share of projects with external clients in 2025/26 not published; C therefore Unclear. ILO brief dates are undated.</t>
        </is>
      </c>
      <c r="AN89" s="77" t="inlineStr"/>
      <c r="AO89" s="77" t="inlineStr">
        <is>
          <t>UK</t>
        </is>
      </c>
      <c r="AP89" s="77" t="inlineStr">
        <is>
          <t>UK – Russell Group</t>
        </is>
      </c>
      <c r="AQ89" s="77" t="inlineStr">
        <is>
          <t>&gt;1 term</t>
        </is>
      </c>
      <c r="AR89" s="77" t="inlineStr">
        <is>
          <t>Some projects</t>
        </is>
      </c>
      <c r="AS89" s="77" t="inlineStr"/>
    </row>
    <row r="90">
      <c r="A90" s="77" t="inlineStr">
        <is>
          <t>RG02</t>
        </is>
      </c>
      <c r="B90" s="77" t="inlineStr">
        <is>
          <t>Bristol</t>
        </is>
      </c>
      <c r="C90" s="77" t="inlineStr">
        <is>
          <t>Programme/course</t>
        </is>
      </c>
      <c r="D90" s="77" t="inlineStr">
        <is>
          <t>RG02-S05</t>
        </is>
      </c>
      <c r="E90" s="77" t="inlineStr"/>
      <c r="F90" s="77" t="inlineStr">
        <is>
          <t>No</t>
        </is>
      </c>
      <c r="G90" s="79" t="inlineStr">
        <is>
          <t>Data Science Mini-Project</t>
        </is>
      </c>
      <c r="H90" s="77" t="inlineStr">
        <is>
          <t>Data Science Mini-Project (MSc Data Science)</t>
        </is>
      </c>
      <c r="I90" s="77" t="inlineStr">
        <is>
          <t>EMATM0050</t>
        </is>
      </c>
      <c r="J90"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90" s="77" t="inlineStr">
        <is>
          <t>School of Engineering Mathematics and Technology</t>
        </is>
      </c>
      <c r="L90" s="77" t="inlineStr">
        <is>
          <t>MSc Data Science (on-campus cohort)</t>
        </is>
      </c>
      <c r="M90" s="77" t="inlineStr">
        <is>
          <t>Engineering/computing; Science</t>
        </is>
      </c>
      <c r="N90" s="77" t="inlineStr">
        <is>
          <t>Postgraduate taught</t>
        </is>
      </c>
      <c r="O90" s="77" t="inlineStr">
        <is>
          <t>Masters</t>
        </is>
      </c>
      <c r="P90" s="77" t="inlineStr"/>
      <c r="Q90" s="77" t="inlineStr">
        <is>
          <t>Compulsory within specified programmes</t>
        </is>
      </c>
      <c r="R90" s="77" t="inlineStr">
        <is>
          <t>Curricular</t>
        </is>
      </c>
      <c r="S90" s="77" t="inlineStr">
        <is>
          <t>20 credits, TB2; group presentation 20%, group report 60%, individual reflective account 20% (2025/26)</t>
        </is>
      </c>
      <c r="T90" s="77" t="inlineStr">
        <is>
          <t>Teaching Block 2 (weeks 13-24)</t>
        </is>
      </c>
      <c r="U90" s="77" t="inlineStr">
        <is>
          <t>Team project with problem-owner and review panel</t>
        </is>
      </c>
      <c r="V90" s="77" t="inlineStr">
        <is>
          <t>Yes</t>
        </is>
      </c>
      <c r="W90" s="77" t="inlineStr">
        <is>
          <t>Teams produce a data science application/proof-of-concept and written report (source 1).</t>
        </is>
      </c>
      <c r="X90" s="77" t="inlineStr">
        <is>
          <t>Yes</t>
        </is>
      </c>
      <c r="Y90" s="77" t="inlineStr">
        <is>
          <t>Group oral presentation and group written report; peer moderation (source 1).</t>
        </is>
      </c>
      <c r="Z90" s="77" t="inlineStr">
        <is>
          <t>Unclear</t>
        </is>
      </c>
      <c r="AA90" s="77" t="inlineStr">
        <is>
          <t>'Whenever possible' the application meets an external client's needs (e.g. industrial partner) or 'problem-owners elsewhere in the University' (source 1) - external clients not documented as standard.</t>
        </is>
      </c>
      <c r="AB90" s="77" t="inlineStr">
        <is>
          <t>Mixed</t>
        </is>
      </c>
      <c r="AC90" s="77" t="inlineStr">
        <is>
          <t>Problem-owner specifies project; may be external or internal.</t>
        </is>
      </c>
      <c r="AD90" s="77" t="inlineStr"/>
      <c r="AE90" s="77" t="inlineStr">
        <is>
          <t>Proof-of-concept application, group report with code, presentation</t>
        </is>
      </c>
      <c r="AF90" s="77">
        <f>IF(OR(V90="No",X90="No",Z90="No"),"Outside strict definition",IF(AND(V90="Yes",X90="Yes",Z90="Yes"),"Meets all three","Potentially relevant; evidence incomplete"))</f>
        <v/>
      </c>
      <c r="AG90" s="77" t="inlineStr">
        <is>
          <t>Current delivery confirmed</t>
        </is>
      </c>
      <c r="AH90" s="77" t="inlineStr">
        <is>
          <t>2026/27</t>
        </is>
      </c>
      <c r="AI90" s="77" t="inlineStr">
        <is>
          <t>Yes</t>
        </is>
      </c>
      <c r="AJ90" s="77">
        <f>IF(AND(AI90="Yes",AF90="Meets all three",AG90="Current delivery confirmed"),"Yes","No")</f>
        <v/>
      </c>
      <c r="AK90" s="77" t="inlineStr"/>
      <c r="AL90" s="77" t="inlineStr">
        <is>
          <t>RG02-S05-R1; RG02-S05-R2</t>
        </is>
      </c>
      <c r="AM90" s="77" t="inlineStr">
        <is>
          <t>Proportion of projects with external clients not published. Compulsory status inferred from programme structure listing only partly; confirm.</t>
        </is>
      </c>
      <c r="AN90" s="77" t="inlineStr"/>
      <c r="AO90" s="77" t="inlineStr">
        <is>
          <t>UK</t>
        </is>
      </c>
      <c r="AP90" s="77" t="inlineStr">
        <is>
          <t>UK – Russell Group</t>
        </is>
      </c>
      <c r="AQ90" s="77" t="inlineStr">
        <is>
          <t>~1 term</t>
        </is>
      </c>
      <c r="AR90" s="77" t="inlineStr">
        <is>
          <t>Some projects</t>
        </is>
      </c>
      <c r="AS90" s="77" t="inlineStr"/>
    </row>
    <row r="91">
      <c r="A91" s="77" t="inlineStr">
        <is>
          <t>RG02</t>
        </is>
      </c>
      <c r="B91" s="77" t="inlineStr">
        <is>
          <t>Bristol</t>
        </is>
      </c>
      <c r="C91" s="77" t="inlineStr">
        <is>
          <t>Programme/course</t>
        </is>
      </c>
      <c r="D91" s="77" t="inlineStr">
        <is>
          <t>RG02-S06</t>
        </is>
      </c>
      <c r="E91" s="77" t="inlineStr"/>
      <c r="F91" s="77" t="inlineStr">
        <is>
          <t>No</t>
        </is>
      </c>
      <c r="G91" s="79" t="inlineStr">
        <is>
          <t>Management Consultancy</t>
        </is>
      </c>
      <c r="H91" s="77" t="inlineStr">
        <is>
          <t>Management Consultancy (final-year group consultancy project)</t>
        </is>
      </c>
      <c r="I91" s="77" t="inlineStr">
        <is>
          <t>EFIM30064</t>
        </is>
      </c>
      <c r="J91" s="77" t="inlineStr">
        <is>
          <t>Final-year Business School unit: groups of 4-6 receive a consultancy research brief from an outside organisation (mostly local charities and not-for-profits), analyse it, propose objectives and deliver a 7,000-word group report plus individual reflection.</t>
        </is>
      </c>
      <c r="K91" s="77" t="inlineStr">
        <is>
          <t>Bristol University Business School (Faculty of Arts, Law and Social Sciences)</t>
        </is>
      </c>
      <c r="L91" s="77" t="inlineStr">
        <is>
          <t>Optional final-year unit (prerequisite Management Research Methods EFIM20025)</t>
        </is>
      </c>
      <c r="M91" s="77" t="inlineStr">
        <is>
          <t>Business/management</t>
        </is>
      </c>
      <c r="N91" s="77" t="inlineStr">
        <is>
          <t>Undergraduate</t>
        </is>
      </c>
      <c r="O91" s="77" t="inlineStr">
        <is>
          <t>Year 3</t>
        </is>
      </c>
      <c r="P91" s="77" t="inlineStr">
        <is>
          <t>Prerequisite EFIM20025 Management Research Methods.</t>
        </is>
      </c>
      <c r="Q91" s="77" t="inlineStr">
        <is>
          <t>Optional/elective</t>
        </is>
      </c>
      <c r="R91" s="77" t="inlineStr">
        <is>
          <t>Curricular</t>
        </is>
      </c>
      <c r="S91" s="77" t="inlineStr">
        <is>
          <t>20 credits, TB2 (Feb-May); group report 50% (7,000 words + 600-word reflection each), individual essay 50%</t>
        </is>
      </c>
      <c r="T91" s="77" t="inlineStr">
        <is>
          <t>11 weeks (TB2)</t>
        </is>
      </c>
      <c r="U91" s="77" t="inlineStr">
        <is>
          <t>Small-group consultancy project</t>
        </is>
      </c>
      <c r="V91" s="77" t="inlineStr">
        <is>
          <t>Yes</t>
        </is>
      </c>
      <c r="W91" s="77" t="inlineStr">
        <is>
          <t>Group consultancy project analysing a client brief and producing a 7,000-word report (source 1).</t>
        </is>
      </c>
      <c r="X91" s="77" t="inlineStr">
        <is>
          <t>Yes</t>
        </is>
      </c>
      <c r="Y91" s="77" t="inlineStr">
        <is>
          <t>'Groups normally have 4 to 6 members'; group project report is 50% (source 1).</t>
        </is>
      </c>
      <c r="Z91" s="77" t="inlineStr">
        <is>
          <t>Yes</t>
        </is>
      </c>
      <c r="AA91" s="77" t="inlineStr">
        <is>
          <t>'Small group consultancy project based on briefs from outside organisations/clients in the not-for-profit sectors'; briefs 'mostly from outside organisations such as local charities' (source 1). Clients' role in feedback/assessment not stated.</t>
        </is>
      </c>
      <c r="AB91" s="77" t="inlineStr">
        <is>
          <t>Charity/community</t>
        </is>
      </c>
      <c r="AC91" s="77" t="inlineStr">
        <is>
          <t>Supplies consultancy brief (client).</t>
        </is>
      </c>
      <c r="AD91" s="77" t="inlineStr"/>
      <c r="AE91" s="77" t="inlineStr">
        <is>
          <t>Consultancy group report and presentation</t>
        </is>
      </c>
      <c r="AF91" s="77">
        <f>IF(OR(V91="No",X91="No",Z91="No"),"Outside strict definition",IF(AND(V91="Yes",X91="Yes",Z91="Yes"),"Meets all three","Potentially relevant; evidence incomplete"))</f>
        <v/>
      </c>
      <c r="AG91" s="77" t="inlineStr">
        <is>
          <t>Current delivery confirmed</t>
        </is>
      </c>
      <c r="AH91" s="77" t="inlineStr">
        <is>
          <t>2025/26</t>
        </is>
      </c>
      <c r="AI91" s="77" t="inlineStr">
        <is>
          <t>Yes</t>
        </is>
      </c>
      <c r="AJ91" s="77">
        <f>IF(AND(AI91="Yes",AF91="Meets all three",AG91="Current delivery confirmed"),"Yes","No")</f>
        <v/>
      </c>
      <c r="AK91" s="77" t="inlineStr"/>
      <c r="AL91" s="77" t="inlineStr">
        <is>
          <t>RG02-S06-R1; RG02-S06-R2</t>
        </is>
      </c>
      <c r="AM91" s="77" t="inlineStr">
        <is>
          <t>'Mostly' leaves open a minority of non-external briefs. Named clients not evidenced. Number of students not published.</t>
        </is>
      </c>
      <c r="AN91" s="77" t="inlineStr"/>
      <c r="AO91" s="77" t="inlineStr">
        <is>
          <t>UK</t>
        </is>
      </c>
      <c r="AP91" s="77" t="inlineStr">
        <is>
          <t>UK – Russell Group</t>
        </is>
      </c>
      <c r="AQ91" s="77" t="inlineStr">
        <is>
          <t>~1 term</t>
        </is>
      </c>
      <c r="AR91" s="77" t="inlineStr">
        <is>
          <t>All/standard</t>
        </is>
      </c>
      <c r="AS91" s="77" t="inlineStr"/>
    </row>
    <row r="92">
      <c r="A92" s="77" t="inlineStr">
        <is>
          <t>RG02</t>
        </is>
      </c>
      <c r="B92" s="77" t="inlineStr">
        <is>
          <t>Bristol</t>
        </is>
      </c>
      <c r="C92" s="77" t="inlineStr">
        <is>
          <t>Faculty/school</t>
        </is>
      </c>
      <c r="D92" s="77" t="inlineStr">
        <is>
          <t>RG02-S07</t>
        </is>
      </c>
      <c r="E92" s="77" t="inlineStr"/>
      <c r="F92" s="77" t="inlineStr">
        <is>
          <t>No</t>
        </is>
      </c>
      <c r="G92" s="79" t="inlineStr">
        <is>
          <t>Business School Micro-Internship programme</t>
        </is>
      </c>
      <c r="H92" s="77" t="inlineStr">
        <is>
          <t>Business School Micro-Internship</t>
        </is>
      </c>
      <c r="I92" s="77" t="inlineStr"/>
      <c r="J92"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92" s="77" t="inlineStr">
        <is>
          <t>Bristol University Business School</t>
        </is>
      </c>
      <c r="L92" s="77" t="inlineStr">
        <is>
          <t>Business School Masters students; priority to those not completing an in-curriculum employer project</t>
        </is>
      </c>
      <c r="M92" s="77" t="inlineStr">
        <is>
          <t>Business/management</t>
        </is>
      </c>
      <c r="N92" s="77" t="inlineStr">
        <is>
          <t>Postgraduate taught</t>
        </is>
      </c>
      <c r="O92" s="77" t="inlineStr">
        <is>
          <t>Masters</t>
        </is>
      </c>
      <c r="P92" s="77" t="inlineStr">
        <is>
          <t>Business School Masters only; compulsory in-person launch.</t>
        </is>
      </c>
      <c r="Q92" s="77" t="inlineStr">
        <is>
          <t>Selective/competitive</t>
        </is>
      </c>
      <c r="R92" s="77" t="inlineStr">
        <is>
          <t>Extracurricular</t>
        </is>
      </c>
      <c r="S92" s="77" t="inlineStr">
        <is>
          <t>No credit; certificate on completion; unpaid</t>
        </is>
      </c>
      <c r="T92" s="77" t="inlineStr">
        <is>
          <t>3 weeks, 50 hours</t>
        </is>
      </c>
      <c r="U92" s="77" t="inlineStr">
        <is>
          <t>Virtual team consultancy with in-person launch</t>
        </is>
      </c>
      <c r="V92" s="77" t="inlineStr">
        <is>
          <t>Yes</t>
        </is>
      </c>
      <c r="W92" s="77" t="inlineStr">
        <is>
          <t>Team delivers report and final presentation on client brief (source 1).</t>
        </is>
      </c>
      <c r="X92" s="77" t="inlineStr">
        <is>
          <t>Yes</t>
        </is>
      </c>
      <c r="Y92" s="77" t="inlineStr">
        <is>
          <t>Teams assigned at random; 'virtual student consultant team' (sources 1, 2).</t>
        </is>
      </c>
      <c r="Z92" s="77" t="inlineStr">
        <is>
          <t>Yes</t>
        </is>
      </c>
      <c r="AA92" s="77" t="inlineStr">
        <is>
          <t>Industry client (UK or international organisation, often start-up/SME) sets brief and receives findings (source 1).</t>
        </is>
      </c>
      <c r="AB92" s="77" t="inlineStr">
        <is>
          <t>Business/commercial</t>
        </is>
      </c>
      <c r="AC92" s="77" t="inlineStr">
        <is>
          <t>Client supplies brief and receives report/presentation; separate mentor coaches.</t>
        </is>
      </c>
      <c r="AD92" s="77" t="inlineStr"/>
      <c r="AE92" s="77" t="inlineStr">
        <is>
          <t>Client report and final presentation</t>
        </is>
      </c>
      <c r="AF92" s="77">
        <f>IF(OR(V92="No",X92="No",Z92="No"),"Outside strict definition",IF(AND(V92="Yes",X92="Yes",Z92="Yes"),"Meets all three","Potentially relevant; evidence incomplete"))</f>
        <v/>
      </c>
      <c r="AG92" s="77" t="inlineStr">
        <is>
          <t>Current delivery confirmed</t>
        </is>
      </c>
      <c r="AH92" s="77" t="inlineStr">
        <is>
          <t>2025/26</t>
        </is>
      </c>
      <c r="AI92" s="77" t="inlineStr">
        <is>
          <t>Yes</t>
        </is>
      </c>
      <c r="AJ92" s="77">
        <f>IF(AND(AI92="Yes",AF92="Meets all three",AG92="Current delivery confirmed"),"Yes","No")</f>
        <v/>
      </c>
      <c r="AK92" s="77" t="inlineStr">
        <is>
          <t>200 Masters places per year (2025 programme document)</t>
        </is>
      </c>
      <c r="AL92" s="77" t="inlineStr">
        <is>
          <t>RG02-S07-R1; RG02-S07-R2; RG02-S07-R3</t>
        </is>
      </c>
      <c r="AM92" s="77" t="inlineStr">
        <is>
          <t>Official pages give no 2025/26 dates; a Nov 2025 student post says 2025/6 runs February-March. Named clients not evidenced.</t>
        </is>
      </c>
      <c r="AN92" s="77" t="inlineStr"/>
      <c r="AO92" s="77" t="inlineStr">
        <is>
          <t>UK</t>
        </is>
      </c>
      <c r="AP92" s="77" t="inlineStr">
        <is>
          <t>UK – Russell Group</t>
        </is>
      </c>
      <c r="AQ92" s="77" t="inlineStr">
        <is>
          <t>1-4 weeks</t>
        </is>
      </c>
      <c r="AR92" s="77" t="inlineStr">
        <is>
          <t>All/standard</t>
        </is>
      </c>
      <c r="AS92" s="77" t="inlineStr"/>
    </row>
    <row r="93">
      <c r="A93" s="77" t="inlineStr">
        <is>
          <t>RG02</t>
        </is>
      </c>
      <c r="B93" s="77" t="inlineStr">
        <is>
          <t>Bristol</t>
        </is>
      </c>
      <c r="C93" s="77" t="inlineStr">
        <is>
          <t>Programme/course</t>
        </is>
      </c>
      <c r="D93" s="77" t="inlineStr">
        <is>
          <t>RG02-S08</t>
        </is>
      </c>
      <c r="E93" s="77" t="inlineStr"/>
      <c r="F93" s="77" t="inlineStr">
        <is>
          <t>No</t>
        </is>
      </c>
      <c r="G93" s="79" t="inlineStr">
        <is>
          <t>Business Analytics Consulting Project (MSc Business Analytics)</t>
        </is>
      </c>
      <c r="H93" s="77" t="inlineStr">
        <is>
          <t>Business Analytics Consulting Project</t>
        </is>
      </c>
      <c r="I93" s="77" t="inlineStr">
        <is>
          <t>EFIMM0144</t>
        </is>
      </c>
      <c r="J93" s="77" t="inlineStr">
        <is>
          <t>Mandatory MSc Business Analytics team project in which students work with real organisations on business problems using data-driven methods, ending in a consultancy report and boardroom presentation.</t>
        </is>
      </c>
      <c r="K93" s="77" t="inlineStr">
        <is>
          <t>Bristol University Business School</t>
        </is>
      </c>
      <c r="L93" s="77" t="inlineStr">
        <is>
          <t>MSc Business Analytics</t>
        </is>
      </c>
      <c r="M93" s="77" t="inlineStr">
        <is>
          <t>Business/management</t>
        </is>
      </c>
      <c r="N93" s="77" t="inlineStr">
        <is>
          <t>Postgraduate taught</t>
        </is>
      </c>
      <c r="O93" s="77" t="inlineStr">
        <is>
          <t>Masters</t>
        </is>
      </c>
      <c r="P93" s="77" t="inlineStr"/>
      <c r="Q93" s="77" t="inlineStr">
        <is>
          <t>Compulsory within specified programmes</t>
        </is>
      </c>
      <c r="R93" s="77" t="inlineStr">
        <is>
          <t>Curricular</t>
        </is>
      </c>
      <c r="S93" s="77" t="inlineStr">
        <is>
          <t>20 credits, TB2 (per a catalogue structure labelled 2031/32 - indicative)</t>
        </is>
      </c>
      <c r="T93" s="77" t="inlineStr">
        <is>
          <t>Teaching Block 2</t>
        </is>
      </c>
      <c r="U93" s="77" t="inlineStr">
        <is>
          <t>Team consulting project</t>
        </is>
      </c>
      <c r="V93" s="77" t="inlineStr">
        <is>
          <t>Yes</t>
        </is>
      </c>
      <c r="W93" s="77" t="inlineStr">
        <is>
          <t>Consultancy report and boardroom presentation (source 1).</t>
        </is>
      </c>
      <c r="X93" s="77" t="inlineStr">
        <is>
          <t>Yes</t>
        </is>
      </c>
      <c r="Y93" s="77" t="inlineStr">
        <is>
          <t>'A team project solves a real-world organisational problem' (source 1).</t>
        </is>
      </c>
      <c r="Z93" s="77" t="inlineStr">
        <is>
          <t>Unclear</t>
        </is>
      </c>
      <c r="AA93" s="77" t="inlineStr">
        <is>
          <t>Programme page says students work with real organisations; a 2022 school blog says 'where possible' with private, charity and public-sector organisations (source 2) - not documented as standard.</t>
        </is>
      </c>
      <c r="AB93" s="77" t="inlineStr">
        <is>
          <t>Mixed</t>
        </is>
      </c>
      <c r="AC93" s="77" t="inlineStr">
        <is>
          <t>Real organisation supplies the problem; details of feedback not retrieved.</t>
        </is>
      </c>
      <c r="AD93" s="77" t="inlineStr">
        <is>
          <t>Programme developed with IBM, LV and UCL/IBM Industry Exchange Network (2022 blog); no project clients named.</t>
        </is>
      </c>
      <c r="AE93" s="77" t="inlineStr">
        <is>
          <t>Consultancy report and boardroom presentation</t>
        </is>
      </c>
      <c r="AF93" s="77">
        <f>IF(OR(V93="No",X93="No",Z93="No"),"Outside strict definition",IF(AND(V93="Yes",X93="Yes",Z93="Yes"),"Meets all three","Potentially relevant; evidence incomplete"))</f>
        <v/>
      </c>
      <c r="AG93" s="77" t="inlineStr">
        <is>
          <t>Current status unclear</t>
        </is>
      </c>
      <c r="AH93" s="77" t="inlineStr">
        <is>
          <t>undated</t>
        </is>
      </c>
      <c r="AI93" s="77" t="inlineStr">
        <is>
          <t>Yes</t>
        </is>
      </c>
      <c r="AJ93" s="77">
        <f>IF(AND(AI93="Yes",AF93="Meets all three",AG93="Current delivery confirmed"),"Yes","No")</f>
        <v/>
      </c>
      <c r="AK93" s="77" t="inlineStr"/>
      <c r="AL93" s="77" t="inlineStr">
        <is>
          <t>RG02-S08-R1; RG02-S08-R2</t>
        </is>
      </c>
      <c r="AM93" s="77" t="inlineStr">
        <is>
          <t>Could not retrieve a genuine 2025/26 or 2026/27 unit entry; unit directors listed on staff pages (undated). Extent of external clients unclear.</t>
        </is>
      </c>
      <c r="AN93" s="77" t="inlineStr"/>
      <c r="AO93" s="77" t="inlineStr">
        <is>
          <t>UK</t>
        </is>
      </c>
      <c r="AP93" s="77" t="inlineStr">
        <is>
          <t>UK – Russell Group</t>
        </is>
      </c>
      <c r="AQ93" s="77" t="inlineStr">
        <is>
          <t>~1 term</t>
        </is>
      </c>
      <c r="AR93" s="77" t="inlineStr">
        <is>
          <t>Some projects</t>
        </is>
      </c>
      <c r="AS93" s="77" t="inlineStr"/>
    </row>
    <row r="94">
      <c r="A94" s="77" t="inlineStr">
        <is>
          <t>RG02</t>
        </is>
      </c>
      <c r="B94" s="77" t="inlineStr">
        <is>
          <t>Bristol</t>
        </is>
      </c>
      <c r="C94" s="77" t="inlineStr">
        <is>
          <t>Programme/course</t>
        </is>
      </c>
      <c r="D94" s="77" t="inlineStr">
        <is>
          <t>RG02-S09</t>
        </is>
      </c>
      <c r="E94" s="77" t="inlineStr"/>
      <c r="F94" s="77" t="inlineStr">
        <is>
          <t>No</t>
        </is>
      </c>
      <c r="G94" s="79" t="inlineStr">
        <is>
          <t>MSc Business Innovation and Entrepreneurship - Term 2 management-consultant live brief option</t>
        </is>
      </c>
      <c r="H94" s="77" t="inlineStr">
        <is>
          <t>MSc BIE Term 2 live commercial brief</t>
        </is>
      </c>
      <c r="I94" s="77" t="inlineStr"/>
      <c r="J94" s="77" t="inlineStr">
        <is>
          <t>In Term 2 students choose between acting as a management consultant for a real-world industry partner on a live commercial brief, or founding a proposal for an internal venture/spin-out with their team.</t>
        </is>
      </c>
      <c r="K94" s="77" t="inlineStr">
        <is>
          <t>Bristol University Business School / Centre for Innovation and Entrepreneurship</t>
        </is>
      </c>
      <c r="L94" s="77" t="inlineStr">
        <is>
          <t>MSc Business Innovation and Entrepreneurship</t>
        </is>
      </c>
      <c r="M94" s="77" t="inlineStr">
        <is>
          <t>Business/management</t>
        </is>
      </c>
      <c r="N94" s="77" t="inlineStr">
        <is>
          <t>Postgraduate taught</t>
        </is>
      </c>
      <c r="O94" s="77" t="inlineStr">
        <is>
          <t>Masters</t>
        </is>
      </c>
      <c r="P94" s="77" t="inlineStr"/>
      <c r="Q94" s="77" t="inlineStr">
        <is>
          <t>Optional/elective</t>
        </is>
      </c>
      <c r="R94" s="77" t="inlineStr">
        <is>
          <t>Curricular</t>
        </is>
      </c>
      <c r="S94" s="77" t="inlineStr">
        <is>
          <t>Not retrieved</t>
        </is>
      </c>
      <c r="T94" s="77" t="inlineStr">
        <is>
          <t>Teaching Block 2 (Term 2)</t>
        </is>
      </c>
      <c r="U94" s="77" t="inlineStr">
        <is>
          <t>Consulting option for industry partner</t>
        </is>
      </c>
      <c r="V94" s="77" t="inlineStr">
        <is>
          <t>Yes</t>
        </is>
      </c>
      <c r="W94" s="77" t="inlineStr">
        <is>
          <t>Live commercial brief solved for an industry partner (source 1).</t>
        </is>
      </c>
      <c r="X94" s="77" t="inlineStr">
        <is>
          <t>Unclear</t>
        </is>
      </c>
      <c r="Y94" s="77" t="inlineStr">
        <is>
          <t>Programme is 'built around teamwork'; 'your team' is stated for the founder option, but the consultant option's team structure is not stated (source 1).</t>
        </is>
      </c>
      <c r="Z94" s="77" t="inlineStr">
        <is>
          <t>Yes</t>
        </is>
      </c>
      <c r="AA94" s="77" t="inlineStr">
        <is>
          <t>'Working for a real-world industry partner to solve a live commercial brief'; Centre says industry partners set live challenges (sources 1, 2).</t>
        </is>
      </c>
      <c r="AB94" s="77" t="inlineStr">
        <is>
          <t>Business/commercial</t>
        </is>
      </c>
      <c r="AC94" s="77" t="inlineStr">
        <is>
          <t>Industry partner sets live commercial brief.</t>
        </is>
      </c>
      <c r="AD94" s="77" t="inlineStr"/>
      <c r="AE94" s="77" t="inlineStr">
        <is>
          <t>Not specified (consultancy output)</t>
        </is>
      </c>
      <c r="AF94" s="77">
        <f>IF(OR(V94="No",X94="No",Z94="No"),"Outside strict definition",IF(AND(V94="Yes",X94="Yes",Z94="Yes"),"Meets all three","Potentially relevant; evidence incomplete"))</f>
        <v/>
      </c>
      <c r="AG94" s="77" t="inlineStr">
        <is>
          <t>Current status unclear</t>
        </is>
      </c>
      <c r="AH94" s="77" t="inlineStr">
        <is>
          <t>undated</t>
        </is>
      </c>
      <c r="AI94" s="77" t="inlineStr">
        <is>
          <t>Yes</t>
        </is>
      </c>
      <c r="AJ94" s="77">
        <f>IF(AND(AI94="Yes",AF94="Meets all three",AG94="Current delivery confirmed"),"Yes","No")</f>
        <v/>
      </c>
      <c r="AK94" s="77" t="inlineStr"/>
      <c r="AL94" s="77" t="inlineStr">
        <is>
          <t>RG02-S09-R1; RG02-S09-R2</t>
        </is>
      </c>
      <c r="AM94" s="77" t="inlineStr">
        <is>
          <t>Group vs individual for the consulting option, deliverable, credits, and dated delivery evidence not retrieved.</t>
        </is>
      </c>
      <c r="AN94" s="77" t="inlineStr"/>
      <c r="AO94" s="77" t="inlineStr">
        <is>
          <t>UK</t>
        </is>
      </c>
      <c r="AP94" s="77" t="inlineStr">
        <is>
          <t>UK – Russell Group</t>
        </is>
      </c>
      <c r="AQ94" s="77" t="inlineStr">
        <is>
          <t>~1 term</t>
        </is>
      </c>
      <c r="AR94" s="77" t="inlineStr">
        <is>
          <t>All/standard</t>
        </is>
      </c>
      <c r="AS94" s="77" t="inlineStr"/>
    </row>
    <row r="95">
      <c r="A95" s="77" t="inlineStr">
        <is>
          <t>RG02</t>
        </is>
      </c>
      <c r="B95" s="77" t="inlineStr">
        <is>
          <t>Bristol</t>
        </is>
      </c>
      <c r="C95" s="77" t="inlineStr">
        <is>
          <t>Programme/course</t>
        </is>
      </c>
      <c r="D95" s="77" t="inlineStr">
        <is>
          <t>RG02-S10</t>
        </is>
      </c>
      <c r="E95" s="77" t="inlineStr"/>
      <c r="F95" s="77" t="inlineStr">
        <is>
          <t>No</t>
        </is>
      </c>
      <c r="G95" s="79" t="inlineStr">
        <is>
          <t>The Marketing Applied Extended Project (AEP) - applied group route (MSc Marketing)</t>
        </is>
      </c>
      <c r="H95" s="77" t="inlineStr">
        <is>
          <t>Marketing Applied Extended Project</t>
        </is>
      </c>
      <c r="I95" s="77" t="inlineStr">
        <is>
          <t>MGRCM0040</t>
        </is>
      </c>
      <c r="J95"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95" s="77" t="inlineStr">
        <is>
          <t>Bristol University Business School</t>
        </is>
      </c>
      <c r="L95" s="77" t="inlineStr">
        <is>
          <t>MSc Marketing (not open to other students)</t>
        </is>
      </c>
      <c r="M95" s="77" t="inlineStr">
        <is>
          <t>Business/management</t>
        </is>
      </c>
      <c r="N95" s="77" t="inlineStr">
        <is>
          <t>Postgraduate taught</t>
        </is>
      </c>
      <c r="O95" s="77" t="inlineStr">
        <is>
          <t>Masters</t>
        </is>
      </c>
      <c r="P95" s="77" t="inlineStr"/>
      <c r="Q95" s="77" t="inlineStr">
        <is>
          <t>Optional/elective</t>
        </is>
      </c>
      <c r="R95" s="77" t="inlineStr">
        <is>
          <t>Curricular</t>
        </is>
      </c>
      <c r="S95" s="77" t="inlineStr">
        <is>
          <t>60 credits; group proposal 10%, group report/presentation 50%, individual reflection 40%</t>
        </is>
      </c>
      <c r="T95" s="77" t="inlineStr">
        <is>
          <t>Summer project (dissertation period)</t>
        </is>
      </c>
      <c r="U95" s="77" t="inlineStr">
        <is>
          <t>Small-group applied project with partner organisation</t>
        </is>
      </c>
      <c r="V95" s="77" t="inlineStr">
        <is>
          <t>Yes</t>
        </is>
      </c>
      <c r="W95" s="77" t="inlineStr">
        <is>
          <t>Group report and presentation on partner brief (source 1).</t>
        </is>
      </c>
      <c r="X95" s="77" t="inlineStr">
        <is>
          <t>Yes</t>
        </is>
      </c>
      <c r="Y95" s="77" t="inlineStr">
        <is>
          <t>Applied route is 'a small group on a real organisational challenge'; group components must be passed; the theoretical alternative is separate (sources 1, 2).</t>
        </is>
      </c>
      <c r="Z95" s="77" t="inlineStr">
        <is>
          <t>Yes</t>
        </is>
      </c>
      <c r="AA95" s="77" t="inlineStr">
        <is>
          <t>'Working with a range of organisational partners (commercial, third-sector, social etc) external to the School ... project briefs'; partners brief and guide students (source 1).</t>
        </is>
      </c>
      <c r="AB95" s="77" t="inlineStr">
        <is>
          <t>Mixed</t>
        </is>
      </c>
      <c r="AC95" s="77" t="inlineStr">
        <is>
          <t>Partner sets brief and guides students.</t>
        </is>
      </c>
      <c r="AD95" s="77" t="inlineStr"/>
      <c r="AE95" s="77" t="inlineStr">
        <is>
          <t>Group report and presentation to partner</t>
        </is>
      </c>
      <c r="AF95" s="77">
        <f>IF(OR(V95="No",X95="No",Z95="No"),"Outside strict definition",IF(AND(V95="Yes",X95="Yes",Z95="Yes"),"Meets all three","Potentially relevant; evidence incomplete"))</f>
        <v/>
      </c>
      <c r="AG95" s="77" t="inlineStr">
        <is>
          <t>Current delivery confirmed</t>
        </is>
      </c>
      <c r="AH95" s="77" t="inlineStr">
        <is>
          <t>2026/27</t>
        </is>
      </c>
      <c r="AI95" s="77" t="inlineStr">
        <is>
          <t>Yes</t>
        </is>
      </c>
      <c r="AJ95" s="77">
        <f>IF(AND(AI95="Yes",AF95="Meets all three",AG95="Current delivery confirmed"),"Yes","No")</f>
        <v/>
      </c>
      <c r="AK95" s="77" t="inlineStr"/>
      <c r="AL95" s="77" t="inlineStr">
        <is>
          <t>RG02-S10-R1; RG02-S10-R2</t>
        </is>
      </c>
      <c r="AM95" s="77" t="inlineStr">
        <is>
          <t>Catalogue entry year labels (2030/31, 2033/34) are unreliable; delivery corroborated only by the MSc Marketing page for September 2026 entry. The page says 'if applicable', so availability of applied route per cohort uncertain. No named partners.</t>
        </is>
      </c>
      <c r="AN95" s="77" t="inlineStr"/>
      <c r="AO95" s="77" t="inlineStr">
        <is>
          <t>UK</t>
        </is>
      </c>
      <c r="AP95" s="77" t="inlineStr">
        <is>
          <t>UK – Russell Group</t>
        </is>
      </c>
      <c r="AQ95" s="77" t="inlineStr">
        <is>
          <t>~1 term</t>
        </is>
      </c>
      <c r="AR95" s="77" t="inlineStr">
        <is>
          <t>All/standard</t>
        </is>
      </c>
      <c r="AS95" s="77" t="inlineStr"/>
    </row>
    <row r="96">
      <c r="A96" s="77" t="inlineStr">
        <is>
          <t>RG02</t>
        </is>
      </c>
      <c r="B96" s="77" t="inlineStr">
        <is>
          <t>Bristol</t>
        </is>
      </c>
      <c r="C96" s="77" t="inlineStr">
        <is>
          <t>Programme/course</t>
        </is>
      </c>
      <c r="D96" s="77" t="inlineStr">
        <is>
          <t>RG02-S11</t>
        </is>
      </c>
      <c r="E96" s="77" t="inlineStr"/>
      <c r="F96" s="77" t="inlineStr">
        <is>
          <t>No</t>
        </is>
      </c>
      <c r="G96" s="79" t="inlineStr">
        <is>
          <t>MSc Data Science for Business - live consulting projects / Applied Research Project</t>
        </is>
      </c>
      <c r="H96" s="77" t="inlineStr">
        <is>
          <t>Data Science for Business applied projects</t>
        </is>
      </c>
      <c r="I96" s="77" t="inlineStr"/>
      <c r="J96" s="77" t="inlineStr">
        <is>
          <t>Programme offers live consulting projects and an Applied Research Project that integrates industry projects, completed over the summer individually or as part of a team.</t>
        </is>
      </c>
      <c r="K96" s="77" t="inlineStr">
        <is>
          <t>Bristol University Business School with Engineering Mathematics</t>
        </is>
      </c>
      <c r="L96" s="77" t="inlineStr">
        <is>
          <t>MSc Data Science for Business</t>
        </is>
      </c>
      <c r="M96" s="77" t="inlineStr">
        <is>
          <t>Business/management; Engineering/computing</t>
        </is>
      </c>
      <c r="N96" s="77" t="inlineStr">
        <is>
          <t>Postgraduate taught</t>
        </is>
      </c>
      <c r="O96" s="77" t="inlineStr"/>
      <c r="P96" s="77" t="inlineStr"/>
      <c r="Q96" s="77" t="inlineStr">
        <is>
          <t>Unclear</t>
        </is>
      </c>
      <c r="R96" s="77" t="inlineStr">
        <is>
          <t>Curricular</t>
        </is>
      </c>
      <c r="S96" s="77" t="inlineStr"/>
      <c r="T96" s="77" t="inlineStr"/>
      <c r="U96" s="77" t="inlineStr"/>
      <c r="V96" s="77" t="inlineStr">
        <is>
          <t>Yes</t>
        </is>
      </c>
      <c r="W96" s="77" t="inlineStr">
        <is>
          <t>Applied Research Project and consulting projects (source 1).</t>
        </is>
      </c>
      <c r="X96" s="77" t="inlineStr">
        <is>
          <t>Unclear</t>
        </is>
      </c>
      <c r="Y96" s="77" t="inlineStr">
        <is>
          <t>'Either individually or as part of a team'; routes not separated (source 1).</t>
        </is>
      </c>
      <c r="Z96" s="77" t="inlineStr">
        <is>
          <t>Unclear</t>
        </is>
      </c>
      <c r="AA96" s="77" t="inlineStr">
        <is>
          <t>'Many projects developed in collaboration with an external organisation'; industry projects integrated 'particularly in the Applied Research Project' (source 1). A staff profile mentions IBM, Yeo Valley, NHS Bristol (not tied to this route).</t>
        </is>
      </c>
      <c r="AB96" s="77" t="inlineStr">
        <is>
          <t>Mixed</t>
        </is>
      </c>
      <c r="AC96" s="77" t="inlineStr"/>
      <c r="AD96" s="77" t="inlineStr"/>
      <c r="AE96" s="77" t="inlineStr"/>
      <c r="AF96" s="77">
        <f>IF(OR(V96="No",X96="No",Z96="No"),"Outside strict definition",IF(AND(V96="Yes",X96="Yes",Z96="Yes"),"Meets all three","Potentially relevant; evidence incomplete"))</f>
        <v/>
      </c>
      <c r="AG96" s="77" t="inlineStr">
        <is>
          <t>Current status unclear</t>
        </is>
      </c>
      <c r="AH96" s="77" t="inlineStr">
        <is>
          <t>undated</t>
        </is>
      </c>
      <c r="AI96" s="77" t="inlineStr">
        <is>
          <t>Yes</t>
        </is>
      </c>
      <c r="AJ96" s="77">
        <f>IF(AND(AI96="Yes",AF96="Meets all three",AG96="Current delivery confirmed"),"Yes","No")</f>
        <v/>
      </c>
      <c r="AK96" s="77" t="inlineStr"/>
      <c r="AL96" s="77" t="inlineStr">
        <is>
          <t>RG02-S11-R1</t>
        </is>
      </c>
      <c r="AM96" s="77" t="inlineStr">
        <is>
          <t>Individual vs team routes, external share, credits and dated delivery all unresolved.</t>
        </is>
      </c>
      <c r="AN96" s="77" t="inlineStr"/>
      <c r="AO96" s="77" t="inlineStr">
        <is>
          <t>UK</t>
        </is>
      </c>
      <c r="AP96" s="77" t="inlineStr">
        <is>
          <t>UK – Russell Group</t>
        </is>
      </c>
      <c r="AQ96" s="77" t="inlineStr">
        <is>
          <t>Unclear</t>
        </is>
      </c>
      <c r="AR96" s="77" t="inlineStr">
        <is>
          <t>Some projects</t>
        </is>
      </c>
      <c r="AS96" s="77" t="inlineStr"/>
    </row>
    <row r="97">
      <c r="A97" s="77" t="inlineStr">
        <is>
          <t>RG02</t>
        </is>
      </c>
      <c r="B97" s="77" t="inlineStr">
        <is>
          <t>Bristol</t>
        </is>
      </c>
      <c r="C97" s="77" t="inlineStr">
        <is>
          <t>Programme/course</t>
        </is>
      </c>
      <c r="D97" s="77" t="inlineStr">
        <is>
          <t>RG02-S12</t>
        </is>
      </c>
      <c r="E97" s="77" t="inlineStr"/>
      <c r="F97" s="77" t="inlineStr">
        <is>
          <t>No</t>
        </is>
      </c>
      <c r="G97" s="79" t="inlineStr">
        <is>
          <t>Consultancy Project (Geographical Sciences)</t>
        </is>
      </c>
      <c r="H97" s="77" t="inlineStr">
        <is>
          <t>Consultancy Project</t>
        </is>
      </c>
      <c r="I97" s="77" t="inlineStr">
        <is>
          <t>GEOGM0029</t>
        </is>
      </c>
      <c r="J97" s="77" t="inlineStr">
        <is>
          <t>Masters unit: unit director collects proposals from external clients; projects allocated to teams of 3-5 students who negotiate terms of reference, research, produce a report and present to the client.</t>
        </is>
      </c>
      <c r="K97" s="77" t="inlineStr">
        <is>
          <t>School of Geographical Sciences</t>
        </is>
      </c>
      <c r="L97" s="77" t="inlineStr">
        <is>
          <t>Geographical Sciences MSc programmes</t>
        </is>
      </c>
      <c r="M97" s="77" t="inlineStr">
        <is>
          <t>Science</t>
        </is>
      </c>
      <c r="N97" s="77" t="inlineStr">
        <is>
          <t>Postgraduate taught</t>
        </is>
      </c>
      <c r="O97" s="77" t="inlineStr"/>
      <c r="P97" s="77" t="inlineStr"/>
      <c r="Q97" s="77" t="inlineStr">
        <is>
          <t>Unclear</t>
        </is>
      </c>
      <c r="R97" s="77" t="inlineStr">
        <is>
          <t>Curricular</t>
        </is>
      </c>
      <c r="S97" s="77" t="inlineStr">
        <is>
          <t>20 credits, TB2 (2020/21 listing)</t>
        </is>
      </c>
      <c r="T97" s="77" t="inlineStr">
        <is>
          <t>Teaching Block 2</t>
        </is>
      </c>
      <c r="U97" s="77" t="inlineStr"/>
      <c r="V97" s="77" t="inlineStr">
        <is>
          <t>Yes</t>
        </is>
      </c>
      <c r="W97" s="77" t="inlineStr">
        <is>
          <t>Report and final presentation to clients (source 1).</t>
        </is>
      </c>
      <c r="X97" s="77" t="inlineStr">
        <is>
          <t>Yes</t>
        </is>
      </c>
      <c r="Y97" s="77" t="inlineStr">
        <is>
          <t>Teams of 3-5 students allocated by preference (source 1).</t>
        </is>
      </c>
      <c r="Z97" s="77" t="inlineStr">
        <is>
          <t>Yes</t>
        </is>
      </c>
      <c r="AA97" s="77" t="inlineStr">
        <is>
          <t>Unit director collects proposals from external clients; students present to their clients (source 1).</t>
        </is>
      </c>
      <c r="AB97" s="77" t="inlineStr">
        <is>
          <t>Unclear</t>
        </is>
      </c>
      <c r="AC97" s="77" t="inlineStr">
        <is>
          <t>Client proposes project and receives report/presentation.</t>
        </is>
      </c>
      <c r="AD97" s="77" t="inlineStr"/>
      <c r="AE97" s="77" t="inlineStr"/>
      <c r="AF97" s="77">
        <f>IF(OR(V97="No",X97="No",Z97="No"),"Outside strict definition",IF(AND(V97="Yes",X97="Yes",Z97="Yes"),"Meets all three","Potentially relevant; evidence incomplete"))</f>
        <v/>
      </c>
      <c r="AG97" s="77" t="inlineStr">
        <is>
          <t>Current status unclear</t>
        </is>
      </c>
      <c r="AH97" s="77" t="inlineStr">
        <is>
          <t>2020/21</t>
        </is>
      </c>
      <c r="AI97" s="77" t="inlineStr">
        <is>
          <t>Yes</t>
        </is>
      </c>
      <c r="AJ97" s="77">
        <f>IF(AND(AI97="Yes",AF97="Meets all three",AG97="Current delivery confirmed"),"Yes","No")</f>
        <v/>
      </c>
      <c r="AK97" s="77" t="inlineStr"/>
      <c r="AL97" s="77" t="inlineStr">
        <is>
          <t>RG02-S12-R1</t>
        </is>
      </c>
      <c r="AM97" s="77" t="inlineStr">
        <is>
          <t>Only description is on a catalogue page labelled 2037/38 (unreliable); the unit is absent from the 2025/26 MSc Human Geography listing found. Delivery in 2025/26 not confirmed; may have been replaced by GEOGM0072. Partner sector not stated.</t>
        </is>
      </c>
      <c r="AN97" s="77" t="inlineStr"/>
      <c r="AO97" s="77" t="inlineStr">
        <is>
          <t>UK</t>
        </is>
      </c>
      <c r="AP97" s="77" t="inlineStr">
        <is>
          <t>UK – Russell Group</t>
        </is>
      </c>
      <c r="AQ97" s="77" t="inlineStr">
        <is>
          <t>~1 term</t>
        </is>
      </c>
      <c r="AR97" s="77" t="inlineStr">
        <is>
          <t>All/standard</t>
        </is>
      </c>
      <c r="AS97" s="77" t="inlineStr"/>
    </row>
    <row r="98">
      <c r="A98" s="77" t="inlineStr">
        <is>
          <t>RG02</t>
        </is>
      </c>
      <c r="B98" s="77" t="inlineStr">
        <is>
          <t>Bristol</t>
        </is>
      </c>
      <c r="C98" s="77" t="inlineStr">
        <is>
          <t>Programme/course</t>
        </is>
      </c>
      <c r="D98" s="77" t="inlineStr">
        <is>
          <t>RG02-S13</t>
        </is>
      </c>
      <c r="E98" s="77" t="inlineStr"/>
      <c r="F98" s="77" t="inlineStr">
        <is>
          <t>No</t>
        </is>
      </c>
      <c r="G98" s="79" t="inlineStr">
        <is>
          <t>Policy and Management Consultancy</t>
        </is>
      </c>
      <c r="H98" s="77" t="inlineStr">
        <is>
          <t>Policy and Management Consultancy</t>
        </is>
      </c>
      <c r="I98" s="77" t="inlineStr">
        <is>
          <t>GEOGM0072</t>
        </is>
      </c>
      <c r="J98" s="77" t="inlineStr">
        <is>
          <t>Optional 20-credit TB2 Masters unit built around responding to a client brief (problem framing and analysis tools). Group structure and client type not retrieved.</t>
        </is>
      </c>
      <c r="K98" s="77" t="inlineStr">
        <is>
          <t>School of Geographical Sciences</t>
        </is>
      </c>
      <c r="L98" s="77" t="inlineStr">
        <is>
          <t>MSc Human Geography: Society and Space (listed optional 2025/26)</t>
        </is>
      </c>
      <c r="M98" s="77" t="inlineStr">
        <is>
          <t>Science; Arts/humanities/social sciences</t>
        </is>
      </c>
      <c r="N98" s="77" t="inlineStr">
        <is>
          <t>Postgraduate taught</t>
        </is>
      </c>
      <c r="O98" s="77" t="inlineStr"/>
      <c r="P98" s="77" t="inlineStr"/>
      <c r="Q98" s="77" t="inlineStr">
        <is>
          <t>Optional/elective</t>
        </is>
      </c>
      <c r="R98" s="77" t="inlineStr">
        <is>
          <t>Curricular</t>
        </is>
      </c>
      <c r="S98" s="77" t="inlineStr">
        <is>
          <t>20 credits, TB2</t>
        </is>
      </c>
      <c r="T98" s="77" t="inlineStr"/>
      <c r="U98" s="77" t="inlineStr"/>
      <c r="V98" s="77" t="inlineStr">
        <is>
          <t>Unclear</t>
        </is>
      </c>
      <c r="W98" s="77" t="inlineStr">
        <is>
          <t>Objectives refer to 'a client brief' (source 1, year-labelled 2037/38).</t>
        </is>
      </c>
      <c r="X98" s="77" t="inlineStr">
        <is>
          <t>Unclear</t>
        </is>
      </c>
      <c r="Y98" s="77" t="inlineStr">
        <is>
          <t>Not retrieved. The MSc Environmental Policy and Management page refers to an 'extended team-based project' for partner organisations without naming the unit.</t>
        </is>
      </c>
      <c r="Z98" s="77" t="inlineStr">
        <is>
          <t>Unclear</t>
        </is>
      </c>
      <c r="AA98" s="77" t="inlineStr">
        <is>
          <t>Client mentioned but not identified as external.</t>
        </is>
      </c>
      <c r="AB98" s="77" t="inlineStr">
        <is>
          <t>Unclear</t>
        </is>
      </c>
      <c r="AC98" s="77" t="inlineStr"/>
      <c r="AD98" s="77" t="inlineStr"/>
      <c r="AE98" s="77" t="inlineStr"/>
      <c r="AF98" s="77">
        <f>IF(OR(V98="No",X98="No",Z98="No"),"Outside strict definition",IF(AND(V98="Yes",X98="Yes",Z98="Yes"),"Meets all three","Potentially relevant; evidence incomplete"))</f>
        <v/>
      </c>
      <c r="AG98" s="77" t="inlineStr">
        <is>
          <t>Current status unclear</t>
        </is>
      </c>
      <c r="AH98" s="77" t="inlineStr">
        <is>
          <t>2025/26 (listing only)</t>
        </is>
      </c>
      <c r="AI98" s="77" t="inlineStr">
        <is>
          <t>Yes</t>
        </is>
      </c>
      <c r="AJ98" s="77">
        <f>IF(AND(AI98="Yes",AF98="Meets all three",AG98="Current delivery confirmed"),"Yes","No")</f>
        <v/>
      </c>
      <c r="AK98" s="77" t="inlineStr"/>
      <c r="AL98" s="77" t="inlineStr">
        <is>
          <t>RG02-S13-R1; RG02-S13-R2</t>
        </is>
      </c>
      <c r="AM98" s="77" t="inlineStr">
        <is>
          <t>Need actual unit description: team vs individual, external client identity.</t>
        </is>
      </c>
      <c r="AN98" s="77" t="inlineStr"/>
      <c r="AO98" s="77" t="inlineStr">
        <is>
          <t>UK</t>
        </is>
      </c>
      <c r="AP98" s="77" t="inlineStr">
        <is>
          <t>UK – Russell Group</t>
        </is>
      </c>
      <c r="AQ98" s="77" t="inlineStr">
        <is>
          <t>~1 term</t>
        </is>
      </c>
      <c r="AR98" s="77" t="inlineStr">
        <is>
          <t>Unclear</t>
        </is>
      </c>
      <c r="AS98" s="77" t="inlineStr"/>
    </row>
    <row r="99">
      <c r="A99" s="77" t="inlineStr">
        <is>
          <t>RG02</t>
        </is>
      </c>
      <c r="B99" s="77" t="inlineStr">
        <is>
          <t>Bristol</t>
        </is>
      </c>
      <c r="C99" s="77" t="inlineStr">
        <is>
          <t>Faculty/school</t>
        </is>
      </c>
      <c r="D99" s="77" t="inlineStr">
        <is>
          <t>RG02-S14</t>
        </is>
      </c>
      <c r="E99" s="77" t="inlineStr"/>
      <c r="F99" s="77" t="inlineStr">
        <is>
          <t>No</t>
        </is>
      </c>
      <c r="G99" s="79" t="inlineStr">
        <is>
          <t>Professional Liaison Network - live briefs and group consultancy</t>
        </is>
      </c>
      <c r="H99" s="77" t="inlineStr">
        <is>
          <t>PLN live briefs / group consultancy</t>
        </is>
      </c>
      <c r="I99" s="77" t="inlineStr"/>
      <c r="J99"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99" s="77" t="inlineStr">
        <is>
          <t>Faculty of Arts, Law and Social Sciences - Professional Liaison Network</t>
        </is>
      </c>
      <c r="L99" s="77" t="inlineStr">
        <is>
          <t>Faculty of Arts, Law and Social Sciences students (projects open to UG and PG across faculty)</t>
        </is>
      </c>
      <c r="M99" s="77" t="inlineStr">
        <is>
          <t>Business/management; Arts/humanities/social sciences; Other (law, health, design, architecture…)</t>
        </is>
      </c>
      <c r="N99" s="77" t="inlineStr">
        <is>
          <t>Mixed</t>
        </is>
      </c>
      <c r="O99" s="77" t="inlineStr"/>
      <c r="P99" s="77" t="inlineStr"/>
      <c r="Q99" s="77" t="inlineStr">
        <is>
          <t>Unclear</t>
        </is>
      </c>
      <c r="R99" s="77" t="inlineStr">
        <is>
          <t>Unclear</t>
        </is>
      </c>
      <c r="S99" s="77" t="inlineStr"/>
      <c r="T99" s="77" t="inlineStr"/>
      <c r="U99" s="77" t="inlineStr"/>
      <c r="V99" s="77" t="inlineStr">
        <is>
          <t>Unclear</t>
        </is>
      </c>
      <c r="W99" s="77" t="inlineStr">
        <is>
          <t>Challenge-based but outputs and bounded brief not described (source 1).</t>
        </is>
      </c>
      <c r="X99" s="77" t="inlineStr">
        <is>
          <t>Yes</t>
        </is>
      </c>
      <c r="Y99" s="77" t="inlineStr">
        <is>
          <t>'A large group of students' (live briefs); 'a small team of students' (group consultancy) (source 1).</t>
        </is>
      </c>
      <c r="Z99" s="77" t="inlineStr">
        <is>
          <t>Yes</t>
        </is>
      </c>
      <c r="AA99" s="77" t="inlineStr">
        <is>
          <t>Organisation brings the challenge and works with the students (source 1); a 2024 blog describes a PLN project with Transform Drug Policy Foundation (source 2).</t>
        </is>
      </c>
      <c r="AB99" s="77" t="inlineStr">
        <is>
          <t>Mixed</t>
        </is>
      </c>
      <c r="AC99" s="77" t="inlineStr">
        <is>
          <t>Organisation supplies challenge; details of feedback/assessment not retrieved.</t>
        </is>
      </c>
      <c r="AD99" s="77" t="inlineStr">
        <is>
          <t>Transform Drug Policy Foundation; Bristol Energy Network (blog posts 2024)</t>
        </is>
      </c>
      <c r="AE99" s="77" t="inlineStr"/>
      <c r="AF99" s="77">
        <f>IF(OR(V99="No",X99="No",Z99="No"),"Outside strict definition",IF(AND(V99="Yes",X99="Yes",Z99="Yes"),"Meets all three","Potentially relevant; evidence incomplete"))</f>
        <v/>
      </c>
      <c r="AG99" s="77" t="inlineStr">
        <is>
          <t>Current status unclear</t>
        </is>
      </c>
      <c r="AH99" s="77" t="inlineStr">
        <is>
          <t>2024</t>
        </is>
      </c>
      <c r="AI99" s="77" t="inlineStr">
        <is>
          <t>Yes</t>
        </is>
      </c>
      <c r="AJ99" s="77">
        <f>IF(AND(AI99="Yes",AF99="Meets all three",AG99="Current delivery confirmed"),"Yes","No")</f>
        <v/>
      </c>
      <c r="AK99" s="77" t="inlineStr"/>
      <c r="AL99" s="77" t="inlineStr">
        <is>
          <t>RG02-S14-R1; RG02-S14-R2</t>
        </is>
      </c>
      <c r="AM99" s="77" t="inlineStr">
        <is>
          <t>Whether live briefs are credit-bearing, which units deliver them, timing, volume and recent cohorts not found. May overlap with S6 (Management Consultancy) and other unit-based routes.</t>
        </is>
      </c>
      <c r="AN99" s="77" t="inlineStr"/>
      <c r="AO99" s="77" t="inlineStr">
        <is>
          <t>UK</t>
        </is>
      </c>
      <c r="AP99" s="77" t="inlineStr">
        <is>
          <t>UK – Russell Group</t>
        </is>
      </c>
      <c r="AQ99" s="77" t="inlineStr">
        <is>
          <t>Unclear</t>
        </is>
      </c>
      <c r="AR99" s="77" t="inlineStr">
        <is>
          <t>All/standard</t>
        </is>
      </c>
      <c r="AS99" s="77" t="inlineStr"/>
    </row>
    <row r="100">
      <c r="A100" s="77" t="inlineStr">
        <is>
          <t>RG02</t>
        </is>
      </c>
      <c r="B100" s="77" t="inlineStr">
        <is>
          <t>Bristol</t>
        </is>
      </c>
      <c r="C100" s="77" t="inlineStr">
        <is>
          <t>Unclear</t>
        </is>
      </c>
      <c r="D100" s="77" t="inlineStr">
        <is>
          <t>RG02-S15</t>
        </is>
      </c>
      <c r="E100" s="77" t="inlineStr"/>
      <c r="F100" s="77" t="inlineStr">
        <is>
          <t>No</t>
        </is>
      </c>
      <c r="G100" s="79" t="inlineStr">
        <is>
          <t>City Challenges (Careers Service)</t>
        </is>
      </c>
      <c r="H100" s="77" t="inlineStr">
        <is>
          <t>City Challenges</t>
        </is>
      </c>
      <c r="I100" s="77" t="inlineStr"/>
      <c r="J100" s="77" t="inlineStr">
        <is>
          <t>Afternoon challenge events in which small student teams tackle a brief set by a local charity or social enterprise and pitch ideas back to the host organisation (min 3.5 hours towards the Bristol PLUS Award).</t>
        </is>
      </c>
      <c r="K100" s="77" t="inlineStr">
        <is>
          <t>Careers Service / Bristol Futures</t>
        </is>
      </c>
      <c r="L100" s="77" t="inlineStr">
        <is>
          <t>Not stated</t>
        </is>
      </c>
      <c r="M100" s="77" t="inlineStr">
        <is>
          <t>Central provision</t>
        </is>
      </c>
      <c r="N100" s="77" t="inlineStr">
        <is>
          <t>Unclear</t>
        </is>
      </c>
      <c r="O100" s="77" t="inlineStr"/>
      <c r="P100" s="77" t="inlineStr"/>
      <c r="Q100" s="77" t="inlineStr">
        <is>
          <t>Optional/elective</t>
        </is>
      </c>
      <c r="R100" s="77" t="inlineStr">
        <is>
          <t>Extracurricular</t>
        </is>
      </c>
      <c r="S100" s="77" t="inlineStr">
        <is>
          <t>No credit; counts towards Bristol PLUS Award</t>
        </is>
      </c>
      <c r="T100" s="77" t="inlineStr">
        <is>
          <t>One afternoon (3.5+ hours)</t>
        </is>
      </c>
      <c r="U100" s="77" t="inlineStr">
        <is>
          <t>In-person afternoon challenge, pitch to host</t>
        </is>
      </c>
      <c r="V100" s="77" t="inlineStr">
        <is>
          <t>Yes</t>
        </is>
      </c>
      <c r="W100" s="77" t="inlineStr">
        <is>
          <t>Teams work a charity-set problem and present ideas to the charity (source 1) - very short.</t>
        </is>
      </c>
      <c r="X100" s="77" t="inlineStr">
        <is>
          <t>Yes</t>
        </is>
      </c>
      <c r="Y100" s="77" t="inlineStr">
        <is>
          <t>Small student teams (source 1).</t>
        </is>
      </c>
      <c r="Z100" s="77" t="inlineStr">
        <is>
          <t>Yes</t>
        </is>
      </c>
      <c r="AA100" s="77" t="inlineStr">
        <is>
          <t>Host charity/social enterprise introduces the question and receives the pitches (source 1).</t>
        </is>
      </c>
      <c r="AB100" s="77" t="inlineStr">
        <is>
          <t>Charity/community</t>
        </is>
      </c>
      <c r="AC100" s="77" t="inlineStr">
        <is>
          <t>Sets challenge and receives pitches.</t>
        </is>
      </c>
      <c r="AD100" s="77" t="inlineStr">
        <is>
          <t>Past hosts: Brigstowe, Talk Club, St Werburgh's City Farm, Square Food Foundation, SolidariTee, The MoSAIC, Not Impossible, 91 Ways, Changes Bristol, Streams Learning Hub (Careers blog, 2022-2025)</t>
        </is>
      </c>
      <c r="AE100" s="77" t="inlineStr">
        <is>
          <t>Pitched ideas to host organisation</t>
        </is>
      </c>
      <c r="AF100" s="77">
        <f>IF(OR(V100="No",X100="No",Z100="No"),"Outside strict definition",IF(AND(V100="Yes",X100="Yes",Z100="Yes"),"Meets all three","Potentially relevant; evidence incomplete"))</f>
        <v/>
      </c>
      <c r="AG100" s="77" t="inlineStr">
        <is>
          <t>Current status unclear</t>
        </is>
      </c>
      <c r="AH100" s="77" t="inlineStr">
        <is>
          <t>2024/25 (Feb 2025 blog)</t>
        </is>
      </c>
      <c r="AI100" s="77" t="inlineStr">
        <is>
          <t>Yes</t>
        </is>
      </c>
      <c r="AJ100" s="77">
        <f>IF(AND(AI100="Yes",AF100="Meets all three",AG100="Current delivery confirmed"),"Yes","No")</f>
        <v/>
      </c>
      <c r="AK100" s="77" t="inlineStr"/>
      <c r="AL100" s="77" t="inlineStr">
        <is>
          <t>RG02-S15-R1</t>
        </is>
      </c>
      <c r="AM100" s="77" t="inlineStr">
        <is>
          <t>No 2025/26 or 2026/27 event evidenced; eligibility (university-wide?) not stated; substantiveness doubtful given one-afternoon format.</t>
        </is>
      </c>
      <c r="AN100" s="77" t="inlineStr"/>
      <c r="AO100" s="77" t="inlineStr">
        <is>
          <t>UK</t>
        </is>
      </c>
      <c r="AP100" s="77" t="inlineStr">
        <is>
          <t>UK – Russell Group</t>
        </is>
      </c>
      <c r="AQ100" s="77" t="inlineStr">
        <is>
          <t>&lt;1 week</t>
        </is>
      </c>
      <c r="AR100" s="77" t="inlineStr">
        <is>
          <t>All/standard</t>
        </is>
      </c>
      <c r="AS100" s="77" t="inlineStr"/>
    </row>
    <row r="101">
      <c r="A101" s="77" t="inlineStr">
        <is>
          <t>RG02</t>
        </is>
      </c>
      <c r="B101" s="77" t="inlineStr">
        <is>
          <t>Bristol</t>
        </is>
      </c>
      <c r="C101" s="77" t="inlineStr">
        <is>
          <t>Faculty/school</t>
        </is>
      </c>
      <c r="D101" s="77" t="inlineStr">
        <is>
          <t>RG02-S16</t>
        </is>
      </c>
      <c r="E101" s="77" t="inlineStr"/>
      <c r="F101" s="77" t="inlineStr">
        <is>
          <t>No</t>
        </is>
      </c>
      <c r="G101" s="79" t="inlineStr">
        <is>
          <t>Human Rights Law Clinic (Human Rights Implementation Centre)</t>
        </is>
      </c>
      <c r="H101" s="77" t="inlineStr">
        <is>
          <t>Human Rights Law Clinic</t>
        </is>
      </c>
      <c r="I101" s="77" t="inlineStr"/>
      <c r="J101"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101" s="77" t="inlineStr">
        <is>
          <t>Bristol Law School, Human Rights Implementation Centre</t>
        </is>
      </c>
      <c r="L101" s="77" t="inlineStr">
        <is>
          <t>Law School students (UG year 2+ and PG) who have taken or are taking a human rights/international law module</t>
        </is>
      </c>
      <c r="M101" s="77" t="inlineStr">
        <is>
          <t>Other (law, health, design, architecture…)</t>
        </is>
      </c>
      <c r="N101" s="77" t="inlineStr">
        <is>
          <t>Mixed</t>
        </is>
      </c>
      <c r="O101" s="77" t="inlineStr">
        <is>
          <t>UG year 2 onwards, PG</t>
        </is>
      </c>
      <c r="P101" s="77" t="inlineStr">
        <is>
          <t>Registered in the Law School; application with personal statement (2025/26 deadline 15 Nov 2025).</t>
        </is>
      </c>
      <c r="Q101" s="77" t="inlineStr">
        <is>
          <t>Selective/competitive</t>
        </is>
      </c>
      <c r="R101" s="77" t="inlineStr">
        <is>
          <t>Extracurricular</t>
        </is>
      </c>
      <c r="S101" s="77" t="inlineStr">
        <is>
          <t>Not credit-bearing as stated</t>
        </is>
      </c>
      <c r="T101" s="77" t="inlineStr">
        <is>
          <t>Academic year</t>
        </is>
      </c>
      <c r="U101" s="77" t="inlineStr">
        <is>
          <t>Student-led teams working to partner briefs</t>
        </is>
      </c>
      <c r="V101" s="77" t="inlineStr">
        <is>
          <t>Yes</t>
        </is>
      </c>
      <c r="W101" s="77" t="inlineStr">
        <is>
          <t>Comprehensive legal research meeting partner project briefs; report by end of year (source 1).</t>
        </is>
      </c>
      <c r="X101" s="77" t="inlineStr">
        <is>
          <t>Yes</t>
        </is>
      </c>
      <c r="Y101" s="77" t="inlineStr">
        <is>
          <t>'Students work in teams'; student team leaders (source 1).</t>
        </is>
      </c>
      <c r="Z101" s="77" t="inlineStr">
        <is>
          <t>Yes</t>
        </is>
      </c>
      <c r="AA101" s="77" t="inlineStr">
        <is>
          <t>Partners set initial project briefs and receive reports feeding ongoing litigation/policy drafting (source 1).</t>
        </is>
      </c>
      <c r="AB101" s="77" t="inlineStr">
        <is>
          <t>Unclear</t>
        </is>
      </c>
      <c r="AC101" s="77" t="inlineStr">
        <is>
          <t>Partner organisations set project brief and receive research report.</t>
        </is>
      </c>
      <c r="AD101" s="77" t="inlineStr">
        <is>
          <t>Past project topics: legal gender recognition, Libya litigation support, flag state research, torture prevention (partners not named in extract)</t>
        </is>
      </c>
      <c r="AE101" s="77" t="inlineStr">
        <is>
          <t>Legal research report for partner</t>
        </is>
      </c>
      <c r="AF101" s="77">
        <f>IF(OR(V101="No",X101="No",Z101="No"),"Outside strict definition",IF(AND(V101="Yes",X101="Yes",Z101="Yes"),"Meets all three","Potentially relevant; evidence incomplete"))</f>
        <v/>
      </c>
      <c r="AG101" s="77" t="inlineStr">
        <is>
          <t>Current delivery confirmed</t>
        </is>
      </c>
      <c r="AH101" s="77" t="inlineStr">
        <is>
          <t>2025/26</t>
        </is>
      </c>
      <c r="AI101" s="77" t="inlineStr">
        <is>
          <t>Yes</t>
        </is>
      </c>
      <c r="AJ101" s="77">
        <f>IF(AND(AI101="Yes",AF101="Meets all three",AG101="Current delivery confirmed"),"Yes","No")</f>
        <v/>
      </c>
      <c r="AK101" s="77" t="inlineStr">
        <is>
          <t>About 70 members appointed each year (undated clinic page)</t>
        </is>
      </c>
      <c r="AL101" s="77" t="inlineStr">
        <is>
          <t>RG02-S16-R1</t>
        </is>
      </c>
      <c r="AM101" s="77" t="inlineStr">
        <is>
          <t>Partner sector (NGO/charity/public) not specified in extract; 2025/26 partner list not retrieved; no credit.</t>
        </is>
      </c>
      <c r="AN101" s="77" t="inlineStr"/>
      <c r="AO101" s="77" t="inlineStr">
        <is>
          <t>UK</t>
        </is>
      </c>
      <c r="AP101" s="77" t="inlineStr">
        <is>
          <t>UK – Russell Group</t>
        </is>
      </c>
      <c r="AQ101" s="77" t="inlineStr">
        <is>
          <t>&gt;1 term</t>
        </is>
      </c>
      <c r="AR101" s="77" t="inlineStr">
        <is>
          <t>All/standard</t>
        </is>
      </c>
      <c r="AS101" s="77" t="inlineStr"/>
    </row>
    <row r="102">
      <c r="A102" s="77" t="inlineStr">
        <is>
          <t>RG02</t>
        </is>
      </c>
      <c r="B102" s="77" t="inlineStr">
        <is>
          <t>Bristol</t>
        </is>
      </c>
      <c r="C102" s="77" t="inlineStr">
        <is>
          <t>Programme/course</t>
        </is>
      </c>
      <c r="D102" s="77" t="inlineStr">
        <is>
          <t>RG02-S17</t>
        </is>
      </c>
      <c r="E102" s="77" t="inlineStr"/>
      <c r="F102" s="77" t="inlineStr">
        <is>
          <t>No</t>
        </is>
      </c>
      <c r="G102" s="79" t="inlineStr">
        <is>
          <t>Design Engineering / Engineering Design - industry group design projects</t>
        </is>
      </c>
      <c r="H102" s="77" t="inlineStr">
        <is>
          <t>Design Engineering group design project with industry</t>
        </is>
      </c>
      <c r="I102" s="77" t="inlineStr"/>
      <c r="J102"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102" s="77" t="inlineStr">
        <is>
          <t>School of Civil, Aerospace and Design Engineering</t>
        </is>
      </c>
      <c r="L102" s="77" t="inlineStr">
        <is>
          <t>BEng/MEng Design Engineering; MEng Engineering Design</t>
        </is>
      </c>
      <c r="M102" s="77" t="inlineStr">
        <is>
          <t>Engineering/computing</t>
        </is>
      </c>
      <c r="N102" s="77" t="inlineStr">
        <is>
          <t>Undergraduate</t>
        </is>
      </c>
      <c r="O102" s="77" t="inlineStr">
        <is>
          <t>Years 3-5</t>
        </is>
      </c>
      <c r="P102" s="77" t="inlineStr"/>
      <c r="Q102" s="77" t="inlineStr">
        <is>
          <t>Compulsory within specified programmes</t>
        </is>
      </c>
      <c r="R102" s="77" t="inlineStr">
        <is>
          <t>Curricular</t>
        </is>
      </c>
      <c r="S102" s="77" t="inlineStr">
        <is>
          <t>Not retrieved (a 2018/19 spec mentions 40-credit Design Project 4)</t>
        </is>
      </c>
      <c r="T102" s="77" t="inlineStr"/>
      <c r="U102" s="77" t="inlineStr"/>
      <c r="V102" s="77" t="inlineStr">
        <is>
          <t>Yes</t>
        </is>
      </c>
      <c r="W102" s="77" t="inlineStr">
        <is>
          <t>Major group design project (source 1).</t>
        </is>
      </c>
      <c r="X102" s="77" t="inlineStr">
        <is>
          <t>Yes</t>
        </is>
      </c>
      <c r="Y102" s="77" t="inlineStr">
        <is>
          <t>'Group-based design project' (source 1).</t>
        </is>
      </c>
      <c r="Z102" s="77" t="inlineStr">
        <is>
          <t>Unclear</t>
        </is>
      </c>
      <c r="AA102" s="77" t="inlineStr">
        <is>
          <t>'In partnership with industry' / 'conducted with one of our industrial partners' - brief-setting, supervision or feedback roles not documented (sources 1, 2).</t>
        </is>
      </c>
      <c r="AB102" s="77" t="inlineStr">
        <is>
          <t>Business/commercial</t>
        </is>
      </c>
      <c r="AC102" s="77" t="inlineStr"/>
      <c r="AD102" s="77" t="inlineStr"/>
      <c r="AE102" s="77" t="inlineStr"/>
      <c r="AF102" s="77">
        <f>IF(OR(V102="No",X102="No",Z102="No"),"Outside strict definition",IF(AND(V102="Yes",X102="Yes",Z102="Yes"),"Meets all three","Potentially relevant; evidence incomplete"))</f>
        <v/>
      </c>
      <c r="AG102" s="77" t="inlineStr">
        <is>
          <t>Current status unclear</t>
        </is>
      </c>
      <c r="AH102" s="77" t="inlineStr">
        <is>
          <t>2026/27 entry (marketing pages)</t>
        </is>
      </c>
      <c r="AI102" s="77" t="inlineStr">
        <is>
          <t>Yes</t>
        </is>
      </c>
      <c r="AJ102" s="77">
        <f>IF(AND(AI102="Yes",AF102="Meets all three",AG102="Current delivery confirmed"),"Yes","No")</f>
        <v/>
      </c>
      <c r="AK102" s="77" t="inlineStr"/>
      <c r="AL102" s="77" t="inlineStr">
        <is>
          <t>RG02-S17-R1; RG02-S17-R2</t>
        </is>
      </c>
      <c r="AM102" s="77" t="inlineStr">
        <is>
          <t>No unit-level entry identifying how companies participate; programme pages are marketing text. Could not link to the ILO or to a dated unit entry.</t>
        </is>
      </c>
      <c r="AN102" s="77" t="inlineStr"/>
      <c r="AO102" s="77" t="inlineStr">
        <is>
          <t>UK</t>
        </is>
      </c>
      <c r="AP102" s="77" t="inlineStr">
        <is>
          <t>UK – Russell Group</t>
        </is>
      </c>
      <c r="AQ102" s="77" t="inlineStr">
        <is>
          <t>&gt;1 term</t>
        </is>
      </c>
      <c r="AR102" s="77" t="inlineStr">
        <is>
          <t>Unclear</t>
        </is>
      </c>
      <c r="AS102" s="77" t="inlineStr"/>
    </row>
    <row r="103">
      <c r="A103" s="77" t="inlineStr">
        <is>
          <t>RG03</t>
        </is>
      </c>
      <c r="B103" s="77" t="inlineStr">
        <is>
          <t>Cambridge</t>
        </is>
      </c>
      <c r="C103" s="77" t="inlineStr">
        <is>
          <t>Programme/course</t>
        </is>
      </c>
      <c r="D103" s="77" t="inlineStr">
        <is>
          <t>RG03-S01</t>
        </is>
      </c>
      <c r="E103" s="77" t="inlineStr"/>
      <c r="F103" s="77" t="inlineStr">
        <is>
          <t>No</t>
        </is>
      </c>
      <c r="G103" s="79" t="inlineStr">
        <is>
          <t>MBA Global Consulting Project (GCP)</t>
        </is>
      </c>
      <c r="H103" s="77" t="inlineStr">
        <is>
          <t>Cambridge MBA Global Consulting Project</t>
        </is>
      </c>
      <c r="I103" s="77" t="inlineStr"/>
      <c r="J103"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103" s="77" t="inlineStr">
        <is>
          <t>Cambridge Judge Business School</t>
        </is>
      </c>
      <c r="L103" s="77" t="inlineStr">
        <is>
          <t>Cambridge MBA</t>
        </is>
      </c>
      <c r="M103" s="77" t="inlineStr">
        <is>
          <t>Business/management</t>
        </is>
      </c>
      <c r="N103" s="77" t="inlineStr">
        <is>
          <t>Postgraduate taught</t>
        </is>
      </c>
      <c r="O103" s="77" t="inlineStr">
        <is>
          <t>MBA (Easter term)</t>
        </is>
      </c>
      <c r="P103" s="77" t="inlineStr"/>
      <c r="Q103" s="77" t="inlineStr">
        <is>
          <t>Compulsory within specified programmes</t>
        </is>
      </c>
      <c r="R103" s="77" t="inlineStr">
        <is>
          <t>Curricular</t>
        </is>
      </c>
      <c r="S103" s="77" t="inlineStr">
        <is>
          <t>Described as the culmination of the Management Praxis II core course; credit/weighting not retrieved</t>
        </is>
      </c>
      <c r="T103" s="77" t="inlineStr">
        <is>
          <t>~4 weeks full-time (16 Mar-17 Apr 2026; next mid-Mar to mid-Apr 2027)</t>
        </is>
      </c>
      <c r="U103" s="77" t="inlineStr">
        <is>
          <t>Client-site and remote consulting teams with academic supervisor</t>
        </is>
      </c>
      <c r="V103" s="77" t="inlineStr">
        <is>
          <t>Yes</t>
        </is>
      </c>
      <c r="W103" s="77" t="inlineStr">
        <is>
          <t>Host organisation identifies a management issue; teams deliver analysis/recommendations (sources 1,2).</t>
        </is>
      </c>
      <c r="X103" s="77" t="inlineStr">
        <is>
          <t>Yes</t>
        </is>
      </c>
      <c r="Y103" s="77" t="inlineStr">
        <is>
          <t>Teams of 4-5 MBAs (sources 1,2).</t>
        </is>
      </c>
      <c r="Z103" s="77" t="inlineStr">
        <is>
          <t>Yes</t>
        </is>
      </c>
      <c r="AA103" s="77" t="inlineStr">
        <is>
          <t>Host organisation (commercial, public sector or not-for-profit) sets the issue, names a sponsor and second contact, pays project expenses; clients include WHO, Uber, IBM, Patagonia, World Bank (sources 1,3).</t>
        </is>
      </c>
      <c r="AB103" s="77" t="inlineStr">
        <is>
          <t>Mixed</t>
        </is>
      </c>
      <c r="AC103" s="77" t="inlineStr">
        <is>
          <t>Commissioning client/host; supplies brief, sponsor contact, receives outputs</t>
        </is>
      </c>
      <c r="AD103" s="77" t="inlineStr">
        <is>
          <t>WHO, Uber EMEA, World Bank Group, IBM, Patagonia (various years, per JBS pages/news)</t>
        </is>
      </c>
      <c r="AE103" s="77" t="inlineStr">
        <is>
          <t>Consulting recommendations/report and client presentation</t>
        </is>
      </c>
      <c r="AF103" s="77">
        <f>IF(OR(V103="No",X103="No",Z103="No"),"Outside strict definition",IF(AND(V103="Yes",X103="Yes",Z103="Yes"),"Meets all three","Potentially relevant; evidence incomplete"))</f>
        <v/>
      </c>
      <c r="AG103" s="77" t="inlineStr">
        <is>
          <t>Current delivery confirmed</t>
        </is>
      </c>
      <c r="AH103" s="77" t="inlineStr">
        <is>
          <t>2026 (ran 16 Mar-17 Apr 2026; 2027 proposal call open)</t>
        </is>
      </c>
      <c r="AI103" s="77" t="inlineStr">
        <is>
          <t>Yes</t>
        </is>
      </c>
      <c r="AJ103" s="77">
        <f>IF(AND(AI103="Yes",AF103="Meets all three",AG103="Current delivery confirmed"),"Yes","No")</f>
        <v/>
      </c>
      <c r="AK103" s="77" t="inlineStr"/>
      <c r="AL103" s="77" t="inlineStr">
        <is>
          <t>RG03-S01-R1; RG03-S01-R2; RG03-S01-R3; RG03-S01-R4</t>
        </is>
      </c>
      <c r="AM103" s="77" t="inlineStr">
        <is>
          <t>Compulsory status inferred from 'culmination of the core course' wording; not stated as 'compulsory' in retrieved extracts. Credit weighting not retrieved. Team-size wording varies (4-5; briefing note up to 6).</t>
        </is>
      </c>
      <c r="AN103" s="77" t="inlineStr">
        <is>
          <t>Cambridge Venture Project / Global Consulting Project</t>
        </is>
      </c>
      <c r="AO103" s="77" t="inlineStr">
        <is>
          <t>UK</t>
        </is>
      </c>
      <c r="AP103" s="77" t="inlineStr">
        <is>
          <t>UK – Russell Group</t>
        </is>
      </c>
      <c r="AQ103" s="77" t="inlineStr">
        <is>
          <t>1–4 weeks</t>
        </is>
      </c>
      <c r="AR103" s="77" t="inlineStr">
        <is>
          <t>All/standard</t>
        </is>
      </c>
      <c r="AS103" s="77" t="inlineStr"/>
    </row>
    <row r="104">
      <c r="A104" s="77" t="inlineStr">
        <is>
          <t>RG03</t>
        </is>
      </c>
      <c r="B104" s="77" t="inlineStr">
        <is>
          <t>Cambridge</t>
        </is>
      </c>
      <c r="C104" s="77" t="inlineStr">
        <is>
          <t>Programme/course</t>
        </is>
      </c>
      <c r="D104" s="77" t="inlineStr">
        <is>
          <t>RG03-S02</t>
        </is>
      </c>
      <c r="E104" s="77" t="inlineStr"/>
      <c r="F104" s="77" t="inlineStr">
        <is>
          <t>No</t>
        </is>
      </c>
      <c r="G104" s="79" t="inlineStr">
        <is>
          <t>MBA Cambridge Venture Project (CVP)</t>
        </is>
      </c>
      <c r="H104" s="77" t="inlineStr">
        <is>
          <t>Cambridge MBA Cambridge Venture Project</t>
        </is>
      </c>
      <c r="I104" s="77" t="inlineStr"/>
      <c r="J104" s="77" t="inlineStr">
        <is>
          <t>Teams of about 5-6 MBA students work part-time over six weeks in the first term on a market analysis/research question for a local or UK-based business, with a mentor, and present to the client at the Business School.</t>
        </is>
      </c>
      <c r="K104" s="77" t="inlineStr">
        <is>
          <t>Cambridge Judge Business School</t>
        </is>
      </c>
      <c r="L104" s="77" t="inlineStr">
        <is>
          <t>Cambridge MBA</t>
        </is>
      </c>
      <c r="M104" s="77" t="inlineStr">
        <is>
          <t>Business/management</t>
        </is>
      </c>
      <c r="N104" s="77" t="inlineStr">
        <is>
          <t>Postgraduate taught</t>
        </is>
      </c>
      <c r="O104" s="77" t="inlineStr">
        <is>
          <t>MBA (Michaelmas term)</t>
        </is>
      </c>
      <c r="P104" s="77" t="inlineStr"/>
      <c r="Q104" s="77" t="inlineStr">
        <is>
          <t>Compulsory within specified programmes</t>
        </is>
      </c>
      <c r="R104" s="77" t="inlineStr">
        <is>
          <t>Curricular</t>
        </is>
      </c>
      <c r="S104" s="77" t="inlineStr">
        <is>
          <t>Runs alongside the Management Praxis core course; credit not retrieved</t>
        </is>
      </c>
      <c r="T104" s="77" t="inlineStr">
        <is>
          <t>~6 weeks part-time (1 Oct to w/c 30 Nov 2026)</t>
        </is>
      </c>
      <c r="U104" s="77" t="inlineStr">
        <is>
          <t>Part-time team project with local client; final presentation at Judge</t>
        </is>
      </c>
      <c r="V104" s="77" t="inlineStr">
        <is>
          <t>Yes</t>
        </is>
      </c>
      <c r="W104" s="77" t="inlineStr">
        <is>
          <t>Market analysis/research engagement for a client (sources 1,2).</t>
        </is>
      </c>
      <c r="X104" s="77" t="inlineStr">
        <is>
          <t>Yes</t>
        </is>
      </c>
      <c r="Y104" s="77" t="inlineStr">
        <is>
          <t>Teams of 4-6 (5-6 on programme page) (sources 1,2).</t>
        </is>
      </c>
      <c r="Z104" s="77" t="inlineStr">
        <is>
          <t>Yes</t>
        </is>
      </c>
      <c r="AA104" s="77" t="inlineStr">
        <is>
          <t>Client business proposes the project, names a sponsor and second contact, must attend the final presentation; IP rests with client (source 3, 2024 briefing notes).</t>
        </is>
      </c>
      <c r="AB104" s="77" t="inlineStr">
        <is>
          <t>Business/commercial</t>
        </is>
      </c>
      <c r="AC104" s="77" t="inlineStr">
        <is>
          <t>Client: supplies brief, weekly meetings, attends final presentation; covers expenses</t>
        </is>
      </c>
      <c r="AD104" s="77" t="inlineStr">
        <is>
          <t>British Antarctic Survey, Riverlane, Legatics (listed as previous partners on current page)</t>
        </is>
      </c>
      <c r="AE104" s="77" t="inlineStr">
        <is>
          <t>Market research/analysis report and client presentation</t>
        </is>
      </c>
      <c r="AF104" s="77">
        <f>IF(OR(V104="No",X104="No",Z104="No"),"Outside strict definition",IF(AND(V104="Yes",X104="Yes",Z104="Yes"),"Meets all three","Potentially relevant; evidence incomplete"))</f>
        <v/>
      </c>
      <c r="AG104" s="77" t="inlineStr">
        <is>
          <t>Current delivery confirmed</t>
        </is>
      </c>
      <c r="AH104" s="77" t="inlineStr">
        <is>
          <t>2026/27 (proposals due 4 Sep 2026; project from 1 Oct 2026)</t>
        </is>
      </c>
      <c r="AI104" s="77" t="inlineStr">
        <is>
          <t>Yes</t>
        </is>
      </c>
      <c r="AJ104" s="77">
        <f>IF(AND(AI104="Yes",AF104="Meets all three",AG104="Current delivery confirmed"),"Yes","No")</f>
        <v/>
      </c>
      <c r="AK104" s="77" t="inlineStr"/>
      <c r="AL104" s="77" t="inlineStr">
        <is>
          <t>RG03-S02-R1; RG03-S02-R2; RG03-S02-R3</t>
        </is>
      </c>
      <c r="AM104" s="77" t="inlineStr">
        <is>
          <t>Compulsory status inferred from core-course integration; credit not retrieved. Some clients are charities/public bodies (British Antarctic Survey) so partner type may be Mixed.</t>
        </is>
      </c>
      <c r="AN104" s="77" t="inlineStr">
        <is>
          <t>Cambridge Venture Project / Global Consulting Project</t>
        </is>
      </c>
      <c r="AO104" s="77" t="inlineStr">
        <is>
          <t>UK</t>
        </is>
      </c>
      <c r="AP104" s="77" t="inlineStr">
        <is>
          <t>UK – Russell Group</t>
        </is>
      </c>
      <c r="AQ104" s="77" t="inlineStr">
        <is>
          <t>~1 term/semester</t>
        </is>
      </c>
      <c r="AR104" s="77" t="inlineStr">
        <is>
          <t>All/standard</t>
        </is>
      </c>
      <c r="AS104" s="77" t="inlineStr"/>
    </row>
    <row r="105">
      <c r="A105" s="77" t="inlineStr">
        <is>
          <t>RG03</t>
        </is>
      </c>
      <c r="B105" s="77" t="inlineStr">
        <is>
          <t>Cambridge</t>
        </is>
      </c>
      <c r="C105" s="77" t="inlineStr">
        <is>
          <t>Programme/course</t>
        </is>
      </c>
      <c r="D105" s="77" t="inlineStr">
        <is>
          <t>RG03-S03</t>
        </is>
      </c>
      <c r="E105" s="77" t="inlineStr"/>
      <c r="F105" s="77" t="inlineStr">
        <is>
          <t>No</t>
        </is>
      </c>
      <c r="G105" s="79" t="inlineStr">
        <is>
          <t>MFin Group Consulting Project (GCP)</t>
        </is>
      </c>
      <c r="H105" s="77" t="inlineStr">
        <is>
          <t>Master of Finance Group Consulting Project</t>
        </is>
      </c>
      <c r="I105" s="77" t="inlineStr"/>
      <c r="J105" s="77" t="inlineStr">
        <is>
          <t>Teams of 5-6 MFin students work full-time for four weeks (mid-March to mid-April) for a host finance organisation (banks, asset managers, multilateral development banks, DFIs), each with a faculty supervisor and a host manager, ending in a client presentation.</t>
        </is>
      </c>
      <c r="K105" s="77" t="inlineStr">
        <is>
          <t>Cambridge Judge Business School</t>
        </is>
      </c>
      <c r="L105" s="77" t="inlineStr">
        <is>
          <t>Master of Finance</t>
        </is>
      </c>
      <c r="M105" s="77" t="inlineStr">
        <is>
          <t>Business/management</t>
        </is>
      </c>
      <c r="N105" s="77" t="inlineStr">
        <is>
          <t>Postgraduate taught</t>
        </is>
      </c>
      <c r="O105" s="77" t="inlineStr">
        <is>
          <t>MFin (Easter break)</t>
        </is>
      </c>
      <c r="P105" s="77" t="inlineStr"/>
      <c r="Q105" s="77" t="inlineStr">
        <is>
          <t>Compulsory within specified programmes</t>
        </is>
      </c>
      <c r="R105" s="77" t="inlineStr">
        <is>
          <t>Curricular</t>
        </is>
      </c>
      <c r="S105" s="77" t="inlineStr">
        <is>
          <t>Assessed by presentation to the client (per 2026 news); credit not retrieved</t>
        </is>
      </c>
      <c r="T105" s="77" t="inlineStr">
        <is>
          <t>4 weeks full-time (plus pre-planning)</t>
        </is>
      </c>
      <c r="U105" s="77" t="inlineStr">
        <is>
          <t>Client-facing team project</t>
        </is>
      </c>
      <c r="V105" s="77" t="inlineStr">
        <is>
          <t>Yes</t>
        </is>
      </c>
      <c r="W105" s="77" t="inlineStr">
        <is>
          <t>Real business/finance issue with client presentation (sources 1,2).</t>
        </is>
      </c>
      <c r="X105" s="77" t="inlineStr">
        <is>
          <t>Yes</t>
        </is>
      </c>
      <c r="Y105" s="77" t="inlineStr">
        <is>
          <t>Teams of 5-6 (source 1).</t>
        </is>
      </c>
      <c r="Z105" s="77" t="inlineStr">
        <is>
          <t>Yes</t>
        </is>
      </c>
      <c r="AA105" s="77" t="inlineStr">
        <is>
          <t>Host company/organisation proposes the issue, provides a host manager, receives the team's presentation; 2026 teams worked with multilateral development banks, UNEP FI, specialist investment manager and DFI (sources 1,2).</t>
        </is>
      </c>
      <c r="AB105" s="77" t="inlineStr">
        <is>
          <t>Business/commercial</t>
        </is>
      </c>
      <c r="AC105" s="77" t="inlineStr">
        <is>
          <t>Client: sets brief, host manager, receives presentation (some public/multilateral hosts)</t>
        </is>
      </c>
      <c r="AD105" s="77" t="inlineStr">
        <is>
          <t>UN Environment Programme Finance Initiative; multilateral development bank (unnamed) (2026 news)</t>
        </is>
      </c>
      <c r="AE105" s="77" t="inlineStr">
        <is>
          <t>Client report/analysis and presentation</t>
        </is>
      </c>
      <c r="AF105" s="77">
        <f>IF(OR(V105="No",X105="No",Z105="No"),"Outside strict definition",IF(AND(V105="Yes",X105="Yes",Z105="Yes"),"Meets all three","Potentially relevant; evidence incomplete"))</f>
        <v/>
      </c>
      <c r="AG105" s="77" t="inlineStr">
        <is>
          <t>Current delivery confirmed</t>
        </is>
      </c>
      <c r="AH105" s="77" t="inlineStr">
        <is>
          <t>2026 (June 2026 news; 2027 call open)</t>
        </is>
      </c>
      <c r="AI105" s="77" t="inlineStr">
        <is>
          <t>Yes</t>
        </is>
      </c>
      <c r="AJ105" s="77">
        <f>IF(AND(AI105="Yes",AF105="Meets all three",AG105="Current delivery confirmed"),"Yes","No")</f>
        <v/>
      </c>
      <c r="AK105" s="77" t="inlineStr"/>
      <c r="AL105" s="77" t="inlineStr">
        <is>
          <t>RG03-S03-R1; RG03-S03-R2; RG03-S03-R3</t>
        </is>
      </c>
      <c r="AM105" s="77" t="inlineStr">
        <is>
          <t>Compulsory status and credit weighting not directly retrieved (project appears on MFin curriculum 'Projects' page). Partner type includes multilateral/public bodies.</t>
        </is>
      </c>
      <c r="AN105" s="77" t="inlineStr"/>
      <c r="AO105" s="77" t="inlineStr">
        <is>
          <t>UK</t>
        </is>
      </c>
      <c r="AP105" s="77" t="inlineStr">
        <is>
          <t>UK – Russell Group</t>
        </is>
      </c>
      <c r="AQ105" s="77" t="inlineStr">
        <is>
          <t>1–4 weeks</t>
        </is>
      </c>
      <c r="AR105" s="77" t="inlineStr">
        <is>
          <t>All/standard</t>
        </is>
      </c>
      <c r="AS105" s="77" t="inlineStr"/>
    </row>
    <row r="106">
      <c r="A106" s="77" t="inlineStr">
        <is>
          <t>RG03</t>
        </is>
      </c>
      <c r="B106" s="77" t="inlineStr">
        <is>
          <t>Cambridge</t>
        </is>
      </c>
      <c r="C106" s="77" t="inlineStr">
        <is>
          <t>Programme/course</t>
        </is>
      </c>
      <c r="D106" s="77" t="inlineStr">
        <is>
          <t>RG03-S04</t>
        </is>
      </c>
      <c r="E106" s="77" t="inlineStr"/>
      <c r="F106" s="77" t="inlineStr">
        <is>
          <t>No</t>
        </is>
      </c>
      <c r="G106" s="79" t="inlineStr">
        <is>
          <t>MPhil in Management: Management Consulting Project</t>
        </is>
      </c>
      <c r="H106" s="77" t="inlineStr">
        <is>
          <t>MPhil in Management Consulting Project</t>
        </is>
      </c>
      <c r="I106" s="77" t="inlineStr"/>
      <c r="J106" s="77" t="inlineStr">
        <is>
          <t>Teams of 4-5 MPhil in Management students work with a client company for about six weeks (roughly three weeks full-time), 29 Apr-7 Jun 2027, on a real management challenge, with written report and oral presentation to the client.</t>
        </is>
      </c>
      <c r="K106" s="77" t="inlineStr">
        <is>
          <t>Cambridge Judge Business School</t>
        </is>
      </c>
      <c r="L106" s="77" t="inlineStr">
        <is>
          <t>MPhil in Management</t>
        </is>
      </c>
      <c r="M106" s="77" t="inlineStr">
        <is>
          <t>Business/management</t>
        </is>
      </c>
      <c r="N106" s="77" t="inlineStr">
        <is>
          <t>Postgraduate taught</t>
        </is>
      </c>
      <c r="O106" s="77" t="inlineStr">
        <is>
          <t>MPhil (Easter term)</t>
        </is>
      </c>
      <c r="P106" s="77" t="inlineStr"/>
      <c r="Q106" s="77" t="inlineStr">
        <is>
          <t>Compulsory within specified programmes</t>
        </is>
      </c>
      <c r="R106" s="77" t="inlineStr">
        <is>
          <t>Curricular</t>
        </is>
      </c>
      <c r="S106" s="77" t="inlineStr">
        <is>
          <t>Report and presentation; programme page indicates project assessed separately from exam components (weighting not retrieved)</t>
        </is>
      </c>
      <c r="T106" s="77" t="inlineStr">
        <is>
          <t>~6 weeks (c.3 weeks full-time)</t>
        </is>
      </c>
      <c r="U106" s="77" t="inlineStr">
        <is>
          <t>Client-company team project</t>
        </is>
      </c>
      <c r="V106" s="77" t="inlineStr">
        <is>
          <t>Yes</t>
        </is>
      </c>
      <c r="W106" s="77" t="inlineStr">
        <is>
          <t>Company's real-world challenges; report and presentation (sources 1,2).</t>
        </is>
      </c>
      <c r="X106" s="77" t="inlineStr">
        <is>
          <t>Yes</t>
        </is>
      </c>
      <c r="Y106" s="77" t="inlineStr">
        <is>
          <t>Teams of 4-5 (source 1).</t>
        </is>
      </c>
      <c r="Z106" s="77" t="inlineStr">
        <is>
          <t>Yes</t>
        </is>
      </c>
      <c r="AA106" s="77" t="inlineStr">
        <is>
          <t>Client company supplies the challenge and receives report/presentation; proposal call open to organisations (source 1).</t>
        </is>
      </c>
      <c r="AB106" s="77" t="inlineStr">
        <is>
          <t>Business/commercial</t>
        </is>
      </c>
      <c r="AC106" s="77" t="inlineStr">
        <is>
          <t>Client: supplies challenge, receives outputs</t>
        </is>
      </c>
      <c r="AD106" s="77" t="inlineStr"/>
      <c r="AE106" s="77" t="inlineStr">
        <is>
          <t>Written report and oral presentation to client</t>
        </is>
      </c>
      <c r="AF106" s="77">
        <f>IF(OR(V106="No",X106="No",Z106="No"),"Outside strict definition",IF(AND(V106="Yes",X106="Yes",Z106="Yes"),"Meets all three","Potentially relevant; evidence incomplete"))</f>
        <v/>
      </c>
      <c r="AG106" s="77" t="inlineStr">
        <is>
          <t>Current delivery confirmed</t>
        </is>
      </c>
      <c r="AH106" s="77" t="inlineStr">
        <is>
          <t>2026/27 (proposal deadline 11 Feb 2027; project 29 Apr-7 Jun 2027)</t>
        </is>
      </c>
      <c r="AI106" s="77" t="inlineStr">
        <is>
          <t>Yes</t>
        </is>
      </c>
      <c r="AJ106" s="77">
        <f>IF(AND(AI106="Yes",AF106="Meets all three",AG106="Current delivery confirmed"),"Yes","No")</f>
        <v/>
      </c>
      <c r="AK106" s="77" t="inlineStr"/>
      <c r="AL106" s="77" t="inlineStr">
        <is>
          <t>RG03-S04-R1; RG03-S04-R2</t>
        </is>
      </c>
      <c r="AM106" s="77" t="inlineStr">
        <is>
          <t>Evidence is a forward application call for 2027 (2026/27 academic year); no cohort report retrieved. Compulsory status inferred from curriculum page.</t>
        </is>
      </c>
      <c r="AN106" s="77" t="inlineStr"/>
      <c r="AO106" s="77" t="inlineStr">
        <is>
          <t>UK</t>
        </is>
      </c>
      <c r="AP106" s="77" t="inlineStr">
        <is>
          <t>UK – Russell Group</t>
        </is>
      </c>
      <c r="AQ106" s="77" t="inlineStr">
        <is>
          <t>~1 term/semester</t>
        </is>
      </c>
      <c r="AR106" s="77" t="inlineStr">
        <is>
          <t>All/standard</t>
        </is>
      </c>
      <c r="AS106" s="77" t="inlineStr"/>
    </row>
    <row r="107">
      <c r="A107" s="77" t="inlineStr">
        <is>
          <t>RG03</t>
        </is>
      </c>
      <c r="B107" s="77" t="inlineStr">
        <is>
          <t>Cambridge</t>
        </is>
      </c>
      <c r="C107" s="77" t="inlineStr">
        <is>
          <t>Programme/course</t>
        </is>
      </c>
      <c r="D107" s="77" t="inlineStr">
        <is>
          <t>RG03-S05</t>
        </is>
      </c>
      <c r="E107" s="77" t="inlineStr"/>
      <c r="F107" s="77" t="inlineStr">
        <is>
          <t>No</t>
        </is>
      </c>
      <c r="G107" s="79" t="inlineStr">
        <is>
          <t>Management Studies Tripos (MST) consulting project</t>
        </is>
      </c>
      <c r="H107" s="77" t="inlineStr">
        <is>
          <t>MST consulting project</t>
        </is>
      </c>
      <c r="I107" s="77" t="inlineStr"/>
      <c r="J107" s="77" t="inlineStr">
        <is>
          <t>Undergraduate teams of 3-4 spend four weeks full-time in Easter term on a real management problem identified by an external organisation, agreeing terms of reference, delivering a presentation and an academic report under a University supervisor.</t>
        </is>
      </c>
      <c r="K107" s="77" t="inlineStr">
        <is>
          <t>Cambridge Judge Business School</t>
        </is>
      </c>
      <c r="L107" s="77" t="inlineStr">
        <is>
          <t>Management Studies Tripos</t>
        </is>
      </c>
      <c r="M107" s="77" t="inlineStr">
        <is>
          <t>Business/management</t>
        </is>
      </c>
      <c r="N107" s="77" t="inlineStr">
        <is>
          <t>Undergraduate</t>
        </is>
      </c>
      <c r="O107" s="77" t="inlineStr">
        <is>
          <t>MST (final-year Tripos)</t>
        </is>
      </c>
      <c r="P107" s="77" t="inlineStr"/>
      <c r="Q107" s="77" t="inlineStr">
        <is>
          <t>Compulsory within specified programmes</t>
        </is>
      </c>
      <c r="R107" s="77" t="inlineStr">
        <is>
          <t>Curricular</t>
        </is>
      </c>
      <c r="S107" s="77" t="inlineStr">
        <is>
          <t>Terms of reference, presentation and academic report; weighting not retrieved</t>
        </is>
      </c>
      <c r="T107" s="77" t="inlineStr">
        <is>
          <t>4 weeks full-time (10 May-4 Jun 2027 next cycle)</t>
        </is>
      </c>
      <c r="U107" s="77" t="inlineStr">
        <is>
          <t>Client placement/team project</t>
        </is>
      </c>
      <c r="V107" s="77" t="inlineStr">
        <is>
          <t>Yes</t>
        </is>
      </c>
      <c r="W107" s="77" t="inlineStr">
        <is>
          <t>Real management problem; terms of reference, report, presentation (sources 1,2).</t>
        </is>
      </c>
      <c r="X107" s="77" t="inlineStr">
        <is>
          <t>Yes</t>
        </is>
      </c>
      <c r="Y107" s="77" t="inlineStr">
        <is>
          <t>Teams of 3-4 (sources 1,2).</t>
        </is>
      </c>
      <c r="Z107" s="77" t="inlineStr">
        <is>
          <t>Yes</t>
        </is>
      </c>
      <c r="AA107" s="77" t="inlineStr">
        <is>
          <t>External organisation identifies the problem and hosts the team; any sector within commuting distance; past partners include Cambridge City Council, BT, Procter &amp; Gamble, DfE (sources 1,2).</t>
        </is>
      </c>
      <c r="AB107" s="77" t="inlineStr">
        <is>
          <t>Mixed</t>
        </is>
      </c>
      <c r="AC107" s="77" t="inlineStr">
        <is>
          <t>Client/host: identifies problem, hosts team, receives outputs</t>
        </is>
      </c>
      <c r="AD107" s="77" t="inlineStr">
        <is>
          <t>Cambridge City Council, BT, Procter and Gamble, Department for Education (per project-partners listing; years not dated)</t>
        </is>
      </c>
      <c r="AE107" s="77" t="inlineStr">
        <is>
          <t>Academic report, presentation and agreed terms of reference</t>
        </is>
      </c>
      <c r="AF107" s="77">
        <f>IF(OR(V107="No",X107="No",Z107="No"),"Outside strict definition",IF(AND(V107="Yes",X107="Yes",Z107="Yes"),"Meets all three","Potentially relevant; evidence incomplete"))</f>
        <v/>
      </c>
      <c r="AG107" s="77" t="inlineStr">
        <is>
          <t>Current delivery confirmed</t>
        </is>
      </c>
      <c r="AH107" s="77" t="inlineStr">
        <is>
          <t>2026/27 (proposal deadline 18 Jan 2027; project 10 May-4 Jun 2027)</t>
        </is>
      </c>
      <c r="AI107" s="77" t="inlineStr">
        <is>
          <t>Yes</t>
        </is>
      </c>
      <c r="AJ107" s="77">
        <f>IF(AND(AI107="Yes",AF107="Meets all three",AG107="Current delivery confirmed"),"Yes","No")</f>
        <v/>
      </c>
      <c r="AK107" s="77" t="inlineStr"/>
      <c r="AL107" s="77" t="inlineStr">
        <is>
          <t>RG03-S05-R1; RG03-S05-R2; RG03-S05-R3</t>
        </is>
      </c>
      <c r="AM107" s="77" t="inlineStr">
        <is>
          <t>Evidence is a forward application call; compulsory status inferred (page speaks of students' 'final project'). Weighting not retrieved.</t>
        </is>
      </c>
      <c r="AN107" s="77" t="inlineStr"/>
      <c r="AO107" s="77" t="inlineStr">
        <is>
          <t>UK</t>
        </is>
      </c>
      <c r="AP107" s="77" t="inlineStr">
        <is>
          <t>UK – Russell Group</t>
        </is>
      </c>
      <c r="AQ107" s="77" t="inlineStr">
        <is>
          <t>1–4 weeks</t>
        </is>
      </c>
      <c r="AR107" s="77" t="inlineStr">
        <is>
          <t>All/standard</t>
        </is>
      </c>
      <c r="AS107" s="77" t="inlineStr"/>
    </row>
    <row r="108">
      <c r="A108" s="77" t="inlineStr">
        <is>
          <t>RG03</t>
        </is>
      </c>
      <c r="B108" s="77" t="inlineStr">
        <is>
          <t>Cambridge</t>
        </is>
      </c>
      <c r="C108" s="77" t="inlineStr">
        <is>
          <t>Programme/course</t>
        </is>
      </c>
      <c r="D108" s="77" t="inlineStr">
        <is>
          <t>RG03-S06</t>
        </is>
      </c>
      <c r="E108" s="77" t="inlineStr"/>
      <c r="F108" s="77" t="inlineStr">
        <is>
          <t>No</t>
        </is>
      </c>
      <c r="G108" s="79" t="inlineStr">
        <is>
          <t>MPhil in Technology Policy: Final Group Project</t>
        </is>
      </c>
      <c r="H108" s="77" t="inlineStr">
        <is>
          <t>MPhil Technology Policy Final Group Project</t>
        </is>
      </c>
      <c r="I108" s="77" t="inlineStr"/>
      <c r="J108" s="77" t="inlineStr">
        <is>
          <t>Capstone: groups of 3+ students work in Lent/Easter terms (19 Mar-4 Jun 2027) for a public or private technology-intensive client organisation on a technology policy problem; assessed by client presentation and a ~12,000-word report, double-weighted.</t>
        </is>
      </c>
      <c r="K108" s="77" t="inlineStr">
        <is>
          <t>Cambridge Judge Business School (with Centre for Science and Policy)</t>
        </is>
      </c>
      <c r="L108" s="77" t="inlineStr">
        <is>
          <t>MPhil in Technology Policy</t>
        </is>
      </c>
      <c r="M108" s="77" t="inlineStr">
        <is>
          <t>Business/management; Engineering/computing</t>
        </is>
      </c>
      <c r="N108" s="77" t="inlineStr">
        <is>
          <t>Postgraduate taught</t>
        </is>
      </c>
      <c r="O108" s="77" t="inlineStr">
        <is>
          <t>MPhil (Lent/Easter)</t>
        </is>
      </c>
      <c r="P108" s="77" t="inlineStr"/>
      <c r="Q108" s="77" t="inlineStr">
        <is>
          <t>Compulsory within specified programmes</t>
        </is>
      </c>
      <c r="R108" s="77" t="inlineStr">
        <is>
          <t>Curricular</t>
        </is>
      </c>
      <c r="S108" s="77" t="inlineStr">
        <is>
          <t>Double-weighted; client presentation plus ~12,000-word report under faculty supervision</t>
        </is>
      </c>
      <c r="T108" s="77" t="inlineStr">
        <is>
          <t>~11 weeks (19 Mar-4 Jun 2027)</t>
        </is>
      </c>
      <c r="U108" s="77" t="inlineStr">
        <is>
          <t>Team capstone for client organisation</t>
        </is>
      </c>
      <c r="V108" s="77" t="inlineStr">
        <is>
          <t>Yes</t>
        </is>
      </c>
      <c r="W108" s="77" t="inlineStr">
        <is>
          <t>Real technology policy problem; presentation and 12,000-word report (sources 1,2).</t>
        </is>
      </c>
      <c r="X108" s="77" t="inlineStr">
        <is>
          <t>Yes</t>
        </is>
      </c>
      <c r="Y108" s="77" t="inlineStr">
        <is>
          <t>Groups of 3 or more (teams of 3-5) (sources 1,2).</t>
        </is>
      </c>
      <c r="Z108" s="77" t="inlineStr">
        <is>
          <t>Yes</t>
        </is>
      </c>
      <c r="AA108" s="77" t="inlineStr">
        <is>
          <t>Client organisation (commercial, industrial, public or not-for-profit) sets the problem and receives the final presentation; assessment includes presentation to client (sources 1,2).</t>
        </is>
      </c>
      <c r="AB108" s="77" t="inlineStr">
        <is>
          <t>Mixed</t>
        </is>
      </c>
      <c r="AC108" s="77" t="inlineStr">
        <is>
          <t>Client: supplies problem; receives presentation</t>
        </is>
      </c>
      <c r="AD108" s="77" t="inlineStr">
        <is>
          <t>UK Cabinet Office, Ofcom, IBM, Microsoft, AstraZeneca, Rolls-Royce, Arm, Morgan Stanley, European Commission (listed past clients, undated)</t>
        </is>
      </c>
      <c r="AE108" s="77" t="inlineStr">
        <is>
          <t>Client presentation and 12,000-word report</t>
        </is>
      </c>
      <c r="AF108" s="77">
        <f>IF(OR(V108="No",X108="No",Z108="No"),"Outside strict definition",IF(AND(V108="Yes",X108="Yes",Z108="Yes"),"Meets all three","Potentially relevant; evidence incomplete"))</f>
        <v/>
      </c>
      <c r="AG108" s="77" t="inlineStr">
        <is>
          <t>Current delivery confirmed</t>
        </is>
      </c>
      <c r="AH108" s="77" t="inlineStr">
        <is>
          <t>2026/27 (proposal deadline 11 Jan 2027; project 19 Mar-4 Jun 2027)</t>
        </is>
      </c>
      <c r="AI108" s="77" t="inlineStr">
        <is>
          <t>Yes</t>
        </is>
      </c>
      <c r="AJ108" s="77">
        <f>IF(AND(AI108="Yes",AF108="Meets all three",AG108="Current delivery confirmed"),"Yes","No")</f>
        <v/>
      </c>
      <c r="AK108" s="77" t="inlineStr"/>
      <c r="AL108" s="77" t="inlineStr">
        <is>
          <t>RG03-S06-R1; RG03-S06-R2</t>
        </is>
      </c>
      <c r="AM108" s="77" t="inlineStr">
        <is>
          <t>Evidence is a forward application call; no cohort report retrieved.</t>
        </is>
      </c>
      <c r="AN108" s="77" t="inlineStr"/>
      <c r="AO108" s="77" t="inlineStr">
        <is>
          <t>UK</t>
        </is>
      </c>
      <c r="AP108" s="77" t="inlineStr">
        <is>
          <t>UK – Russell Group</t>
        </is>
      </c>
      <c r="AQ108" s="77" t="inlineStr">
        <is>
          <t>~1 term/semester</t>
        </is>
      </c>
      <c r="AR108" s="77" t="inlineStr">
        <is>
          <t>All/standard</t>
        </is>
      </c>
      <c r="AS108" s="77" t="inlineStr"/>
    </row>
    <row r="109">
      <c r="A109" s="77" t="inlineStr">
        <is>
          <t>RG03</t>
        </is>
      </c>
      <c r="B109" s="77" t="inlineStr">
        <is>
          <t>Cambridge</t>
        </is>
      </c>
      <c r="C109" s="77" t="inlineStr">
        <is>
          <t>Programme/course</t>
        </is>
      </c>
      <c r="D109" s="77" t="inlineStr">
        <is>
          <t>RG03-S07</t>
        </is>
      </c>
      <c r="E109" s="77" t="inlineStr"/>
      <c r="F109" s="77" t="inlineStr">
        <is>
          <t>No</t>
        </is>
      </c>
      <c r="G109" s="79" t="inlineStr">
        <is>
          <t>Executive MBA: Team Consulting Project</t>
        </is>
      </c>
      <c r="H109" s="77" t="inlineStr">
        <is>
          <t>Executive MBA Team Consulting Project</t>
        </is>
      </c>
      <c r="I109" s="77" t="inlineStr"/>
      <c r="J109"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109" s="77" t="inlineStr">
        <is>
          <t>Cambridge Judge Business School</t>
        </is>
      </c>
      <c r="L109" s="77" t="inlineStr">
        <is>
          <t>Executive MBA</t>
        </is>
      </c>
      <c r="M109" s="77" t="inlineStr">
        <is>
          <t>Business/management</t>
        </is>
      </c>
      <c r="N109" s="77" t="inlineStr">
        <is>
          <t>Postgraduate taught</t>
        </is>
      </c>
      <c r="O109" s="77" t="inlineStr">
        <is>
          <t>EMBA</t>
        </is>
      </c>
      <c r="P109" s="77" t="inlineStr"/>
      <c r="Q109" s="77" t="inlineStr">
        <is>
          <t>Compulsory within specified programmes</t>
        </is>
      </c>
      <c r="R109" s="77" t="inlineStr">
        <is>
          <t>Curricular</t>
        </is>
      </c>
      <c r="S109" s="77" t="inlineStr">
        <is>
          <t>Core module; weighting not retrieved</t>
        </is>
      </c>
      <c r="T109" s="77" t="inlineStr">
        <is>
          <t>Unclear (sources conflict: one week vs extended period)</t>
        </is>
      </c>
      <c r="U109" s="77" t="inlineStr">
        <is>
          <t>Part-time team consulting</t>
        </is>
      </c>
      <c r="V109" s="77" t="inlineStr">
        <is>
          <t>Yes</t>
        </is>
      </c>
      <c r="W109" s="77" t="inlineStr">
        <is>
          <t>Team Consulting Project for external client; example sustainability accreditation system for Made in Britain (source 1).</t>
        </is>
      </c>
      <c r="X109" s="77" t="inlineStr">
        <is>
          <t>Yes</t>
        </is>
      </c>
      <c r="Y109" s="77" t="inlineStr">
        <is>
          <t>Participants choose their own teams (source 1).</t>
        </is>
      </c>
      <c r="Z109" s="77" t="inlineStr">
        <is>
          <t>Unclear</t>
        </is>
      </c>
      <c r="AA109" s="77" t="inlineStr">
        <is>
          <t>Clients are external, but most are chosen by participants rather than a standard school-sourced client pool; evidence of client role in supervision/feedback not retrieved (source 1).</t>
        </is>
      </c>
      <c r="AB109" s="77" t="inlineStr">
        <is>
          <t>Mixed</t>
        </is>
      </c>
      <c r="AC109" s="77" t="inlineStr">
        <is>
          <t>Client chosen by participants</t>
        </is>
      </c>
      <c r="AD109" s="77" t="inlineStr">
        <is>
          <t>Made in Britain (2019 team), SAMM Teknoloji, Bluetentacles (examples, years undated)</t>
        </is>
      </c>
      <c r="AE109" s="77" t="inlineStr">
        <is>
          <t>Consulting recommendations</t>
        </is>
      </c>
      <c r="AF109" s="77">
        <f>IF(OR(V109="No",X109="No",Z109="No"),"Outside strict definition",IF(AND(V109="Yes",X109="Yes",Z109="Yes"),"Meets all three","Potentially relevant; evidence incomplete"))</f>
        <v/>
      </c>
      <c r="AG109" s="77" t="inlineStr">
        <is>
          <t>Current status unclear</t>
        </is>
      </c>
      <c r="AH109" s="77" t="inlineStr">
        <is>
          <t>undated</t>
        </is>
      </c>
      <c r="AI109" s="77" t="inlineStr">
        <is>
          <t>Yes</t>
        </is>
      </c>
      <c r="AJ109" s="77">
        <f>IF(AND(AI109="Yes",AF109="Meets all three",AG109="Current delivery confirmed"),"Yes","No")</f>
        <v/>
      </c>
      <c r="AK109" s="77" t="inlineStr"/>
      <c r="AL109" s="77" t="inlineStr">
        <is>
          <t>RG03-S07-R1</t>
        </is>
      </c>
      <c r="AM109" s="77" t="inlineStr">
        <is>
          <t>No dated 2025/26 or 2026/27 evidence; duration conflicting; client involvement beyond hosting not documented; C left Unclear.</t>
        </is>
      </c>
      <c r="AN109" s="77" t="inlineStr"/>
      <c r="AO109" s="77" t="inlineStr">
        <is>
          <t>UK</t>
        </is>
      </c>
      <c r="AP109" s="77" t="inlineStr">
        <is>
          <t>UK – Russell Group</t>
        </is>
      </c>
      <c r="AQ109" s="77" t="inlineStr">
        <is>
          <t>Unclear</t>
        </is>
      </c>
      <c r="AR109" s="77" t="inlineStr">
        <is>
          <t>Unclear</t>
        </is>
      </c>
      <c r="AS109" s="77" t="inlineStr"/>
    </row>
    <row r="110">
      <c r="A110" s="77" t="inlineStr">
        <is>
          <t>RG03</t>
        </is>
      </c>
      <c r="B110" s="77" t="inlineStr">
        <is>
          <t>Cambridge</t>
        </is>
      </c>
      <c r="C110" s="77" t="inlineStr">
        <is>
          <t>Programme/course</t>
        </is>
      </c>
      <c r="D110" s="77" t="inlineStr">
        <is>
          <t>RG03-S08</t>
        </is>
      </c>
      <c r="E110" s="77" t="inlineStr"/>
      <c r="F110" s="77" t="inlineStr">
        <is>
          <t>No</t>
        </is>
      </c>
      <c r="G110" s="79" t="inlineStr">
        <is>
          <t>Computer Science Tripos Part IB Group Project</t>
        </is>
      </c>
      <c r="H110" s="77" t="inlineStr">
        <is>
          <t>Part IB Group Projects (Computer Science)</t>
        </is>
      </c>
      <c r="I110" s="77" t="inlineStr"/>
      <c r="J110"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110" s="77" t="inlineStr">
        <is>
          <t>Department of Computer Science and Technology</t>
        </is>
      </c>
      <c r="L110" s="77" t="inlineStr">
        <is>
          <t>Computer Science Tripos Part IB</t>
        </is>
      </c>
      <c r="M110" s="77" t="inlineStr">
        <is>
          <t>Engineering/computing</t>
        </is>
      </c>
      <c r="N110" s="77" t="inlineStr">
        <is>
          <t>Undergraduate</t>
        </is>
      </c>
      <c r="O110" s="77" t="inlineStr">
        <is>
          <t>Second year (Part IB)</t>
        </is>
      </c>
      <c r="P110" s="77" t="inlineStr"/>
      <c r="Q110" s="77" t="inlineStr">
        <is>
          <t>Compulsory within specified programmes</t>
        </is>
      </c>
      <c r="R110" s="77" t="inlineStr">
        <is>
          <t>Curricular</t>
        </is>
      </c>
      <c r="S110" s="77" t="inlineStr">
        <is>
          <t>Ticks (pass/fail) for teamwork, client relationship, technical contribution and group success; Part IB is unclassed but must be passed to progress</t>
        </is>
      </c>
      <c r="T110" s="77" t="inlineStr">
        <is>
          <t>7 weeks (30-60 hours per student)</t>
        </is>
      </c>
      <c r="U110" s="77" t="inlineStr">
        <is>
          <t>Team software/design project with client reviews</t>
        </is>
      </c>
      <c r="V110" s="77" t="inlineStr">
        <is>
          <t>Yes</t>
        </is>
      </c>
      <c r="W110" s="77" t="inlineStr">
        <is>
          <t>Group builds a product from a design brief; report required (sources 1,2).</t>
        </is>
      </c>
      <c r="X110" s="77" t="inlineStr">
        <is>
          <t>Yes</t>
        </is>
      </c>
      <c r="Y110" s="77" t="inlineStr">
        <is>
          <t>Students are assigned to groups; credit depends on effective teamwork and a shared group-success tick (sources 1,2).</t>
        </is>
      </c>
      <c r="Z110" s="77" t="inlineStr">
        <is>
          <t>Yes</t>
        </is>
      </c>
      <c r="AA110"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110" s="77" t="inlineStr">
        <is>
          <t>Mixed</t>
        </is>
      </c>
      <c r="AC110" s="77" t="inlineStr">
        <is>
          <t>Client: supplies design brief, attends review meetings, receives product/presentation</t>
        </is>
      </c>
      <c r="AD110" s="77" t="inlineStr">
        <is>
          <t>Nokia Bell Labs, Bending Spoons, Evinova, INRIA Grenoble, Calero, Alitheia Capital, Cambridge University Library (2026)</t>
        </is>
      </c>
      <c r="AE110" s="77" t="inlineStr">
        <is>
          <t>Software/product prototype, presentation, group and personal reports</t>
        </is>
      </c>
      <c r="AF110" s="77">
        <f>IF(OR(V110="No",X110="No",Z110="No"),"Outside strict definition",IF(AND(V110="Yes",X110="Yes",Z110="Yes"),"Meets all three","Potentially relevant; evidence incomplete"))</f>
        <v/>
      </c>
      <c r="AG110" s="77" t="inlineStr">
        <is>
          <t>Current delivery confirmed</t>
        </is>
      </c>
      <c r="AH110" s="77" t="inlineStr">
        <is>
          <t>2026 (Part IB Group Project Presentations 2026)</t>
        </is>
      </c>
      <c r="AI110" s="77" t="inlineStr">
        <is>
          <t>Yes</t>
        </is>
      </c>
      <c r="AJ110" s="77">
        <f>IF(AND(AI110="Yes",AF110="Meets all three",AG110="Current delivery confirmed"),"Yes","No")</f>
        <v/>
      </c>
      <c r="AK110" s="77" t="inlineStr"/>
      <c r="AL110" s="77" t="inlineStr">
        <is>
          <t>RG03-S08-R1; RG03-S08-R2; RG03-S08-R3; RG03-S08-R4</t>
        </is>
      </c>
      <c r="AM110" s="77" t="inlineStr">
        <is>
          <t>Compulsory status taken from course page wording 'candidates are required to undertake a group design project'. Minor share of internal clients (University Library) noted; the standard is external industry clients.</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RG03</t>
        </is>
      </c>
      <c r="B111" s="77" t="inlineStr">
        <is>
          <t>Cambridge</t>
        </is>
      </c>
      <c r="C111" s="77" t="inlineStr">
        <is>
          <t>Programme/course</t>
        </is>
      </c>
      <c r="D111" s="77" t="inlineStr">
        <is>
          <t>RG03-S09</t>
        </is>
      </c>
      <c r="E111" s="77" t="inlineStr"/>
      <c r="F111" s="77" t="inlineStr">
        <is>
          <t>No</t>
        </is>
      </c>
      <c r="G111" s="79" t="inlineStr">
        <is>
          <t>MET IIB Industrial Projects (Manufacturing Engineering Tripos)</t>
        </is>
      </c>
      <c r="H111" s="77" t="inlineStr">
        <is>
          <t>MET IIB two-week and four-week industrial projects</t>
        </is>
      </c>
      <c r="I111" s="77" t="inlineStr"/>
      <c r="J111"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111" s="77" t="inlineStr">
        <is>
          <t>Institute for Manufacturing, Department of Engineering</t>
        </is>
      </c>
      <c r="L111" s="77" t="inlineStr">
        <is>
          <t>Manufacturing Engineering Tripos (MET) Part IIB</t>
        </is>
      </c>
      <c r="M111" s="77" t="inlineStr">
        <is>
          <t>Engineering/computing</t>
        </is>
      </c>
      <c r="N111" s="77" t="inlineStr">
        <is>
          <t>Undergraduate</t>
        </is>
      </c>
      <c r="O111" s="77" t="inlineStr">
        <is>
          <t>Fourth year (MET IIB)</t>
        </is>
      </c>
      <c r="P111" s="77" t="inlineStr"/>
      <c r="Q111" s="77" t="inlineStr">
        <is>
          <t>Compulsory within specified programmes</t>
        </is>
      </c>
      <c r="R111" s="77" t="inlineStr">
        <is>
          <t>Curricular</t>
        </is>
      </c>
      <c r="S111" s="77" t="inlineStr">
        <is>
          <t>Two-week project worth 45 marks; four-week project worth 80 marks</t>
        </is>
      </c>
      <c r="T111" s="77" t="inlineStr">
        <is>
          <t>2 weeks and 4 weeks</t>
        </is>
      </c>
      <c r="U111" s="77" t="inlineStr">
        <is>
          <t>On-site company projects in teams</t>
        </is>
      </c>
      <c r="V111" s="77" t="inlineStr">
        <is>
          <t>Yes</t>
        </is>
      </c>
      <c r="W111" s="77" t="inlineStr">
        <is>
          <t>Real company problem; e.g. automation feasibility study at MK Electric (source 1).</t>
        </is>
      </c>
      <c r="X111" s="77" t="inlineStr">
        <is>
          <t>Yes</t>
        </is>
      </c>
      <c r="Y111" s="77" t="inlineStr">
        <is>
          <t>Groups of between two and four (source 1).</t>
        </is>
      </c>
      <c r="Z111" s="77" t="inlineStr">
        <is>
          <t>Yes</t>
        </is>
      </c>
      <c r="AA111" s="77" t="inlineStr">
        <is>
          <t>Student groups work in a company with a company supervisor; companies write briefs with IfM staff; examples MK Electric, Rolls-Royce Bristol, Jaguar Land Rover, Siemens (sources 1,2).</t>
        </is>
      </c>
      <c r="AB111" s="77" t="inlineStr">
        <is>
          <t>Business/commercial</t>
        </is>
      </c>
      <c r="AC111" s="77" t="inlineStr">
        <is>
          <t>Host/client: sets brief, supervises on site, receives report</t>
        </is>
      </c>
      <c r="AD111" s="77" t="inlineStr">
        <is>
          <t>MK Electric, Rolls-Royce (Bristol), Jaguar Land Rover, Siemens (undated examples)</t>
        </is>
      </c>
      <c r="AE111" s="77" t="inlineStr">
        <is>
          <t>Company report/presentation</t>
        </is>
      </c>
      <c r="AF111" s="77">
        <f>IF(OR(V111="No",X111="No",Z111="No"),"Outside strict definition",IF(AND(V111="Yes",X111="Yes",Z111="Yes"),"Meets all three","Potentially relevant; evidence incomplete"))</f>
        <v/>
      </c>
      <c r="AG111" s="77" t="inlineStr">
        <is>
          <t>Current status unclear</t>
        </is>
      </c>
      <c r="AH111" s="77" t="inlineStr">
        <is>
          <t>2025 (MET IIB handbook titled 2025; not opened)</t>
        </is>
      </c>
      <c r="AI111" s="77" t="inlineStr">
        <is>
          <t>Yes</t>
        </is>
      </c>
      <c r="AJ111" s="77">
        <f>IF(AND(AI111="Yes",AF111="Meets all three",AG111="Current delivery confirmed"),"Yes","No")</f>
        <v/>
      </c>
      <c r="AK111" s="77" t="inlineStr"/>
      <c r="AL111" s="77" t="inlineStr">
        <is>
          <t>RG03-S09-R1; RG03-S09-R2; RG03-S09-R3</t>
        </is>
      </c>
      <c r="AM111" s="77" t="inlineStr">
        <is>
          <t>Pages undated; a handbook file titled 2025 appeared in results but its content was not retrieved, so current delivery is not confirmed. Mark as likely current pending corroboration.</t>
        </is>
      </c>
      <c r="AN111" s="77" t="inlineStr"/>
      <c r="AO111" s="77" t="inlineStr">
        <is>
          <t>UK</t>
        </is>
      </c>
      <c r="AP111" s="77" t="inlineStr">
        <is>
          <t>UK – Russell Group</t>
        </is>
      </c>
      <c r="AQ111" s="77" t="inlineStr">
        <is>
          <t>1–4 weeks</t>
        </is>
      </c>
      <c r="AR111" s="77" t="inlineStr">
        <is>
          <t>All/standard</t>
        </is>
      </c>
      <c r="AS111" s="77" t="inlineStr"/>
    </row>
    <row r="112">
      <c r="A112" s="77" t="inlineStr">
        <is>
          <t>RG03</t>
        </is>
      </c>
      <c r="B112" s="77" t="inlineStr">
        <is>
          <t>Cambridge</t>
        </is>
      </c>
      <c r="C112" s="77" t="inlineStr">
        <is>
          <t>Programme/course</t>
        </is>
      </c>
      <c r="D112" s="77" t="inlineStr">
        <is>
          <t>RG03-S10</t>
        </is>
      </c>
      <c r="E112" s="77" t="inlineStr"/>
      <c r="F112" s="77" t="inlineStr">
        <is>
          <t>No</t>
        </is>
      </c>
      <c r="G112" s="79" t="inlineStr">
        <is>
          <t>ISMM MPhil Industrial Projects (IfM)</t>
        </is>
      </c>
      <c r="H112" s="77" t="inlineStr">
        <is>
          <t>Industrial Systems, Manufacture and Management MPhil industry projects</t>
        </is>
      </c>
      <c r="I112" s="77" t="inlineStr"/>
      <c r="J112"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12" s="77" t="inlineStr">
        <is>
          <t>Institute for Manufacturing, Department of Engineering</t>
        </is>
      </c>
      <c r="L112" s="77" t="inlineStr">
        <is>
          <t>MPhil in Industrial Systems, Manufacture and Management</t>
        </is>
      </c>
      <c r="M112" s="77" t="inlineStr">
        <is>
          <t>Engineering/computing</t>
        </is>
      </c>
      <c r="N112" s="77" t="inlineStr">
        <is>
          <t>Postgraduate taught</t>
        </is>
      </c>
      <c r="O112" s="77" t="inlineStr">
        <is>
          <t>ISMM MPhil</t>
        </is>
      </c>
      <c r="P112" s="77" t="inlineStr"/>
      <c r="Q112" s="77" t="inlineStr">
        <is>
          <t>Compulsory within specified programmes</t>
        </is>
      </c>
      <c r="R112" s="77" t="inlineStr">
        <is>
          <t>Curricular</t>
        </is>
      </c>
      <c r="S112" s="77" t="inlineStr">
        <is>
          <t>Not retrieved</t>
        </is>
      </c>
      <c r="T112" s="77" t="inlineStr">
        <is>
          <t>Periods of several weeks (P1, P2 Dec-Jan; P3 Jan-Mar)</t>
        </is>
      </c>
      <c r="U112" s="77" t="inlineStr">
        <is>
          <t>On-site company projects, pairs for P1/P2</t>
        </is>
      </c>
      <c r="V112" s="77" t="inlineStr">
        <is>
          <t>Yes</t>
        </is>
      </c>
      <c r="W112" s="77" t="inlineStr">
        <is>
          <t>Organisational challenge addressed and full report presented to company management (source 1).</t>
        </is>
      </c>
      <c r="X112" s="77" t="inlineStr">
        <is>
          <t>Yes</t>
        </is>
      </c>
      <c r="Y112" s="77" t="inlineStr">
        <is>
          <t>P1 and P2 are two students per project (pair); P3 entrepreneurship projects team size not retrieved (source 1).</t>
        </is>
      </c>
      <c r="Z112" s="77" t="inlineStr">
        <is>
          <t>Yes</t>
        </is>
      </c>
      <c r="AA112" s="77" t="inlineStr">
        <is>
          <t>Companies write the brief with IfM staff and receive the report presentation (source 1).</t>
        </is>
      </c>
      <c r="AB112" s="77" t="inlineStr">
        <is>
          <t>Business/commercial</t>
        </is>
      </c>
      <c r="AC112" s="77" t="inlineStr">
        <is>
          <t>Host/client: brief, site, receives report</t>
        </is>
      </c>
      <c r="AD112" s="77" t="inlineStr"/>
      <c r="AE112" s="77" t="inlineStr">
        <is>
          <t>Company report/presentation</t>
        </is>
      </c>
      <c r="AF112" s="77">
        <f>IF(OR(V112="No",X112="No",Z112="No"),"Outside strict definition",IF(AND(V112="Yes",X112="Yes",Z112="Yes"),"Meets all three","Potentially relevant; evidence incomplete"))</f>
        <v/>
      </c>
      <c r="AG112" s="77" t="inlineStr">
        <is>
          <t>Current status unclear</t>
        </is>
      </c>
      <c r="AH112" s="77" t="inlineStr">
        <is>
          <t>undated (ISMM dissertation pages from 2017)</t>
        </is>
      </c>
      <c r="AI112" s="77" t="inlineStr">
        <is>
          <t>Yes</t>
        </is>
      </c>
      <c r="AJ112" s="77">
        <f>IF(AND(AI112="Yes",AF112="Meets all three",AG112="Current delivery confirmed"),"Yes","No")</f>
        <v/>
      </c>
      <c r="AK112" s="77" t="inlineStr"/>
      <c r="AL112" s="77" t="inlineStr">
        <is>
          <t>RG03-S10-R1; RG03-S10-R2</t>
        </is>
      </c>
      <c r="AM112" s="77" t="inlineStr">
        <is>
          <t>Page undated; project calendar needs confirmation from IfM; individual vs team split noted ('individually or in teams'); pair evidence only for P1/P2.</t>
        </is>
      </c>
      <c r="AN112" s="77" t="inlineStr"/>
      <c r="AO112" s="77" t="inlineStr">
        <is>
          <t>UK</t>
        </is>
      </c>
      <c r="AP112" s="77" t="inlineStr">
        <is>
          <t>UK – Russell Group</t>
        </is>
      </c>
      <c r="AQ112" s="77" t="inlineStr">
        <is>
          <t>1–4 weeks</t>
        </is>
      </c>
      <c r="AR112" s="77" t="inlineStr">
        <is>
          <t>All/standard</t>
        </is>
      </c>
      <c r="AS112" s="77" t="inlineStr"/>
    </row>
    <row r="113">
      <c r="A113" s="77" t="inlineStr">
        <is>
          <t>RG03</t>
        </is>
      </c>
      <c r="B113" s="77" t="inlineStr">
        <is>
          <t>Cambridge</t>
        </is>
      </c>
      <c r="C113" s="77" t="inlineStr">
        <is>
          <t>Programme/course</t>
        </is>
      </c>
      <c r="D113" s="77" t="inlineStr">
        <is>
          <t>RG03-S11</t>
        </is>
      </c>
      <c r="E113" s="77" t="inlineStr"/>
      <c r="F113" s="77" t="inlineStr">
        <is>
          <t>No</t>
        </is>
      </c>
      <c r="G113" s="79" t="inlineStr">
        <is>
          <t>MPhil in Engineering for Sustainable Development: Client Project (ESD-CP)</t>
        </is>
      </c>
      <c r="H113" s="77" t="inlineStr">
        <is>
          <t>ESD MPhil Client Project</t>
        </is>
      </c>
      <c r="I113" s="77" t="inlineStr"/>
      <c r="J113"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13" s="77" t="inlineStr">
        <is>
          <t>Centre for Sustainable Development, Department of Engineering</t>
        </is>
      </c>
      <c r="L113" s="77" t="inlineStr">
        <is>
          <t>MPhil in Engineering for Sustainable Development</t>
        </is>
      </c>
      <c r="M113" s="77" t="inlineStr">
        <is>
          <t>Engineering/computing</t>
        </is>
      </c>
      <c r="N113" s="77" t="inlineStr">
        <is>
          <t>Postgraduate taught</t>
        </is>
      </c>
      <c r="O113" s="77" t="inlineStr">
        <is>
          <t>MPhil (Lent term)</t>
        </is>
      </c>
      <c r="P113" s="77" t="inlineStr"/>
      <c r="Q113" s="77" t="inlineStr">
        <is>
          <t>Compulsory within specified programmes</t>
        </is>
      </c>
      <c r="R113" s="77" t="inlineStr">
        <is>
          <t>Curricular</t>
        </is>
      </c>
      <c r="S113" s="77" t="inlineStr">
        <is>
          <t>One module equivalent; written work and group presentation to client</t>
        </is>
      </c>
      <c r="T113" s="77" t="inlineStr">
        <is>
          <t>Lent term (Jan-Mar), alongside other teaching</t>
        </is>
      </c>
      <c r="U113" s="77" t="inlineStr">
        <is>
          <t>Team client project</t>
        </is>
      </c>
      <c r="V113" s="77" t="inlineStr">
        <is>
          <t>Yes</t>
        </is>
      </c>
      <c r="W113" s="77" t="inlineStr">
        <is>
          <t>Real-world problem; report and presentation (source 1).</t>
        </is>
      </c>
      <c r="X113" s="77" t="inlineStr">
        <is>
          <t>Yes</t>
        </is>
      </c>
      <c r="Y113" s="77" t="inlineStr">
        <is>
          <t>Team-based Client Project (source 1).</t>
        </is>
      </c>
      <c r="Z113" s="77" t="inlineStr">
        <is>
          <t>Yes</t>
        </is>
      </c>
      <c r="AA113" s="77" t="inlineStr">
        <is>
          <t>External client sets problem and receives presentation; client types listed (source 1).</t>
        </is>
      </c>
      <c r="AB113" s="77" t="inlineStr">
        <is>
          <t>Mixed</t>
        </is>
      </c>
      <c r="AC113" s="77" t="inlineStr">
        <is>
          <t>Client</t>
        </is>
      </c>
      <c r="AD113" s="77" t="inlineStr"/>
      <c r="AE113" s="77" t="inlineStr">
        <is>
          <t>Written report and presentation</t>
        </is>
      </c>
      <c r="AF113" s="77">
        <f>IF(OR(V113="No",X113="No",Z113="No"),"Outside strict definition",IF(AND(V113="Yes",X113="Yes",Z113="Yes"),"Meets all three","Potentially relevant; evidence incomplete"))</f>
        <v/>
      </c>
      <c r="AG113" s="77" t="inlineStr">
        <is>
          <t>Current status unclear</t>
        </is>
      </c>
      <c r="AH113" s="77" t="inlineStr">
        <is>
          <t>undated</t>
        </is>
      </c>
      <c r="AI113" s="77" t="inlineStr">
        <is>
          <t>Yes</t>
        </is>
      </c>
      <c r="AJ113" s="77">
        <f>IF(AND(AI113="Yes",AF113="Meets all three",AG113="Current delivery confirmed"),"Yes","No")</f>
        <v/>
      </c>
      <c r="AK113" s="77" t="inlineStr"/>
      <c r="AL113" s="77" t="inlineStr">
        <is>
          <t>RG03-S11-R1; RG03-S11-R2</t>
        </is>
      </c>
      <c r="AM113" s="77" t="inlineStr">
        <is>
          <t>No dated cohort or 2025/26-2026/27 listing retrieved.</t>
        </is>
      </c>
      <c r="AN113" s="77" t="inlineStr"/>
      <c r="AO113" s="77" t="inlineStr">
        <is>
          <t>UK</t>
        </is>
      </c>
      <c r="AP113" s="77" t="inlineStr">
        <is>
          <t>UK – Russell Group</t>
        </is>
      </c>
      <c r="AQ113" s="77" t="inlineStr">
        <is>
          <t>~1 term/semester</t>
        </is>
      </c>
      <c r="AR113" s="77" t="inlineStr">
        <is>
          <t>All/standard</t>
        </is>
      </c>
      <c r="AS113" s="77" t="inlineStr"/>
    </row>
    <row r="114">
      <c r="A114" s="77" t="inlineStr">
        <is>
          <t>RG03</t>
        </is>
      </c>
      <c r="B114" s="77" t="inlineStr">
        <is>
          <t>Cambridge</t>
        </is>
      </c>
      <c r="C114" s="77" t="inlineStr">
        <is>
          <t>Programme/course</t>
        </is>
      </c>
      <c r="D114" s="77" t="inlineStr">
        <is>
          <t>RG03-S12</t>
        </is>
      </c>
      <c r="E114" s="77" t="inlineStr"/>
      <c r="F114" s="77" t="inlineStr">
        <is>
          <t>No</t>
        </is>
      </c>
      <c r="G114" s="79" t="inlineStr">
        <is>
          <t>MPhil in Bioscience Enterprise: team consulting project</t>
        </is>
      </c>
      <c r="H114" s="77" t="inlineStr">
        <is>
          <t>MBE consulting project</t>
        </is>
      </c>
      <c r="I114" s="77" t="inlineStr"/>
      <c r="J114"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14" s="77" t="inlineStr">
        <is>
          <t>Department of Chemical Engineering and Biotechnology (also listed by Department of Medicine)</t>
        </is>
      </c>
      <c r="L114" s="77" t="inlineStr">
        <is>
          <t>MPhil in Bioscience Enterprise</t>
        </is>
      </c>
      <c r="M114" s="77" t="inlineStr">
        <is>
          <t>Science; Engineering/computing</t>
        </is>
      </c>
      <c r="N114" s="77" t="inlineStr">
        <is>
          <t>Postgraduate taught</t>
        </is>
      </c>
      <c r="O114" s="77" t="inlineStr">
        <is>
          <t>MPhil</t>
        </is>
      </c>
      <c r="P114" s="77" t="inlineStr"/>
      <c r="Q114" s="77" t="inlineStr">
        <is>
          <t>Compulsory within specified programmes</t>
        </is>
      </c>
      <c r="R114" s="77" t="inlineStr">
        <is>
          <t>Curricular</t>
        </is>
      </c>
      <c r="S114" s="77" t="inlineStr">
        <is>
          <t>Not retrieved</t>
        </is>
      </c>
      <c r="T114" s="77" t="inlineStr">
        <is>
          <t>Part of a 9-month course with an ~8-week business-oriented research project (consulting project length not retrieved)</t>
        </is>
      </c>
      <c r="U114" s="77" t="inlineStr">
        <is>
          <t>Team consultancy for company</t>
        </is>
      </c>
      <c r="V114" s="77" t="inlineStr">
        <is>
          <t>Yes</t>
        </is>
      </c>
      <c r="W114" s="77" t="inlineStr">
        <is>
          <t>Real commercial question; oral presentation and written report (source 1).</t>
        </is>
      </c>
      <c r="X114" s="77" t="inlineStr">
        <is>
          <t>Yes</t>
        </is>
      </c>
      <c r="Y114" s="77" t="inlineStr">
        <is>
          <t>Students work in teams acting as a consultancy (source 1).</t>
        </is>
      </c>
      <c r="Z114" s="77" t="inlineStr">
        <is>
          <t>Yes</t>
        </is>
      </c>
      <c r="AA114" s="77" t="inlineStr">
        <is>
          <t>Companies submit proposals; deliverables presented to the Company and the Department (source 1).</t>
        </is>
      </c>
      <c r="AB114" s="77" t="inlineStr">
        <is>
          <t>Business/commercial</t>
        </is>
      </c>
      <c r="AC114" s="77" t="inlineStr">
        <is>
          <t>Client: proposes project, receives presentation/report</t>
        </is>
      </c>
      <c r="AD114" s="77" t="inlineStr"/>
      <c r="AE114" s="77" t="inlineStr">
        <is>
          <t>Report and presentation to company</t>
        </is>
      </c>
      <c r="AF114" s="77">
        <f>IF(OR(V114="No",X114="No",Z114="No"),"Outside strict definition",IF(AND(V114="Yes",X114="Yes",Z114="Yes"),"Meets all three","Potentially relevant; evidence incomplete"))</f>
        <v/>
      </c>
      <c r="AG114" s="77" t="inlineStr">
        <is>
          <t>Current status unclear</t>
        </is>
      </c>
      <c r="AH114" s="77" t="inlineStr">
        <is>
          <t>undated</t>
        </is>
      </c>
      <c r="AI114" s="77" t="inlineStr">
        <is>
          <t>Yes</t>
        </is>
      </c>
      <c r="AJ114" s="77">
        <f>IF(AND(AI114="Yes",AF114="Meets all three",AG114="Current delivery confirmed"),"Yes","No")</f>
        <v/>
      </c>
      <c r="AK114" s="77" t="inlineStr"/>
      <c r="AL114" s="77" t="inlineStr">
        <is>
          <t>RG03-S12-R1; RG03-S12-R2</t>
        </is>
      </c>
      <c r="AM114" s="77" t="inlineStr">
        <is>
          <t>CEB page states 'not currently accepting applications'; Department of Medicine lists an October 2027 start; no dated cohort evidence. Consulting project duration unknown.</t>
        </is>
      </c>
      <c r="AN114" s="77" t="inlineStr"/>
      <c r="AO114" s="77" t="inlineStr">
        <is>
          <t>UK</t>
        </is>
      </c>
      <c r="AP114" s="77" t="inlineStr">
        <is>
          <t>UK – Russell Group</t>
        </is>
      </c>
      <c r="AQ114" s="77" t="inlineStr">
        <is>
          <t>Unclear</t>
        </is>
      </c>
      <c r="AR114" s="77" t="inlineStr">
        <is>
          <t>All/standard</t>
        </is>
      </c>
      <c r="AS114" s="77" t="inlineStr"/>
    </row>
    <row r="115">
      <c r="A115" s="77" t="inlineStr">
        <is>
          <t>RG03</t>
        </is>
      </c>
      <c r="B115" s="77" t="inlineStr">
        <is>
          <t>Cambridge</t>
        </is>
      </c>
      <c r="C115" s="77" t="inlineStr">
        <is>
          <t>Programme/course</t>
        </is>
      </c>
      <c r="D115" s="77" t="inlineStr">
        <is>
          <t>RG03-S13</t>
        </is>
      </c>
      <c r="E115" s="77" t="inlineStr"/>
      <c r="F115" s="77" t="inlineStr">
        <is>
          <t>No</t>
        </is>
      </c>
      <c r="G115" s="79" t="inlineStr">
        <is>
          <t>MPhil in Public Policy: Policy Analysis Exercise (PAE)</t>
        </is>
      </c>
      <c r="H115" s="77" t="inlineStr">
        <is>
          <t>Bennett School Policy Analysis Exercise</t>
        </is>
      </c>
      <c r="I115" s="77" t="inlineStr"/>
      <c r="J115" s="77" t="inlineStr">
        <is>
          <t>A five-day group exercise late in Easter term, delivered with a government department or international organisation on a current 'live' topic: the client sets the question, teams produce a 12-page report and presentation to the client. Not assessed.</t>
        </is>
      </c>
      <c r="K115" s="77" t="inlineStr">
        <is>
          <t>Bennett School of Public Policy</t>
        </is>
      </c>
      <c r="L115" s="77" t="inlineStr">
        <is>
          <t>MPhil in Public Policy</t>
        </is>
      </c>
      <c r="M115" s="77" t="inlineStr">
        <is>
          <t>Arts/humanities/social sciences</t>
        </is>
      </c>
      <c r="N115" s="77" t="inlineStr">
        <is>
          <t>Postgraduate taught</t>
        </is>
      </c>
      <c r="O115" s="77" t="inlineStr">
        <is>
          <t>MPhil (Easter term)</t>
        </is>
      </c>
      <c r="P115" s="77" t="inlineStr"/>
      <c r="Q115" s="77" t="inlineStr">
        <is>
          <t>Compulsory within specified programmes</t>
        </is>
      </c>
      <c r="R115" s="77" t="inlineStr">
        <is>
          <t>Curricular</t>
        </is>
      </c>
      <c r="S115" s="77" t="inlineStr">
        <is>
          <t>Not assessed</t>
        </is>
      </c>
      <c r="T115" s="77" t="inlineStr">
        <is>
          <t>5 days</t>
        </is>
      </c>
      <c r="U115" s="77" t="inlineStr">
        <is>
          <t>Intensive group simulation exercise with client briefing</t>
        </is>
      </c>
      <c r="V115" s="77" t="inlineStr">
        <is>
          <t>Yes</t>
        </is>
      </c>
      <c r="W115" s="77" t="inlineStr">
        <is>
          <t>Client-set policy question; 12-page report and presentation (source 1). Bounded 5-day output.</t>
        </is>
      </c>
      <c r="X115" s="77" t="inlineStr">
        <is>
          <t>Yes</t>
        </is>
      </c>
      <c r="Y115" s="77" t="inlineStr">
        <is>
          <t>Students are split into teams (source 1).</t>
        </is>
      </c>
      <c r="Z115" s="77" t="inlineStr">
        <is>
          <t>Yes</t>
        </is>
      </c>
      <c r="AA115" s="77" t="inlineStr">
        <is>
          <t>Client (UNDP, OECD, World Bank in past years) opens with a briefing setting the problem and receives each team's presentation (source 1). Page labels it a 'simulation exercise'; the clients are real organisations.</t>
        </is>
      </c>
      <c r="AB115" s="77" t="inlineStr">
        <is>
          <t>Public sector</t>
        </is>
      </c>
      <c r="AC115" s="77" t="inlineStr">
        <is>
          <t>Client: sets question, receives presentation</t>
        </is>
      </c>
      <c r="AD115" s="77" t="inlineStr">
        <is>
          <t>UNDP (Jordan refugee integration), OECD (climate action), World Bank (business dynamism) - past years, undated</t>
        </is>
      </c>
      <c r="AE115" s="77" t="inlineStr">
        <is>
          <t>12-page report and presentation to the client</t>
        </is>
      </c>
      <c r="AF115" s="77">
        <f>IF(OR(V115="No",X115="No",Z115="No"),"Outside strict definition",IF(AND(V115="Yes",X115="Yes",Z115="Yes"),"Meets all three","Potentially relevant; evidence incomplete"))</f>
        <v/>
      </c>
      <c r="AG115" s="77" t="inlineStr">
        <is>
          <t>Current status unclear</t>
        </is>
      </c>
      <c r="AH115" s="77" t="inlineStr">
        <is>
          <t>undated</t>
        </is>
      </c>
      <c r="AI115" s="77" t="inlineStr">
        <is>
          <t>Yes</t>
        </is>
      </c>
      <c r="AJ115" s="77">
        <f>IF(AND(AI115="Yes",AF115="Meets all three",AG115="Current delivery confirmed"),"Yes","No")</f>
        <v/>
      </c>
      <c r="AK115" s="77" t="inlineStr"/>
      <c r="AL115" s="77" t="inlineStr">
        <is>
          <t>RG03-S13-R1</t>
        </is>
      </c>
      <c r="AM115" s="77" t="inlineStr">
        <is>
          <t>No dated 2025/26 or 2026/27 client confirmation; described as simulation exercise but with real client organisations; unassessed, 5 days only.</t>
        </is>
      </c>
      <c r="AN115" s="77" t="inlineStr"/>
      <c r="AO115" s="77" t="inlineStr">
        <is>
          <t>UK</t>
        </is>
      </c>
      <c r="AP115" s="77" t="inlineStr">
        <is>
          <t>UK – Russell Group</t>
        </is>
      </c>
      <c r="AQ115" s="77" t="inlineStr">
        <is>
          <t>&lt;1 week</t>
        </is>
      </c>
      <c r="AR115" s="77" t="inlineStr">
        <is>
          <t>Unclear</t>
        </is>
      </c>
      <c r="AS115" s="77" t="inlineStr"/>
    </row>
    <row r="116">
      <c r="A116" s="77" t="inlineStr">
        <is>
          <t>RG03</t>
        </is>
      </c>
      <c r="B116" s="77" t="inlineStr">
        <is>
          <t>Cambridge</t>
        </is>
      </c>
      <c r="C116" s="77" t="inlineStr">
        <is>
          <t>Programme/course</t>
        </is>
      </c>
      <c r="D116" s="77" t="inlineStr">
        <is>
          <t>RG03-S14</t>
        </is>
      </c>
      <c r="E116" s="77" t="inlineStr"/>
      <c r="F116" s="77" t="inlineStr">
        <is>
          <t>No</t>
        </is>
      </c>
      <c r="G116" s="79" t="inlineStr">
        <is>
          <t>MPhil in Conservation Leadership: group consultancy project</t>
        </is>
      </c>
      <c r="H116" s="77" t="inlineStr">
        <is>
          <t>Conservation Leadership group consultancy (CL6/CL104 Innovation for Conservation Leadership)</t>
        </is>
      </c>
      <c r="I116" s="77" t="inlineStr"/>
      <c r="J116" s="77" t="inlineStr">
        <is>
          <t>MPhil students complete an intensive group consultancy project with one of the Cambridge Conservation Initiative partner organisations (e.g. BTO, BirdLife, IUCN, FFI, UNEP-WCMC), alongside a separate individual placement.</t>
        </is>
      </c>
      <c r="K116" s="77" t="inlineStr">
        <is>
          <t>Department of Geography (Masters in Conservation Leadership, with Cambridge Conservation Initiative)</t>
        </is>
      </c>
      <c r="L116" s="77" t="inlineStr">
        <is>
          <t>MPhil in Conservation Leadership</t>
        </is>
      </c>
      <c r="M116" s="77" t="inlineStr">
        <is>
          <t>Science; Arts/humanities/social sciences</t>
        </is>
      </c>
      <c r="N116" s="77" t="inlineStr">
        <is>
          <t>Postgraduate taught</t>
        </is>
      </c>
      <c r="O116" s="77" t="inlineStr">
        <is>
          <t>MPhil</t>
        </is>
      </c>
      <c r="P116" s="77" t="inlineStr"/>
      <c r="Q116" s="77" t="inlineStr">
        <is>
          <t>Compulsory within specified programmes</t>
        </is>
      </c>
      <c r="R116" s="77" t="inlineStr">
        <is>
          <t>Curricular</t>
        </is>
      </c>
      <c r="S116" s="77" t="inlineStr">
        <is>
          <t>Within module CL6/CL104; not retrieved</t>
        </is>
      </c>
      <c r="T116" s="77" t="inlineStr">
        <is>
          <t>Intensive (length not retrieved)</t>
        </is>
      </c>
      <c r="U116" s="77" t="inlineStr">
        <is>
          <t>Group consultancy with conservation organisation</t>
        </is>
      </c>
      <c r="V116" s="77" t="inlineStr">
        <is>
          <t>Yes</t>
        </is>
      </c>
      <c r="W116" s="77" t="inlineStr">
        <is>
          <t>Consultancy project undertaken with a CCI partner (source 1).</t>
        </is>
      </c>
      <c r="X116" s="77" t="inlineStr">
        <is>
          <t>Yes</t>
        </is>
      </c>
      <c r="Y116" s="77" t="inlineStr">
        <is>
          <t>Described as a group consultancy project (sources 1,2).</t>
        </is>
      </c>
      <c r="Z116" s="77" t="inlineStr">
        <is>
          <t>Yes</t>
        </is>
      </c>
      <c r="AA116" s="77" t="inlineStr">
        <is>
          <t>Each consultancy is undertaken with a CCI partner organisation; BTO regularly hosts consultancy projects (sources 1,2). CCI includes some University bodies; external NGOs named.</t>
        </is>
      </c>
      <c r="AB116" s="77" t="inlineStr">
        <is>
          <t>Charity/community</t>
        </is>
      </c>
      <c r="AC116" s="77" t="inlineStr">
        <is>
          <t>Host/client organisation</t>
        </is>
      </c>
      <c r="AD116" s="77" t="inlineStr">
        <is>
          <t>British Trust for Ornithology, BirdLife International, IUCN, Fauna &amp; Flora, UNEP-WCMC (CCI partners per programme news; years undated)</t>
        </is>
      </c>
      <c r="AE116" s="77" t="inlineStr">
        <is>
          <t>Consultancy output for partner (not detailed)</t>
        </is>
      </c>
      <c r="AF116" s="77">
        <f>IF(OR(V116="No",X116="No",Z116="No"),"Outside strict definition",IF(AND(V116="Yes",X116="Yes",Z116="Yes"),"Meets all three","Potentially relevant; evidence incomplete"))</f>
        <v/>
      </c>
      <c r="AG116" s="77" t="inlineStr">
        <is>
          <t>Current status unclear</t>
        </is>
      </c>
      <c r="AH116" s="77" t="inlineStr">
        <is>
          <t>2025 (individual placement list; group consultancy undated)</t>
        </is>
      </c>
      <c r="AI116" s="77" t="inlineStr">
        <is>
          <t>Yes</t>
        </is>
      </c>
      <c r="AJ116" s="77">
        <f>IF(AND(AI116="Yes",AF116="Meets all three",AG116="Current delivery confirmed"),"Yes","No")</f>
        <v/>
      </c>
      <c r="AK116" s="77" t="inlineStr"/>
      <c r="AL116" s="77" t="inlineStr">
        <is>
          <t>RG03-S14-R1; RG03-S14-R2</t>
        </is>
      </c>
      <c r="AM116" s="77" t="inlineStr">
        <is>
          <t>No dated cohort listing of group consultancy projects; deliverable and duration not retrieved; CCI partner list includes some University bodies.</t>
        </is>
      </c>
      <c r="AN116" s="77" t="inlineStr"/>
      <c r="AO116" s="77" t="inlineStr">
        <is>
          <t>UK</t>
        </is>
      </c>
      <c r="AP116" s="77" t="inlineStr">
        <is>
          <t>UK – Russell Group</t>
        </is>
      </c>
      <c r="AQ116" s="77" t="inlineStr">
        <is>
          <t>Unclear</t>
        </is>
      </c>
      <c r="AR116" s="77" t="inlineStr">
        <is>
          <t>All/standard</t>
        </is>
      </c>
      <c r="AS116" s="77" t="inlineStr"/>
    </row>
    <row r="117">
      <c r="A117" s="77" t="inlineStr">
        <is>
          <t>RG03</t>
        </is>
      </c>
      <c r="B117" s="77" t="inlineStr">
        <is>
          <t>Cambridge</t>
        </is>
      </c>
      <c r="C117" s="77" t="inlineStr">
        <is>
          <t>University-wide</t>
        </is>
      </c>
      <c r="D117" s="77" t="inlineStr">
        <is>
          <t>RG03-S15</t>
        </is>
      </c>
      <c r="E117" s="77" t="inlineStr"/>
      <c r="F117" s="77" t="inlineStr">
        <is>
          <t>No</t>
        </is>
      </c>
      <c r="G117" s="79" t="inlineStr">
        <is>
          <t>Innovation / Climate i-Teams</t>
        </is>
      </c>
      <c r="H117" s="77" t="inlineStr">
        <is>
          <t>i-Teams (Innovation, Development, Medical, Social and Climate streams)</t>
        </is>
      </c>
      <c r="I117" s="77" t="inlineStr"/>
      <c r="J117"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17" s="77" t="inlineStr">
        <is>
          <t>Innovation / IE Cambridge (i-Teams programme, hosted at IfM)</t>
        </is>
      </c>
      <c r="L117" s="77" t="inlineStr">
        <is>
          <t>Calls say any department; students (UG/PG), PhD, postdocs, staff; Climate i-Teams aimed at postgraduates and early-career researchers</t>
        </is>
      </c>
      <c r="M117" s="77" t="inlineStr">
        <is>
          <t>Central provision</t>
        </is>
      </c>
      <c r="N117" s="77" t="inlineStr">
        <is>
          <t>Mixed</t>
        </is>
      </c>
      <c r="O117" s="77" t="inlineStr">
        <is>
          <t>Mixed</t>
        </is>
      </c>
      <c r="P117" s="77" t="inlineStr"/>
      <c r="Q117" s="77" t="inlineStr">
        <is>
          <t>Selective/competitive</t>
        </is>
      </c>
      <c r="R117" s="77" t="inlineStr">
        <is>
          <t>Extracurricular</t>
        </is>
      </c>
      <c r="S117" s="77" t="inlineStr">
        <is>
          <t>No credit evidenced</t>
        </is>
      </c>
      <c r="T117" s="77" t="inlineStr">
        <is>
          <t>One term (Michaelmas 2026: 5 Oct to 10 Dec presentations)</t>
        </is>
      </c>
      <c r="U117" s="77" t="inlineStr">
        <is>
          <t>Weekly Monday evening workshops plus team project</t>
        </is>
      </c>
      <c r="V117" s="77" t="inlineStr">
        <is>
          <t>Yes</t>
        </is>
      </c>
      <c r="W117" s="77" t="inlineStr">
        <is>
          <t>Teams investigate market potential and routes to impact for a real invention; final recommendations presented (sources 1,2).</t>
        </is>
      </c>
      <c r="X117" s="77" t="inlineStr">
        <is>
          <t>Yes</t>
        </is>
      </c>
      <c r="Y117" s="77" t="inlineStr">
        <is>
          <t>Multidisciplinary teams of up to ~7 (sources 1,2).</t>
        </is>
      </c>
      <c r="Z117" s="77" t="inlineStr">
        <is>
          <t>Unclear</t>
        </is>
      </c>
      <c r="AA117" s="77" t="inlineStr">
        <is>
          <t>The 'client' is the Cambridge research lab/inventor (internal); external industry experts are interviewed for feedback and local business mentors guide teams, but no external organisation commissions the work or receives the output (sources 1,2).</t>
        </is>
      </c>
      <c r="AB117" s="77" t="inlineStr">
        <is>
          <t>Other</t>
        </is>
      </c>
      <c r="AC117" s="77" t="inlineStr">
        <is>
          <t>Internal university research groups supply the technology; individual industry experts/mentors give feedback</t>
        </is>
      </c>
      <c r="AD117" s="77" t="inlineStr"/>
      <c r="AE117" s="77" t="inlineStr">
        <is>
          <t>Commercialisation recommendations presented to the researchers/panel</t>
        </is>
      </c>
      <c r="AF117" s="77">
        <f>IF(OR(V117="No",X117="No",Z117="No"),"Outside strict definition",IF(AND(V117="Yes",X117="Yes",Z117="Yes"),"Meets all three","Potentially relevant; evidence incomplete"))</f>
        <v/>
      </c>
      <c r="AG117" s="77" t="inlineStr">
        <is>
          <t>Current delivery confirmed</t>
        </is>
      </c>
      <c r="AH117" s="77" t="inlineStr">
        <is>
          <t>2026/27 (Climate i-Teams Michaelmas 2026)</t>
        </is>
      </c>
      <c r="AI117" s="77" t="inlineStr">
        <is>
          <t>Yes</t>
        </is>
      </c>
      <c r="AJ117" s="77">
        <f>IF(AND(AI117="Yes",AF117="Meets all three",AG117="Current delivery confirmed"),"Yes","No")</f>
        <v/>
      </c>
      <c r="AK117" s="77" t="inlineStr"/>
      <c r="AL117" s="77" t="inlineStr">
        <is>
          <t>RG03-S15-R1; RG03-S15-R2; RG03-S15-R3</t>
        </is>
      </c>
      <c r="AM117" s="77" t="inlineStr">
        <is>
          <t>C not met on current evidence (internal client; industry input is expert interviews/mentoring); 'any department' wording is from calls of varying age and stream; no participant numbers retrieved.</t>
        </is>
      </c>
      <c r="AN117" s="77" t="inlineStr">
        <is>
          <t>Innovation / Climate i-Teams</t>
        </is>
      </c>
      <c r="AO117" s="77" t="inlineStr">
        <is>
          <t>UK</t>
        </is>
      </c>
      <c r="AP117" s="77" t="inlineStr">
        <is>
          <t>UK – Russell Group</t>
        </is>
      </c>
      <c r="AQ117" s="77" t="inlineStr">
        <is>
          <t>~1 term/semester</t>
        </is>
      </c>
      <c r="AR117" s="77" t="inlineStr">
        <is>
          <t>Unclear</t>
        </is>
      </c>
      <c r="AS117" s="77" t="inlineStr"/>
    </row>
    <row r="118">
      <c r="A118" s="77" t="inlineStr">
        <is>
          <t>RG04</t>
        </is>
      </c>
      <c r="B118" s="77" t="inlineStr">
        <is>
          <t>Cardiff</t>
        </is>
      </c>
      <c r="C118" s="77" t="inlineStr">
        <is>
          <t>Programme/course</t>
        </is>
      </c>
      <c r="D118" s="77" t="inlineStr">
        <is>
          <t>RG04-S01</t>
        </is>
      </c>
      <c r="E118" s="77" t="inlineStr"/>
      <c r="F118" s="77" t="inlineStr">
        <is>
          <t>No</t>
        </is>
      </c>
      <c r="G118" s="79" t="inlineStr">
        <is>
          <t>BSc Applied Software Engineering: client-based team projects (National Software Academy)</t>
        </is>
      </c>
      <c r="H118" s="77" t="inlineStr">
        <is>
          <t>Applied Software Engineering client team projects</t>
        </is>
      </c>
      <c r="I118" s="77" t="inlineStr"/>
      <c r="J118"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18" s="77" t="inlineStr">
        <is>
          <t>National Software Academy, School of Computer Science and Informatics</t>
        </is>
      </c>
      <c r="L118" s="77" t="inlineStr">
        <is>
          <t>BSc Applied Software Engineering</t>
        </is>
      </c>
      <c r="M118" s="77" t="inlineStr">
        <is>
          <t>Engineering/computing</t>
        </is>
      </c>
      <c r="N118" s="77" t="inlineStr">
        <is>
          <t>Undergraduate</t>
        </is>
      </c>
      <c r="O118" s="77" t="inlineStr">
        <is>
          <t>Years 1-3 (client projects recur across the degree)</t>
        </is>
      </c>
      <c r="P118" s="77" t="inlineStr">
        <is>
          <t>Students on BSc Applied Software Engineering only</t>
        </is>
      </c>
      <c r="Q118" s="77" t="inlineStr">
        <is>
          <t>Compulsory within specified programmes</t>
        </is>
      </c>
      <c r="R118" s="77" t="inlineStr">
        <is>
          <t>Curricular</t>
        </is>
      </c>
      <c r="S118" s="77" t="inlineStr">
        <is>
          <t>Embedded group project modules; credit per module not retrieved</t>
        </is>
      </c>
      <c r="T118" s="77" t="inlineStr">
        <is>
          <t>Most client projects run about four weeks; final-year Large Team Project reported as about 10 weeks</t>
        </is>
      </c>
      <c r="U118" s="77" t="inlineStr">
        <is>
          <t>In person, at the National Software Academy</t>
        </is>
      </c>
      <c r="V118" s="77" t="inlineStr">
        <is>
          <t>Yes</t>
        </is>
      </c>
      <c r="W118" s="77" t="inlineStr">
        <is>
          <t>Teams develop software projects for real clients and build a minimum viable product from a client's business problem [1][2].</t>
        </is>
      </c>
      <c r="X118" s="77" t="inlineStr">
        <is>
          <t>Yes</t>
        </is>
      </c>
      <c r="Y118" s="77" t="inlineStr">
        <is>
          <t>'your team will meet with your clients every two weeks' [1]; live client projects are team-based [1][2].</t>
        </is>
      </c>
      <c r="Z118" s="77" t="inlineStr">
        <is>
          <t>Yes</t>
        </is>
      </c>
      <c r="AA118" s="77" t="inlineStr">
        <is>
          <t>Clients from the private, public and third sectors pose the business problem and meet teams fortnightly [1]; partners 'can provide live client projects' conceived from a business problem [2].</t>
        </is>
      </c>
      <c r="AB118" s="77" t="inlineStr">
        <is>
          <t>Mixed</t>
        </is>
      </c>
      <c r="AC118" s="77" t="inlineStr">
        <is>
          <t>Client sets the business problem, meets the team fortnightly and receives the software output</t>
        </is>
      </c>
      <c r="AD118" s="77" t="inlineStr">
        <is>
          <t>Natural Resources Wales (fly-tipping reporting tool) and BT Group (configuration system) named as past client projects in NSA search results (undated; page attribution within the NSA site not certain)</t>
        </is>
      </c>
      <c r="AE118" s="77" t="inlineStr">
        <is>
          <t>Working software / minimum viable product for the client</t>
        </is>
      </c>
      <c r="AF118" s="77">
        <f>IF(OR(V118="No",X118="No",Z118="No"),"Outside strict definition",IF(AND(V118="Yes",X118="Yes",Z118="Yes"),"Meets all three","Potentially relevant; evidence incomplete"))</f>
        <v/>
      </c>
      <c r="AG118" s="77" t="inlineStr">
        <is>
          <t>Current delivery confirmed</t>
        </is>
      </c>
      <c r="AH118" s="77" t="inlineStr">
        <is>
          <t>2026/27</t>
        </is>
      </c>
      <c r="AI118" s="77" t="inlineStr">
        <is>
          <t>Yes</t>
        </is>
      </c>
      <c r="AJ118" s="77">
        <f>IF(AND(AI118="Yes",AF118="Meets all three",AG118="Current delivery confirmed"),"Yes","No")</f>
        <v/>
      </c>
      <c r="AK118" s="77" t="inlineStr"/>
      <c r="AL118" s="77" t="inlineStr">
        <is>
          <t>RG04-S01-R1; RG04-S01-R2; RG04-S01-R3</t>
        </is>
      </c>
      <c r="AM118" s="77" t="inlineStr">
        <is>
          <t>Module codes and credits for each client project not retrieved. Current delivery rests on the 2026-entry course page [3] corroborating the un-yeared course page [1]. The 10-week Large Team Project duration comes from a search summary.</t>
        </is>
      </c>
      <c r="AN118" s="77" t="inlineStr"/>
      <c r="AO118" s="77" t="inlineStr">
        <is>
          <t>UK</t>
        </is>
      </c>
      <c r="AP118" s="77" t="inlineStr">
        <is>
          <t>UK – Russell Group</t>
        </is>
      </c>
      <c r="AQ118" s="77" t="inlineStr">
        <is>
          <t>1–4 weeks</t>
        </is>
      </c>
      <c r="AR118" s="77" t="inlineStr">
        <is>
          <t>All/standard</t>
        </is>
      </c>
      <c r="AS118" s="77" t="inlineStr"/>
    </row>
    <row r="119">
      <c r="A119" s="77" t="inlineStr">
        <is>
          <t>RG04</t>
        </is>
      </c>
      <c r="B119" s="77" t="inlineStr">
        <is>
          <t>Cardiff</t>
        </is>
      </c>
      <c r="C119" s="77" t="inlineStr">
        <is>
          <t>Programme/course</t>
        </is>
      </c>
      <c r="D119" s="77" t="inlineStr">
        <is>
          <t>RG04-S02</t>
        </is>
      </c>
      <c r="E119" s="77" t="inlineStr"/>
      <c r="F119" s="77" t="inlineStr">
        <is>
          <t>No</t>
        </is>
      </c>
      <c r="G119" s="79" t="inlineStr">
        <is>
          <t>The New Venture Plan</t>
        </is>
      </c>
      <c r="H119" s="77" t="inlineStr">
        <is>
          <t>The New Venture Plan (MSc Strategic Entrepreneurship and Innovation)</t>
        </is>
      </c>
      <c r="I119" s="77" t="inlineStr">
        <is>
          <t>BST413</t>
        </is>
      </c>
      <c r="J119"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19" s="77" t="inlineStr">
        <is>
          <t>Cardiff Business School</t>
        </is>
      </c>
      <c r="L119" s="77" t="inlineStr">
        <is>
          <t>MSc Strategic Entrepreneurship and Innovation</t>
        </is>
      </c>
      <c r="M119" s="77" t="inlineStr">
        <is>
          <t>Business/management</t>
        </is>
      </c>
      <c r="N119" s="77" t="inlineStr">
        <is>
          <t>Postgraduate taught</t>
        </is>
      </c>
      <c r="O119" s="77" t="inlineStr">
        <is>
          <t>Final (summer) stage of one-year MSc</t>
        </is>
      </c>
      <c r="P119" s="77" t="inlineStr">
        <is>
          <t>Programme students who complete the taught stage; alternative to dissertation</t>
        </is>
      </c>
      <c r="Q119" s="77" t="inlineStr">
        <is>
          <t>Optional/elective</t>
        </is>
      </c>
      <c r="R119" s="77" t="inlineStr">
        <is>
          <t>Curricular</t>
        </is>
      </c>
      <c r="S119" s="77" t="inlineStr">
        <is>
          <t>40 credits (BST413); professional reports, investor pitches, group presentations</t>
        </is>
      </c>
      <c r="T119" s="77" t="inlineStr">
        <is>
          <t>Summer project stage (length not stated)</t>
        </is>
      </c>
      <c r="U119" s="77" t="inlineStr">
        <is>
          <t>In person with client</t>
        </is>
      </c>
      <c r="V119" s="77" t="inlineStr">
        <is>
          <t>Yes</t>
        </is>
      </c>
      <c r="W119" s="77" t="inlineStr">
        <is>
          <t>Client brief with specific objectives; deliver practical recommendations, reports and pitches [1].</t>
        </is>
      </c>
      <c r="X119" s="77" t="inlineStr">
        <is>
          <t>Yes</t>
        </is>
      </c>
      <c r="Y119" s="77" t="inlineStr">
        <is>
          <t>'a group-based project in collaboration with a real company' [1].</t>
        </is>
      </c>
      <c r="Z119" s="77" t="inlineStr">
        <is>
          <t>Yes</t>
        </is>
      </c>
      <c r="AA119" s="77" t="inlineStr">
        <is>
          <t>Each group is 'assigned a client, who'll provide a brief outlining specific objectives and expectations'; industry professionals sometimes attend presentations [1].</t>
        </is>
      </c>
      <c r="AB119" s="77" t="inlineStr">
        <is>
          <t>Business/commercial</t>
        </is>
      </c>
      <c r="AC119" s="77" t="inlineStr">
        <is>
          <t>Client company sets brief and receives recommendations; industry professionals sometimes attend presentations</t>
        </is>
      </c>
      <c r="AD119" s="77" t="inlineStr"/>
      <c r="AE119" s="77" t="inlineStr">
        <is>
          <t>Professional report, investor pitch and group presentation of recommendations</t>
        </is>
      </c>
      <c r="AF119" s="77">
        <f>IF(OR(V119="No",X119="No",Z119="No"),"Outside strict definition",IF(AND(V119="Yes",X119="Yes",Z119="Yes"),"Meets all three","Potentially relevant; evidence incomplete"))</f>
        <v/>
      </c>
      <c r="AG119" s="77" t="inlineStr">
        <is>
          <t>Current status unclear</t>
        </is>
      </c>
      <c r="AH119" s="77" t="inlineStr"/>
      <c r="AI119" s="77" t="inlineStr">
        <is>
          <t>Yes</t>
        </is>
      </c>
      <c r="AJ119" s="77">
        <f>IF(AND(AI119="Yes",AF119="Meets all three",AG119="Current delivery confirmed"),"Yes","No")</f>
        <v/>
      </c>
      <c r="AK119" s="77" t="inlineStr"/>
      <c r="AL119" s="77" t="inlineStr">
        <is>
          <t>RG04-S02-R1</t>
        </is>
      </c>
      <c r="AM119"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19" s="77" t="inlineStr"/>
      <c r="AO119" s="77" t="inlineStr">
        <is>
          <t>UK</t>
        </is>
      </c>
      <c r="AP119" s="77" t="inlineStr">
        <is>
          <t>UK – Russell Group</t>
        </is>
      </c>
      <c r="AQ119" s="77" t="inlineStr">
        <is>
          <t>Unclear</t>
        </is>
      </c>
      <c r="AR119" s="77" t="inlineStr">
        <is>
          <t>All/standard</t>
        </is>
      </c>
      <c r="AS119" s="77" t="inlineStr"/>
    </row>
    <row r="120">
      <c r="A120" s="77" t="inlineStr">
        <is>
          <t>RG04</t>
        </is>
      </c>
      <c r="B120" s="77" t="inlineStr">
        <is>
          <t>Cardiff</t>
        </is>
      </c>
      <c r="C120" s="77" t="inlineStr">
        <is>
          <t>Programme/course</t>
        </is>
      </c>
      <c r="D120" s="77" t="inlineStr">
        <is>
          <t>RG04-S03</t>
        </is>
      </c>
      <c r="E120" s="77" t="inlineStr"/>
      <c r="F120" s="77" t="inlineStr">
        <is>
          <t>No</t>
        </is>
      </c>
      <c r="G120" s="79" t="inlineStr">
        <is>
          <t>Cardiff MBA Management Consultancy elective (charity consultancy with PA Consulting)</t>
        </is>
      </c>
      <c r="H120" s="77" t="inlineStr">
        <is>
          <t>MBA Management Consultancy elective</t>
        </is>
      </c>
      <c r="I120" s="77" t="inlineStr"/>
      <c r="J120"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20" s="77" t="inlineStr">
        <is>
          <t>Cardiff Business School (MBA)</t>
        </is>
      </c>
      <c r="L120" s="77" t="inlineStr">
        <is>
          <t>Cardiff MBA</t>
        </is>
      </c>
      <c r="M120" s="77" t="inlineStr">
        <is>
          <t>Business/management</t>
        </is>
      </c>
      <c r="N120" s="77" t="inlineStr">
        <is>
          <t>Postgraduate taught</t>
        </is>
      </c>
      <c r="O120" s="77" t="inlineStr">
        <is>
          <t>MBA</t>
        </is>
      </c>
      <c r="P120" s="77" t="inlineStr">
        <is>
          <t>MBA students choosing the elective</t>
        </is>
      </c>
      <c r="Q120" s="77" t="inlineStr">
        <is>
          <t>Optional/elective</t>
        </is>
      </c>
      <c r="R120" s="77" t="inlineStr">
        <is>
          <t>Curricular</t>
        </is>
      </c>
      <c r="S120" s="77" t="inlineStr">
        <is>
          <t>Elective module; report and presentation to the charity plus individual ethics essay (credit not retrieved)</t>
        </is>
      </c>
      <c r="T120" s="77" t="inlineStr">
        <is>
          <t>About four weeks in one news report; eight weeks in another summary</t>
        </is>
      </c>
      <c r="U120" s="77" t="inlineStr">
        <is>
          <t>In person with charity clients</t>
        </is>
      </c>
      <c r="V120" s="77" t="inlineStr">
        <is>
          <t>Yes</t>
        </is>
      </c>
      <c r="W120" s="77" t="inlineStr">
        <is>
          <t>Teams agree and carry out a project on charities' strategic and management challenges and develop business ideas the charities' management teams can implement [1][2].</t>
        </is>
      </c>
      <c r="X120" s="77" t="inlineStr">
        <is>
          <t>Yes</t>
        </is>
      </c>
      <c r="Y120" s="77" t="inlineStr">
        <is>
          <t>'teams worked with their assigned charities' [1][2].</t>
        </is>
      </c>
      <c r="Z120" s="77" t="inlineStr">
        <is>
          <t>Yes</t>
        </is>
      </c>
      <c r="AA120" s="77" t="inlineStr">
        <is>
          <t>Charities are the clients: they brief the teams through interviews and receive the report and presentation. PA Consulting co-designed the elective and coached the students [1][2].</t>
        </is>
      </c>
      <c r="AB120" s="77" t="inlineStr">
        <is>
          <t>Charity/community</t>
        </is>
      </c>
      <c r="AC120" s="77" t="inlineStr">
        <is>
          <t>Charity clients set problems and receive outputs; PA Consulting (business) coaches students</t>
        </is>
      </c>
      <c r="AD120" s="77" t="inlineStr">
        <is>
          <t>Tenovus Cancer Care, Cardiff City Foundation, WCVA, Groundwork (undated news); PA Consulting</t>
        </is>
      </c>
      <c r="AE120" s="77" t="inlineStr">
        <is>
          <t>Consultancy report and presentation to charity</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c r="AL120" s="77" t="inlineStr">
        <is>
          <t>RG04-S03-R1; RG04-S03-R2</t>
        </is>
      </c>
      <c r="AM120" s="77" t="inlineStr">
        <is>
          <t>Both news items are undated and appear older (low news IDs). The duration differs between sources (4 vs 8 weeks). No current-year evidence was found.</t>
        </is>
      </c>
      <c r="AN120" s="77" t="inlineStr"/>
      <c r="AO120" s="77" t="inlineStr">
        <is>
          <t>UK</t>
        </is>
      </c>
      <c r="AP120" s="77" t="inlineStr">
        <is>
          <t>UK – Russell Group</t>
        </is>
      </c>
      <c r="AQ120" s="77" t="inlineStr">
        <is>
          <t>1–4 weeks</t>
        </is>
      </c>
      <c r="AR120" s="77" t="inlineStr">
        <is>
          <t>All/standard</t>
        </is>
      </c>
      <c r="AS120" s="77" t="inlineStr"/>
    </row>
    <row r="121">
      <c r="A121" s="77" t="inlineStr">
        <is>
          <t>RG04</t>
        </is>
      </c>
      <c r="B121" s="77" t="inlineStr">
        <is>
          <t>Cardiff</t>
        </is>
      </c>
      <c r="C121" s="77" t="inlineStr">
        <is>
          <t>Programme/course</t>
        </is>
      </c>
      <c r="D121" s="77" t="inlineStr">
        <is>
          <t>RG04-S04</t>
        </is>
      </c>
      <c r="E121" s="77" t="inlineStr"/>
      <c r="F121" s="77" t="inlineStr">
        <is>
          <t>No</t>
        </is>
      </c>
      <c r="G121" s="79" t="inlineStr">
        <is>
          <t>Cardiff MBA live project / Accelerator Project</t>
        </is>
      </c>
      <c r="H121" s="77" t="inlineStr">
        <is>
          <t>MBA live consultancy project</t>
        </is>
      </c>
      <c r="I121" s="77" t="inlineStr"/>
      <c r="J121"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21" s="77" t="inlineStr">
        <is>
          <t>Cardiff Business School</t>
        </is>
      </c>
      <c r="L121" s="77" t="inlineStr">
        <is>
          <t>Cardiff MBA (part-time route evidenced)</t>
        </is>
      </c>
      <c r="M121" s="77" t="inlineStr">
        <is>
          <t>Business/management</t>
        </is>
      </c>
      <c r="N121" s="77" t="inlineStr">
        <is>
          <t>Postgraduate taught</t>
        </is>
      </c>
      <c r="O121" s="77" t="inlineStr">
        <is>
          <t>Final stage</t>
        </is>
      </c>
      <c r="P121" s="77" t="inlineStr">
        <is>
          <t>MBA students</t>
        </is>
      </c>
      <c r="Q121" s="77" t="inlineStr">
        <is>
          <t>Compulsory within specified programmes</t>
        </is>
      </c>
      <c r="R121" s="77" t="inlineStr">
        <is>
          <t>Curricular</t>
        </is>
      </c>
      <c r="S121" s="77" t="inlineStr">
        <is>
          <t>Not retrieved</t>
        </is>
      </c>
      <c r="T121" s="77" t="inlineStr">
        <is>
          <t>Summer period</t>
        </is>
      </c>
      <c r="U121" s="77" t="inlineStr">
        <is>
          <t>Consultancy with partner company</t>
        </is>
      </c>
      <c r="V121" s="77" t="inlineStr">
        <is>
          <t>Yes</t>
        </is>
      </c>
      <c r="W121" s="77" t="inlineStr">
        <is>
          <t>Students deliver 'a report addressing a specific challenge identified by the partnering company' [1].</t>
        </is>
      </c>
      <c r="X121" s="77" t="inlineStr">
        <is>
          <t>Unclear</t>
        </is>
      </c>
      <c r="Y121" s="77" t="inlineStr">
        <is>
          <t>Phrased as 'each student participates in a real-world live project' [1]; team structure not evidenced.</t>
        </is>
      </c>
      <c r="Z121" s="77" t="inlineStr">
        <is>
          <t>Yes</t>
        </is>
      </c>
      <c r="AA121" s="77" t="inlineStr">
        <is>
          <t>The partnering company identifies the challenge and receives the consultancy report [1]; the work is described as being 'in partnership with a corporate client' [2].</t>
        </is>
      </c>
      <c r="AB121" s="77" t="inlineStr">
        <is>
          <t>Mixed</t>
        </is>
      </c>
      <c r="AC121" s="77" t="inlineStr">
        <is>
          <t>Corporate client sets the strategic issue and receives the report</t>
        </is>
      </c>
      <c r="AD121" s="77" t="inlineStr">
        <is>
          <t>Sectors only (airline, healthcare, start-up, government, banking); no names</t>
        </is>
      </c>
      <c r="AE121" s="77" t="inlineStr">
        <is>
          <t>Consultancy report</t>
        </is>
      </c>
      <c r="AF121" s="77">
        <f>IF(OR(V121="No",X121="No",Z121="No"),"Outside strict definition",IF(AND(V121="Yes",X121="Yes",Z121="Yes"),"Meets all three","Potentially relevant; evidence incomplete"))</f>
        <v/>
      </c>
      <c r="AG121" s="77" t="inlineStr">
        <is>
          <t>Current status unclear</t>
        </is>
      </c>
      <c r="AH121" s="77" t="inlineStr"/>
      <c r="AI121" s="77" t="inlineStr">
        <is>
          <t>Yes</t>
        </is>
      </c>
      <c r="AJ121" s="77">
        <f>IF(AND(AI121="Yes",AF121="Meets all three",AG121="Current delivery confirmed"),"Yes","No")</f>
        <v/>
      </c>
      <c r="AK121" s="77" t="inlineStr"/>
      <c r="AL121" s="77" t="inlineStr">
        <is>
          <t>RG04-S04-R1; RG04-S04-R2</t>
        </is>
      </c>
      <c r="AM121" s="77" t="inlineStr">
        <is>
          <t>Not established whether students work individually or in teams. Pages are undated. Whether the full-time MBA also uses it is unconfirmed.</t>
        </is>
      </c>
      <c r="AN121" s="77" t="inlineStr"/>
      <c r="AO121" s="77" t="inlineStr">
        <is>
          <t>UK</t>
        </is>
      </c>
      <c r="AP121" s="77" t="inlineStr">
        <is>
          <t>UK – Russell Group</t>
        </is>
      </c>
      <c r="AQ121" s="77" t="inlineStr">
        <is>
          <t>Unclear</t>
        </is>
      </c>
      <c r="AR121" s="77" t="inlineStr">
        <is>
          <t>All/standard</t>
        </is>
      </c>
      <c r="AS121" s="77" t="inlineStr"/>
    </row>
    <row r="122">
      <c r="A122" s="77" t="inlineStr">
        <is>
          <t>RG04</t>
        </is>
      </c>
      <c r="B122" s="77" t="inlineStr">
        <is>
          <t>Cardiff</t>
        </is>
      </c>
      <c r="C122" s="77" t="inlineStr">
        <is>
          <t>Programme/course</t>
        </is>
      </c>
      <c r="D122" s="77" t="inlineStr">
        <is>
          <t>RG04-S05</t>
        </is>
      </c>
      <c r="E122" s="77" t="inlineStr"/>
      <c r="F122" s="77" t="inlineStr">
        <is>
          <t>No</t>
        </is>
      </c>
      <c r="G122" s="79" t="inlineStr">
        <is>
          <t>Consultancy Challenge (MSc Business Management)</t>
        </is>
      </c>
      <c r="H122" s="77" t="inlineStr">
        <is>
          <t>Consultancy Challenge</t>
        </is>
      </c>
      <c r="I122" s="77" t="inlineStr">
        <is>
          <t>BST720 (September start); BST740 (January start)</t>
        </is>
      </c>
      <c r="J122"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22" s="77" t="inlineStr">
        <is>
          <t>Cardiff Business School</t>
        </is>
      </c>
      <c r="L122" s="77" t="inlineStr">
        <is>
          <t>MSc Business Management (September and January start)</t>
        </is>
      </c>
      <c r="M122" s="77" t="inlineStr">
        <is>
          <t>Business/management</t>
        </is>
      </c>
      <c r="N122" s="77" t="inlineStr">
        <is>
          <t>Postgraduate taught</t>
        </is>
      </c>
      <c r="O122" s="77" t="inlineStr">
        <is>
          <t>Final stage</t>
        </is>
      </c>
      <c r="P122" s="77" t="inlineStr">
        <is>
          <t>Programme students</t>
        </is>
      </c>
      <c r="Q122" s="77" t="inlineStr">
        <is>
          <t>Compulsory within specified programmes</t>
        </is>
      </c>
      <c r="R122" s="77" t="inlineStr">
        <is>
          <t>Curricular</t>
        </is>
      </c>
      <c r="S122" s="77" t="inlineStr">
        <is>
          <t>60 credits</t>
        </is>
      </c>
      <c r="T122" s="77" t="inlineStr">
        <is>
          <t>Final stage (length not stated)</t>
        </is>
      </c>
      <c r="U122" s="77" t="inlineStr">
        <is>
          <t>Group consultancy</t>
        </is>
      </c>
      <c r="V122" s="77" t="inlineStr">
        <is>
          <t>Yes</t>
        </is>
      </c>
      <c r="W122" s="77" t="inlineStr">
        <is>
          <t>Analyse, diagnose and recommend practical solutions to a business problem [1][2].</t>
        </is>
      </c>
      <c r="X122" s="77" t="inlineStr">
        <is>
          <t>Yes</t>
        </is>
      </c>
      <c r="Y122" s="77" t="inlineStr">
        <is>
          <t>Students 'work in groups' on the problem [1].</t>
        </is>
      </c>
      <c r="Z122" s="77" t="inlineStr">
        <is>
          <t>Unclear</t>
        </is>
      </c>
      <c r="AA122" s="77" t="inlineStr">
        <is>
          <t>Problems 'may' come from charities and not-for-profit organisations [1]; external clients are not documented as the standard source.</t>
        </is>
      </c>
      <c r="AB122" s="77" t="inlineStr">
        <is>
          <t>Unclear</t>
        </is>
      </c>
      <c r="AC122" s="77" t="inlineStr">
        <is>
          <t>Possible charity/not-for-profit problem owners</t>
        </is>
      </c>
      <c r="AD122" s="77" t="inlineStr"/>
      <c r="AE122" s="77" t="inlineStr">
        <is>
          <t>Recommendations on a business problem (format not retrieved)</t>
        </is>
      </c>
      <c r="AF122" s="77">
        <f>IF(OR(V122="No",X122="No",Z122="No"),"Outside strict definition",IF(AND(V122="Yes",X122="Yes",Z122="Yes"),"Meets all three","Potentially relevant; evidence incomplete"))</f>
        <v/>
      </c>
      <c r="AG122" s="77" t="inlineStr">
        <is>
          <t>Current status unclear</t>
        </is>
      </c>
      <c r="AH122" s="77" t="inlineStr"/>
      <c r="AI122" s="77" t="inlineStr">
        <is>
          <t>Yes</t>
        </is>
      </c>
      <c r="AJ122" s="77">
        <f>IF(AND(AI122="Yes",AF122="Meets all three",AG122="Current delivery confirmed"),"Yes","No")</f>
        <v/>
      </c>
      <c r="AK122" s="77" t="inlineStr"/>
      <c r="AL122" s="77" t="inlineStr">
        <is>
          <t>RG04-S05-R1; RG04-S05-R2</t>
        </is>
      </c>
      <c r="AM122"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22" s="77" t="inlineStr"/>
      <c r="AO122" s="77" t="inlineStr">
        <is>
          <t>UK</t>
        </is>
      </c>
      <c r="AP122" s="77" t="inlineStr">
        <is>
          <t>UK – Russell Group</t>
        </is>
      </c>
      <c r="AQ122" s="77" t="inlineStr">
        <is>
          <t>Unclear</t>
        </is>
      </c>
      <c r="AR122" s="77" t="inlineStr">
        <is>
          <t>Some projects</t>
        </is>
      </c>
      <c r="AS122" s="77" t="inlineStr"/>
    </row>
    <row r="123">
      <c r="A123" s="77" t="inlineStr">
        <is>
          <t>RG04</t>
        </is>
      </c>
      <c r="B123" s="77" t="inlineStr">
        <is>
          <t>Cardiff</t>
        </is>
      </c>
      <c r="C123" s="77" t="inlineStr">
        <is>
          <t>Programme/course</t>
        </is>
      </c>
      <c r="D123" s="77" t="inlineStr">
        <is>
          <t>RG04-S06</t>
        </is>
      </c>
      <c r="E123" s="77" t="inlineStr"/>
      <c r="F123" s="77" t="inlineStr">
        <is>
          <t>No</t>
        </is>
      </c>
      <c r="G123" s="79" t="inlineStr">
        <is>
          <t>Computer Science second-year group project</t>
        </is>
      </c>
      <c r="H123" s="77" t="inlineStr">
        <is>
          <t>Year 2 group project (Computer Science)</t>
        </is>
      </c>
      <c r="I123" s="77" t="inlineStr"/>
      <c r="J123"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23" s="77" t="inlineStr">
        <is>
          <t>School of Computer Science and Informatics</t>
        </is>
      </c>
      <c r="L123" s="77" t="inlineStr">
        <is>
          <t>BSc Computer Science and variants (foundation year and Cyber Security pages evidenced)</t>
        </is>
      </c>
      <c r="M123" s="77" t="inlineStr">
        <is>
          <t>Engineering/computing</t>
        </is>
      </c>
      <c r="N123" s="77" t="inlineStr">
        <is>
          <t>Undergraduate</t>
        </is>
      </c>
      <c r="O123" s="77" t="inlineStr">
        <is>
          <t>Year 2</t>
        </is>
      </c>
      <c r="P123" s="77" t="inlineStr">
        <is>
          <t>Computer Science students</t>
        </is>
      </c>
      <c r="Q123" s="77" t="inlineStr">
        <is>
          <t>Compulsory within specified programmes</t>
        </is>
      </c>
      <c r="R123" s="77" t="inlineStr">
        <is>
          <t>Curricular</t>
        </is>
      </c>
      <c r="S123" s="77" t="inlineStr">
        <is>
          <t>Not retrieved</t>
        </is>
      </c>
      <c r="T123" s="77" t="inlineStr">
        <is>
          <t>Not stated</t>
        </is>
      </c>
      <c r="U123" s="77" t="inlineStr">
        <is>
          <t>Team project</t>
        </is>
      </c>
      <c r="V123" s="77" t="inlineStr">
        <is>
          <t>Yes</t>
        </is>
      </c>
      <c r="W123" s="77" t="inlineStr">
        <is>
          <t>Design and implement a solution to a real-world problem [1][2].</t>
        </is>
      </c>
      <c r="X123" s="77" t="inlineStr">
        <is>
          <t>Yes</t>
        </is>
      </c>
      <c r="Y123" s="77" t="inlineStr">
        <is>
          <t>Described as a 'group project' [1] and a 'team project' [2].</t>
        </is>
      </c>
      <c r="Z123" s="77" t="inlineStr">
        <is>
          <t>Unclear</t>
        </is>
      </c>
      <c r="AA123" s="77" t="inlineStr">
        <is>
          <t>'may involve working with clients (either external or internal)' [1]: external clients are optional, not standard.</t>
        </is>
      </c>
      <c r="AB123" s="77" t="inlineStr">
        <is>
          <t>Unclear</t>
        </is>
      </c>
      <c r="AC123" s="77" t="inlineStr">
        <is>
          <t>Possible external or internal client</t>
        </is>
      </c>
      <c r="AD123" s="77" t="inlineStr"/>
      <c r="AE123" s="77" t="inlineStr">
        <is>
          <t>Software solution</t>
        </is>
      </c>
      <c r="AF123" s="77">
        <f>IF(OR(V123="No",X123="No",Z123="No"),"Outside strict definition",IF(AND(V123="Yes",X123="Yes",Z123="Yes"),"Meets all three","Potentially relevant; evidence incomplete"))</f>
        <v/>
      </c>
      <c r="AG123" s="77" t="inlineStr">
        <is>
          <t>Current delivery confirmed</t>
        </is>
      </c>
      <c r="AH123" s="77" t="inlineStr">
        <is>
          <t>2026/27</t>
        </is>
      </c>
      <c r="AI123" s="77" t="inlineStr">
        <is>
          <t>Yes</t>
        </is>
      </c>
      <c r="AJ123" s="77">
        <f>IF(AND(AI123="Yes",AF123="Meets all three",AG123="Current delivery confirmed"),"Yes","No")</f>
        <v/>
      </c>
      <c r="AK123" s="77" t="inlineStr"/>
      <c r="AL123" s="77" t="inlineStr">
        <is>
          <t>RG04-S06-R1; RG04-S06-R2</t>
        </is>
      </c>
      <c r="AM123" s="77" t="inlineStr">
        <is>
          <t>Share of external clients is unknown; module code not retrieved. The MSci CM4301 substantial team project is academically supervised, with no external client evidenced.</t>
        </is>
      </c>
      <c r="AN123" s="77" t="inlineStr"/>
      <c r="AO123" s="77" t="inlineStr">
        <is>
          <t>UK</t>
        </is>
      </c>
      <c r="AP123" s="77" t="inlineStr">
        <is>
          <t>UK – Russell Group</t>
        </is>
      </c>
      <c r="AQ123" s="77" t="inlineStr">
        <is>
          <t>Unclear</t>
        </is>
      </c>
      <c r="AR123" s="77" t="inlineStr">
        <is>
          <t>Some projects</t>
        </is>
      </c>
      <c r="AS123" s="77" t="inlineStr"/>
    </row>
    <row r="124">
      <c r="A124" s="77" t="inlineStr">
        <is>
          <t>RG04</t>
        </is>
      </c>
      <c r="B124" s="77" t="inlineStr">
        <is>
          <t>Cardiff</t>
        </is>
      </c>
      <c r="C124" s="77" t="inlineStr">
        <is>
          <t>Programme/course</t>
        </is>
      </c>
      <c r="D124" s="77" t="inlineStr">
        <is>
          <t>RG04-S07</t>
        </is>
      </c>
      <c r="E124" s="77" t="inlineStr"/>
      <c r="F124" s="77" t="inlineStr">
        <is>
          <t>No</t>
        </is>
      </c>
      <c r="G124" s="79" t="inlineStr">
        <is>
          <t>Live Project (MSc Spatial Planning and Development)</t>
        </is>
      </c>
      <c r="H124" s="77" t="inlineStr">
        <is>
          <t>Live Project</t>
        </is>
      </c>
      <c r="I124" s="77" t="inlineStr">
        <is>
          <t>CPT831</t>
        </is>
      </c>
      <c r="J124" s="77" t="inlineStr">
        <is>
          <t>20-credit module on the RTPI/RICS-accredited MSc Spatial Planning and Development. Students work on live projects with real clients such as a planning authority or agency, with input from practice guest speakers.</t>
        </is>
      </c>
      <c r="K124" s="77" t="inlineStr">
        <is>
          <t>School of Geography and Planning</t>
        </is>
      </c>
      <c r="L124" s="77" t="inlineStr">
        <is>
          <t>MSc Spatial Planning and Development</t>
        </is>
      </c>
      <c r="M124" s="77" t="inlineStr">
        <is>
          <t>Arts/humanities/social sciences</t>
        </is>
      </c>
      <c r="N124" s="77" t="inlineStr">
        <is>
          <t>Postgraduate taught</t>
        </is>
      </c>
      <c r="O124" s="77" t="inlineStr">
        <is>
          <t>One-year MSc</t>
        </is>
      </c>
      <c r="P124" s="77" t="inlineStr">
        <is>
          <t>Programme students</t>
        </is>
      </c>
      <c r="Q124" s="77" t="inlineStr">
        <is>
          <t>Compulsory within specified programmes</t>
        </is>
      </c>
      <c r="R124" s="77" t="inlineStr">
        <is>
          <t>Curricular</t>
        </is>
      </c>
      <c r="S124" s="77" t="inlineStr">
        <is>
          <t>20 credits</t>
        </is>
      </c>
      <c r="T124" s="77" t="inlineStr">
        <is>
          <t>Not stated</t>
        </is>
      </c>
      <c r="U124" s="77" t="inlineStr">
        <is>
          <t>Live project with planning client</t>
        </is>
      </c>
      <c r="V124" s="77" t="inlineStr">
        <is>
          <t>Yes</t>
        </is>
      </c>
      <c r="W124" s="77" t="inlineStr">
        <is>
          <t>Live project for a real client [1].</t>
        </is>
      </c>
      <c r="X124" s="77" t="inlineStr">
        <is>
          <t>Unclear</t>
        </is>
      </c>
      <c r="Y124" s="77" t="inlineStr">
        <is>
          <t>Team structure not evidenced in the retrieved extract.</t>
        </is>
      </c>
      <c r="Z124" s="77" t="inlineStr">
        <is>
          <t>Yes</t>
        </is>
      </c>
      <c r="AA124" s="77" t="inlineStr">
        <is>
          <t>Students 'work with real clients, such as a planning authority or agency' [1].</t>
        </is>
      </c>
      <c r="AB124" s="77" t="inlineStr">
        <is>
          <t>Public sector</t>
        </is>
      </c>
      <c r="AC124" s="77" t="inlineStr">
        <is>
          <t>Client (e.g. planning authority/agency) supplies the live project</t>
        </is>
      </c>
      <c r="AD124" s="77" t="inlineStr"/>
      <c r="AE124" s="77" t="inlineStr">
        <is>
          <t>Not specified</t>
        </is>
      </c>
      <c r="AF124" s="77">
        <f>IF(OR(V124="No",X124="No",Z124="No"),"Outside strict definition",IF(AND(V124="Yes",X124="Yes",Z124="Yes"),"Meets all three","Potentially relevant; evidence incomplete"))</f>
        <v/>
      </c>
      <c r="AG124" s="77" t="inlineStr">
        <is>
          <t>Current delivery confirmed</t>
        </is>
      </c>
      <c r="AH124" s="77" t="inlineStr">
        <is>
          <t>2026/27</t>
        </is>
      </c>
      <c r="AI124" s="77" t="inlineStr">
        <is>
          <t>Yes</t>
        </is>
      </c>
      <c r="AJ124" s="77">
        <f>IF(AND(AI124="Yes",AF124="Meets all three",AG124="Current delivery confirmed"),"Yes","No")</f>
        <v/>
      </c>
      <c r="AK124" s="77" t="inlineStr"/>
      <c r="AL124" s="77" t="inlineStr">
        <is>
          <t>RG04-S07-R1</t>
        </is>
      </c>
      <c r="AM124" s="77" t="inlineStr">
        <is>
          <t>Group working is unconfirmed. Current delivery rests on the course page listing a 28 September 2026 start date alongside CPT831 in the course structure. Whether the module is compulsory is inferred from the course structure listing.</t>
        </is>
      </c>
      <c r="AN124" s="77" t="inlineStr"/>
      <c r="AO124" s="77" t="inlineStr">
        <is>
          <t>UK</t>
        </is>
      </c>
      <c r="AP124" s="77" t="inlineStr">
        <is>
          <t>UK – Russell Group</t>
        </is>
      </c>
      <c r="AQ124" s="77" t="inlineStr">
        <is>
          <t>Unclear</t>
        </is>
      </c>
      <c r="AR124" s="77" t="inlineStr">
        <is>
          <t>All/standard</t>
        </is>
      </c>
      <c r="AS124" s="77" t="inlineStr"/>
    </row>
    <row r="125">
      <c r="A125" s="77" t="inlineStr">
        <is>
          <t>RG04</t>
        </is>
      </c>
      <c r="B125" s="77" t="inlineStr">
        <is>
          <t>Cardiff</t>
        </is>
      </c>
      <c r="C125" s="77" t="inlineStr">
        <is>
          <t>Programme/course</t>
        </is>
      </c>
      <c r="D125" s="77" t="inlineStr">
        <is>
          <t>RG04-S08</t>
        </is>
      </c>
      <c r="E125" s="77" t="inlineStr"/>
      <c r="F125" s="77" t="inlineStr">
        <is>
          <t>No</t>
        </is>
      </c>
      <c r="G125" s="79" t="inlineStr">
        <is>
          <t>Planning, Markets and Land (group consultancy project)</t>
        </is>
      </c>
      <c r="H125" s="77" t="inlineStr">
        <is>
          <t>Planning, Markets and Land</t>
        </is>
      </c>
      <c r="I125" s="77" t="inlineStr">
        <is>
          <t>CP0210</t>
        </is>
      </c>
      <c r="J125" s="77" t="inlineStr">
        <is>
          <t>Undergraduate planning module (legacy 2016/17 catalogue) with a group consultancy project: students work in a multidisciplinary team to solve a real planning problem and interact with real policy makers and practitioners in a live project.</t>
        </is>
      </c>
      <c r="K125" s="77" t="inlineStr">
        <is>
          <t>School of Geography and Planning</t>
        </is>
      </c>
      <c r="L125" s="77" t="inlineStr">
        <is>
          <t>Undergraduate planning programmes</t>
        </is>
      </c>
      <c r="M125" s="77" t="inlineStr">
        <is>
          <t>Arts/humanities/social sciences</t>
        </is>
      </c>
      <c r="N125" s="77" t="inlineStr">
        <is>
          <t>Undergraduate</t>
        </is>
      </c>
      <c r="O125" s="77" t="inlineStr">
        <is>
          <t>Not stated</t>
        </is>
      </c>
      <c r="P125" s="77" t="inlineStr"/>
      <c r="Q125" s="77" t="inlineStr">
        <is>
          <t>Unclear</t>
        </is>
      </c>
      <c r="R125" s="77" t="inlineStr">
        <is>
          <t>Curricular</t>
        </is>
      </c>
      <c r="S125" s="77" t="inlineStr">
        <is>
          <t>Not retrieved</t>
        </is>
      </c>
      <c r="T125" s="77" t="inlineStr">
        <is>
          <t>Not stated</t>
        </is>
      </c>
      <c r="U125" s="77" t="inlineStr">
        <is>
          <t>Group consultancy project</t>
        </is>
      </c>
      <c r="V125" s="77" t="inlineStr">
        <is>
          <t>Yes</t>
        </is>
      </c>
      <c r="W125" s="77" t="inlineStr">
        <is>
          <t>Group consultancy project solving a real planning problem [1].</t>
        </is>
      </c>
      <c r="X125" s="77" t="inlineStr">
        <is>
          <t>Yes</t>
        </is>
      </c>
      <c r="Y125" s="77" t="inlineStr">
        <is>
          <t>Students 'work in a multi-disciplinary team' [1].</t>
        </is>
      </c>
      <c r="Z125" s="77" t="inlineStr">
        <is>
          <t>Unclear</t>
        </is>
      </c>
      <c r="AA125" s="77" t="inlineStr">
        <is>
          <t>Students 'interact with real policy makers and practitioners in a live project' [1]. Not stated that an external organisation commissions the work or receives it.</t>
        </is>
      </c>
      <c r="AB125" s="77" t="inlineStr">
        <is>
          <t>Unclear</t>
        </is>
      </c>
      <c r="AC125" s="77" t="inlineStr">
        <is>
          <t>Practitioners/policy makers interact with students</t>
        </is>
      </c>
      <c r="AD125" s="77" t="inlineStr"/>
      <c r="AE125" s="77" t="inlineStr">
        <is>
          <t>Consultancy output (format not stated)</t>
        </is>
      </c>
      <c r="AF125" s="77">
        <f>IF(OR(V125="No",X125="No",Z125="No"),"Outside strict definition",IF(AND(V125="Yes",X125="Yes",Z125="Yes"),"Meets all three","Potentially relevant; evidence incomplete"))</f>
        <v/>
      </c>
      <c r="AG125" s="77" t="inlineStr">
        <is>
          <t>Historical delivery only</t>
        </is>
      </c>
      <c r="AH125" s="77" t="inlineStr">
        <is>
          <t>2016/17</t>
        </is>
      </c>
      <c r="AI125" s="77" t="inlineStr">
        <is>
          <t>Yes</t>
        </is>
      </c>
      <c r="AJ125" s="77">
        <f>IF(AND(AI125="Yes",AF125="Meets all three",AG125="Current delivery confirmed"),"Yes","No")</f>
        <v/>
      </c>
      <c r="AK125" s="77" t="inlineStr"/>
      <c r="AL125" s="77" t="inlineStr">
        <is>
          <t>RG04-S08-R1</t>
        </is>
      </c>
      <c r="AM125" s="77" t="inlineStr">
        <is>
          <t>Only a 2016/17 legacy catalogue entry was found; whether the module still runs is unknown.</t>
        </is>
      </c>
      <c r="AN125" s="77" t="inlineStr"/>
      <c r="AO125" s="77" t="inlineStr">
        <is>
          <t>UK</t>
        </is>
      </c>
      <c r="AP125" s="77" t="inlineStr">
        <is>
          <t>UK – Russell Group</t>
        </is>
      </c>
      <c r="AQ125" s="77" t="inlineStr">
        <is>
          <t>Unclear</t>
        </is>
      </c>
      <c r="AR125" s="77" t="inlineStr">
        <is>
          <t>Unclear</t>
        </is>
      </c>
      <c r="AS125" s="77" t="inlineStr"/>
    </row>
    <row r="126">
      <c r="A126" s="77" t="inlineStr">
        <is>
          <t>RG04</t>
        </is>
      </c>
      <c r="B126" s="77" t="inlineStr">
        <is>
          <t>Cardiff</t>
        </is>
      </c>
      <c r="C126" s="77" t="inlineStr">
        <is>
          <t>Faculty/school</t>
        </is>
      </c>
      <c r="D126" s="77" t="inlineStr">
        <is>
          <t>RG04-S09</t>
        </is>
      </c>
      <c r="E126" s="77" t="inlineStr"/>
      <c r="F126" s="77" t="inlineStr">
        <is>
          <t>No</t>
        </is>
      </c>
      <c r="G126" s="79" t="inlineStr">
        <is>
          <t>School of Engineering postgraduate group projects (industry)</t>
        </is>
      </c>
      <c r="H126" s="77" t="inlineStr">
        <is>
          <t>Engineering MSc group projects with industry</t>
        </is>
      </c>
      <c r="I126" s="77" t="inlineStr"/>
      <c r="J126"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26" s="77" t="inlineStr">
        <is>
          <t>School of Engineering</t>
        </is>
      </c>
      <c r="L126" s="77" t="inlineStr">
        <is>
          <t>Engineering MSc programmes (unspecified)</t>
        </is>
      </c>
      <c r="M126" s="77" t="inlineStr">
        <is>
          <t>Engineering/computing</t>
        </is>
      </c>
      <c r="N126" s="77" t="inlineStr">
        <is>
          <t>Postgraduate taught</t>
        </is>
      </c>
      <c r="O126" s="77" t="inlineStr">
        <is>
          <t>MSc</t>
        </is>
      </c>
      <c r="P126" s="77" t="inlineStr"/>
      <c r="Q126" s="77" t="inlineStr">
        <is>
          <t>Unclear</t>
        </is>
      </c>
      <c r="R126" s="77" t="inlineStr">
        <is>
          <t>Unclear</t>
        </is>
      </c>
      <c r="S126" s="77" t="inlineStr">
        <is>
          <t>Not retrieved</t>
        </is>
      </c>
      <c r="T126" s="77" t="inlineStr">
        <is>
          <t>'intensive piece of work' (length not stated; 'costs and durations vary')</t>
        </is>
      </c>
      <c r="U126" s="77" t="inlineStr">
        <is>
          <t>Group project</t>
        </is>
      </c>
      <c r="V126" s="77" t="inlineStr">
        <is>
          <t>Yes</t>
        </is>
      </c>
      <c r="W126" s="77" t="inlineStr">
        <is>
          <t>An intensive piece of project work on a defined topic [1].</t>
        </is>
      </c>
      <c r="X126" s="77" t="inlineStr">
        <is>
          <t>Yes</t>
        </is>
      </c>
      <c r="Y126" s="77" t="inlineStr">
        <is>
          <t>'Postgraduate group projects give a group of Masters students...' [1].</t>
        </is>
      </c>
      <c r="Z126" s="77" t="inlineStr">
        <is>
          <t>Unclear</t>
        </is>
      </c>
      <c r="AA126" s="77" t="inlineStr">
        <is>
          <t>Offered on the company-facing page as a way to work with students [1], but the share of group projects with a company partner, and how the company takes part, are not stated.</t>
        </is>
      </c>
      <c r="AB126" s="77" t="inlineStr">
        <is>
          <t>Business/commercial</t>
        </is>
      </c>
      <c r="AC126" s="77" t="inlineStr">
        <is>
          <t>Company may propose a topic or engage (not detailed)</t>
        </is>
      </c>
      <c r="AD126" s="77" t="inlineStr">
        <is>
          <t>British Antarctic Survey (MEng EEE example, undated; public-sector research body)</t>
        </is>
      </c>
      <c r="AE126" s="77" t="inlineStr">
        <is>
          <t>Not stated</t>
        </is>
      </c>
      <c r="AF126" s="77">
        <f>IF(OR(V126="No",X126="No",Z126="No"),"Outside strict definition",IF(AND(V126="Yes",X126="Yes",Z126="Yes"),"Meets all three","Potentially relevant; evidence incomplete"))</f>
        <v/>
      </c>
      <c r="AG126" s="77" t="inlineStr">
        <is>
          <t>Current status unclear</t>
        </is>
      </c>
      <c r="AH126" s="77" t="inlineStr"/>
      <c r="AI126" s="77" t="inlineStr">
        <is>
          <t>Yes</t>
        </is>
      </c>
      <c r="AJ126" s="77">
        <f>IF(AND(AI126="Yes",AF126="Meets all three",AG126="Current delivery confirmed"),"Yes","No")</f>
        <v/>
      </c>
      <c r="AK126" s="77" t="inlineStr"/>
      <c r="AL126" s="77" t="inlineStr">
        <is>
          <t>RG04-S09-R1; RG04-S09-R2</t>
        </is>
      </c>
      <c r="AM126" s="77" t="inlineStr">
        <is>
          <t>Which MSc programmes run these projects, the credit, and how companies take part were not found. The page is undated.</t>
        </is>
      </c>
      <c r="AN126" s="77" t="inlineStr"/>
      <c r="AO126" s="77" t="inlineStr">
        <is>
          <t>UK</t>
        </is>
      </c>
      <c r="AP126" s="77" t="inlineStr">
        <is>
          <t>UK – Russell Group</t>
        </is>
      </c>
      <c r="AQ126" s="77" t="inlineStr">
        <is>
          <t>Unclear</t>
        </is>
      </c>
      <c r="AR126" s="77" t="inlineStr">
        <is>
          <t>Some projects</t>
        </is>
      </c>
      <c r="AS126" s="77" t="inlineStr"/>
    </row>
    <row r="127">
      <c r="A127" s="77" t="inlineStr">
        <is>
          <t>RG04</t>
        </is>
      </c>
      <c r="B127" s="77" t="inlineStr">
        <is>
          <t>Cardiff</t>
        </is>
      </c>
      <c r="C127" s="77" t="inlineStr">
        <is>
          <t>Faculty/school</t>
        </is>
      </c>
      <c r="D127" s="77" t="inlineStr">
        <is>
          <t>RG04-S10</t>
        </is>
      </c>
      <c r="E127" s="77" t="inlineStr"/>
      <c r="F127" s="77" t="inlineStr">
        <is>
          <t>No</t>
        </is>
      </c>
      <c r="G127" s="79" t="inlineStr">
        <is>
          <t>Welsh School of Architecture live projects (MArch 'Design in Practice'; Grangetown/Community Gateway)</t>
        </is>
      </c>
      <c r="H127" s="77" t="inlineStr">
        <is>
          <t>Architecture live projects</t>
        </is>
      </c>
      <c r="I127" s="77" t="inlineStr"/>
      <c r="J127"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27" s="77" t="inlineStr">
        <is>
          <t>Welsh School of Architecture</t>
        </is>
      </c>
      <c r="L127" s="77" t="inlineStr">
        <is>
          <t>MArch (Design in Practice); other UG/PG studios/vertical studios</t>
        </is>
      </c>
      <c r="M127" s="77" t="inlineStr">
        <is>
          <t>Other (law, health, design, architecture…)</t>
        </is>
      </c>
      <c r="N127" s="77" t="inlineStr">
        <is>
          <t>Mixed</t>
        </is>
      </c>
      <c r="O127" s="77" t="inlineStr">
        <is>
          <t>MArch 1 (Design in Practice)</t>
        </is>
      </c>
      <c r="P127" s="77" t="inlineStr">
        <is>
          <t>Architecture students</t>
        </is>
      </c>
      <c r="Q127" s="77" t="inlineStr">
        <is>
          <t>Unclear</t>
        </is>
      </c>
      <c r="R127" s="77" t="inlineStr">
        <is>
          <t>Curricular</t>
        </is>
      </c>
      <c r="S127" s="77" t="inlineStr">
        <is>
          <t>Not retrieved</t>
        </is>
      </c>
      <c r="T127" s="77" t="inlineStr">
        <is>
          <t>Not stated</t>
        </is>
      </c>
      <c r="U127" s="77" t="inlineStr">
        <is>
          <t>Studio-based live projects</t>
        </is>
      </c>
      <c r="V127" s="77" t="inlineStr">
        <is>
          <t>Yes</t>
        </is>
      </c>
      <c r="W127" s="77" t="inlineStr">
        <is>
          <t>Live project design briefs; a pavilion furniture prototype in 2020 [1][2].</t>
        </is>
      </c>
      <c r="X127" s="77" t="inlineStr">
        <is>
          <t>Unclear</t>
        </is>
      </c>
      <c r="Y127" s="77" t="inlineStr">
        <is>
          <t>Practice tutors mentor 'a small group of students' [1], but joint group outputs are not evidenced.</t>
        </is>
      </c>
      <c r="Z127" s="77" t="inlineStr">
        <is>
          <t>Unclear</t>
        </is>
      </c>
      <c r="AA127" s="77" t="inlineStr">
        <is>
          <t>In 2020 the Grange Pavilion community clients gave feedback on the Vertical Studio work [2]. For Design in Practice, briefs are described as live projects but the clients are not named [1].</t>
        </is>
      </c>
      <c r="AB127" s="77" t="inlineStr">
        <is>
          <t>Charity/community</t>
        </is>
      </c>
      <c r="AC127" s="77" t="inlineStr">
        <is>
          <t>Community client (Grange Pavilion) gave feedback in 2020; external practitioners tutor and assess</t>
        </is>
      </c>
      <c r="AD127" s="77" t="inlineStr">
        <is>
          <t>Grange Pavilion / Grangetown community (2020-2022)</t>
        </is>
      </c>
      <c r="AE127" s="77" t="inlineStr">
        <is>
          <t>Design proposals; furniture prototypes (2020)</t>
        </is>
      </c>
      <c r="AF127" s="77">
        <f>IF(OR(V127="No",X127="No",Z127="No"),"Outside strict definition",IF(AND(V127="Yes",X127="Yes",Z127="Yes"),"Meets all three","Potentially relevant; evidence incomplete"))</f>
        <v/>
      </c>
      <c r="AG127" s="77" t="inlineStr">
        <is>
          <t>Current status unclear</t>
        </is>
      </c>
      <c r="AH127" s="77" t="inlineStr">
        <is>
          <t>2020</t>
        </is>
      </c>
      <c r="AI127" s="77" t="inlineStr">
        <is>
          <t>Yes</t>
        </is>
      </c>
      <c r="AJ127" s="77">
        <f>IF(AND(AI127="Yes",AF127="Meets all three",AG127="Current delivery confirmed"),"Yes","No")</f>
        <v/>
      </c>
      <c r="AK127" s="77" t="inlineStr">
        <is>
          <t>Over 400 WSA and Business School students supported the Grange Pavilion through various activities (cumulative; undated news)</t>
        </is>
      </c>
      <c r="AL127" s="77" t="inlineStr">
        <is>
          <t>RG04-S10-R1; RG04-S10-R2; RG04-S10-R3</t>
        </is>
      </c>
      <c r="AM127" s="77" t="inlineStr">
        <is>
          <t>Group structure, client role in Design in Practice and current delivery are unconfirmed. The external practitioner call page is undated.</t>
        </is>
      </c>
      <c r="AN127" s="77" t="inlineStr"/>
      <c r="AO127" s="77" t="inlineStr">
        <is>
          <t>UK</t>
        </is>
      </c>
      <c r="AP127" s="77" t="inlineStr">
        <is>
          <t>UK – Russell Group</t>
        </is>
      </c>
      <c r="AQ127" s="77" t="inlineStr">
        <is>
          <t>Unclear</t>
        </is>
      </c>
      <c r="AR127" s="77" t="inlineStr">
        <is>
          <t>Unclear</t>
        </is>
      </c>
      <c r="AS127" s="77" t="inlineStr"/>
    </row>
    <row r="128">
      <c r="A128" s="77" t="inlineStr">
        <is>
          <t>RG04</t>
        </is>
      </c>
      <c r="B128" s="77" t="inlineStr">
        <is>
          <t>Cardiff</t>
        </is>
      </c>
      <c r="C128" s="77" t="inlineStr">
        <is>
          <t>Unclear</t>
        </is>
      </c>
      <c r="D128" s="77" t="inlineStr">
        <is>
          <t>RG04-S11</t>
        </is>
      </c>
      <c r="E128" s="77" t="inlineStr"/>
      <c r="F128" s="77" t="inlineStr">
        <is>
          <t>No</t>
        </is>
      </c>
      <c r="G128" s="79" t="inlineStr">
        <is>
          <t>Bremen-Cardiff Initiative on Sustainability and Entrepreneurship</t>
        </is>
      </c>
      <c r="H128" s="77" t="inlineStr">
        <is>
          <t>Bremen-Cardiff Sustainability Programme</t>
        </is>
      </c>
      <c r="I128" s="77" t="inlineStr"/>
      <c r="J128"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28" s="77" t="inlineStr">
        <is>
          <t>Enterprise &amp; Start-Up team (Student Futures) with University of Bremen</t>
        </is>
      </c>
      <c r="L128" s="77" t="inlineStr">
        <is>
          <t>Not stated</t>
        </is>
      </c>
      <c r="M128" s="77" t="inlineStr">
        <is>
          <t>Central provision</t>
        </is>
      </c>
      <c r="N128" s="77" t="inlineStr">
        <is>
          <t>Unclear</t>
        </is>
      </c>
      <c r="O128" s="77" t="inlineStr"/>
      <c r="P128" s="77" t="inlineStr">
        <is>
          <t>Selection/application not detailed</t>
        </is>
      </c>
      <c r="Q128" s="77" t="inlineStr">
        <is>
          <t>Selective/competitive</t>
        </is>
      </c>
      <c r="R128" s="77" t="inlineStr">
        <is>
          <t>Extracurricular</t>
        </is>
      </c>
      <c r="S128" s="77" t="inlineStr">
        <is>
          <t>None evidenced</t>
        </is>
      </c>
      <c r="T128" s="77" t="inlineStr">
        <is>
          <t>2 weeks (1 online + 1 in person)</t>
        </is>
      </c>
      <c r="U128" s="77" t="inlineStr">
        <is>
          <t>Blended</t>
        </is>
      </c>
      <c r="V128" s="77" t="inlineStr">
        <is>
          <t>Unclear</t>
        </is>
      </c>
      <c r="W128" s="77" t="inlineStr">
        <is>
          <t>Students 'build a solution to a real-world problem' [1]; the brief and output are not specified.</t>
        </is>
      </c>
      <c r="X128" s="77" t="inlineStr">
        <is>
          <t>Unclear</t>
        </is>
      </c>
      <c r="Y128" s="77" t="inlineStr">
        <is>
          <t>Students from both universities are brought together and there are group sessions [1], but team-based joint outputs are not explicit.</t>
        </is>
      </c>
      <c r="Z128" s="77" t="inlineStr">
        <is>
          <t>Unclear</t>
        </is>
      </c>
      <c r="AA128" s="77" t="inlineStr">
        <is>
          <t>No company or organisation is evidenced as setting the problem or receiving outputs. A separate Bremen summer camp involved companies [1].</t>
        </is>
      </c>
      <c r="AB128" s="77" t="inlineStr">
        <is>
          <t>Unclear</t>
        </is>
      </c>
      <c r="AC128" s="77" t="inlineStr">
        <is>
          <t>Partner university (Bremen) co-delivers; no external client evidenced</t>
        </is>
      </c>
      <c r="AD128" s="77" t="inlineStr">
        <is>
          <t>University of Bremen (academic partner, not a client)</t>
        </is>
      </c>
      <c r="AE128" s="77" t="inlineStr">
        <is>
          <t>Solution/pitch (not specified)</t>
        </is>
      </c>
      <c r="AF128" s="77">
        <f>IF(OR(V128="No",X128="No",Z128="No"),"Outside strict definition",IF(AND(V128="Yes",X128="Yes",Z128="Yes"),"Meets all three","Potentially relevant; evidence incomplete"))</f>
        <v/>
      </c>
      <c r="AG128" s="77" t="inlineStr">
        <is>
          <t>Current status unclear</t>
        </is>
      </c>
      <c r="AH128" s="77" t="inlineStr">
        <is>
          <t>2024/25</t>
        </is>
      </c>
      <c r="AI128" s="77" t="inlineStr">
        <is>
          <t>Yes</t>
        </is>
      </c>
      <c r="AJ128" s="77">
        <f>IF(AND(AI128="Yes",AF128="Meets all three",AG128="Current delivery confirmed"),"Yes","No")</f>
        <v/>
      </c>
      <c r="AK128" s="77" t="inlineStr">
        <is>
          <t>An earlier online iteration had 30 students from both universities (undated news) [2]</t>
        </is>
      </c>
      <c r="AL128" s="77" t="inlineStr">
        <is>
          <t>RG04-S11-R1; RG04-S11-R2; RG04-S11-R3</t>
        </is>
      </c>
      <c r="AM128" s="77" t="inlineStr">
        <is>
          <t>Eligibility, whether teams work for a real organisation, and 2025/26 delivery are unknown. The 2024/25 Student Enterprise annual report lists 'Bremen and Cardiff Sustainability and...' but the extract was truncated.</t>
        </is>
      </c>
      <c r="AN128" s="77" t="inlineStr">
        <is>
          <t>Bremen–Cardiff Sustainability Programme</t>
        </is>
      </c>
      <c r="AO128" s="77" t="inlineStr">
        <is>
          <t>UK</t>
        </is>
      </c>
      <c r="AP128" s="77" t="inlineStr">
        <is>
          <t>UK – Russell Group</t>
        </is>
      </c>
      <c r="AQ128" s="77" t="inlineStr">
        <is>
          <t>1–4 weeks</t>
        </is>
      </c>
      <c r="AR128" s="77" t="inlineStr">
        <is>
          <t>Unclear</t>
        </is>
      </c>
      <c r="AS128" s="77" t="inlineStr"/>
    </row>
    <row r="129">
      <c r="A129" s="77" t="inlineStr">
        <is>
          <t>RG05</t>
        </is>
      </c>
      <c r="B129" s="77" t="inlineStr">
        <is>
          <t>Durham</t>
        </is>
      </c>
      <c r="C129" s="77" t="inlineStr">
        <is>
          <t>Programme/course</t>
        </is>
      </c>
      <c r="D129" s="77" t="inlineStr">
        <is>
          <t>RG05-S01</t>
        </is>
      </c>
      <c r="E129" s="77" t="inlineStr"/>
      <c r="F129" s="77" t="inlineStr">
        <is>
          <t>No</t>
        </is>
      </c>
      <c r="G129" s="79" t="inlineStr">
        <is>
          <t>PHYS3581 Team Project (Level 3 Physics)</t>
        </is>
      </c>
      <c r="H129" s="77" t="inlineStr">
        <is>
          <t>Physics Team Project</t>
        </is>
      </c>
      <c r="I129" s="77" t="inlineStr">
        <is>
          <t>PHYS3581</t>
        </is>
      </c>
      <c r="J129"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29" s="77" t="inlineStr">
        <is>
          <t>Department of Physics</t>
        </is>
      </c>
      <c r="L129" s="77" t="inlineStr">
        <is>
          <t>Level 3 Physics students (module listed as Open, cap 84, prerequisite PHYS2641); F300 course page presents it as one of two practical-module options alongside an extended experimental project; also listed for incoming/exchange students 2026/27.</t>
        </is>
      </c>
      <c r="M129" s="77" t="inlineStr">
        <is>
          <t>Science</t>
        </is>
      </c>
      <c r="N129" s="77" t="inlineStr">
        <is>
          <t>Undergraduate</t>
        </is>
      </c>
      <c r="O129" s="77" t="inlineStr">
        <is>
          <t>Year 3 (Level 3)</t>
        </is>
      </c>
      <c r="P129" s="77" t="inlineStr">
        <is>
          <t>Prerequisite PHYS2641 (Laboratory Skills Electronics); capped at 84 places.</t>
        </is>
      </c>
      <c r="Q129" s="77" t="inlineStr">
        <is>
          <t>Optional/elective</t>
        </is>
      </c>
      <c r="R129" s="77" t="inlineStr">
        <is>
          <t>Curricular</t>
        </is>
      </c>
      <c r="S129" s="77" t="inlineStr">
        <is>
          <t>20 Durham credits (10 ECTS in 2026/27 incoming handbook); short written report and oral presentation (summative).</t>
        </is>
      </c>
      <c r="T129" s="77" t="inlineStr">
        <is>
          <t>9 hours/week for 8 weeks in Michaelmas or Epiphany term</t>
        </is>
      </c>
      <c r="U129" s="77" t="inlineStr">
        <is>
          <t>Department-based lab project with client brief, kick-off meeting and final presentation</t>
        </is>
      </c>
      <c r="V129" s="77" t="inlineStr">
        <is>
          <t>Yes</t>
        </is>
      </c>
      <c r="W129" s="77" t="inlineStr">
        <is>
          <t>Defined client problem with report and presentation outputs (sources 1,2).</t>
        </is>
      </c>
      <c r="X129" s="77" t="inlineStr">
        <is>
          <t>Yes</t>
        </is>
      </c>
      <c r="Y129" s="77" t="inlineStr">
        <is>
          <t>Teams of up to six (4-6) students assembled by the course organiser; joint report and presentation (sources 1,2).</t>
        </is>
      </c>
      <c r="Z129" s="77" t="inlineStr">
        <is>
          <t>Unclear</t>
        </is>
      </c>
      <c r="AA129"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29" s="77" t="inlineStr">
        <is>
          <t>Business/commercial</t>
        </is>
      </c>
      <c r="AC129" s="77" t="inlineStr">
        <is>
          <t>Client: supplies brief, meets team, receives final presentation; internal staff-set projects also exist (share not published).</t>
        </is>
      </c>
      <c r="AD129" s="77" t="inlineStr">
        <is>
          <t>Procter &amp; Gamble, Cottam Brush, Neue Schule, Mantis Vacuum Systems (previous projects page, undated); EDF, Coltraco Ultrasonics, Magnitude Biosciences, Kromek (team project page, undated)</t>
        </is>
      </c>
      <c r="AE129" s="77" t="inlineStr">
        <is>
          <t>Written report and oral presentation / prototype or analysis for the client</t>
        </is>
      </c>
      <c r="AF129" s="77">
        <f>IF(OR(V129="No",X129="No",Z129="No"),"Outside strict definition",IF(AND(V129="Yes",X129="Yes",Z129="Yes"),"Meets all three","Potentially relevant; evidence incomplete"))</f>
        <v/>
      </c>
      <c r="AG129" s="77" t="inlineStr">
        <is>
          <t>Current delivery confirmed</t>
        </is>
      </c>
      <c r="AH129" s="77" t="inlineStr">
        <is>
          <t>2026/27</t>
        </is>
      </c>
      <c r="AI129" s="77" t="inlineStr">
        <is>
          <t>Yes</t>
        </is>
      </c>
      <c r="AJ129" s="77">
        <f>IF(AND(AI129="Yes",AF129="Meets all three",AG129="Current delivery confirmed"),"Yes","No")</f>
        <v/>
      </c>
      <c r="AK129" s="77" t="inlineStr">
        <is>
          <t>Module cap of 84 students (capacity, not participation).</t>
        </is>
      </c>
      <c r="AL129" s="77" t="inlineStr">
        <is>
          <t>RG05-S01-R1; RG05-S01-R2; RG05-S01-R3; RG05-S01-R4; RG05-S01-R5; RG05-S01-R6</t>
        </is>
      </c>
      <c r="AM129"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29" s="77" t="inlineStr"/>
      <c r="AO129" s="77" t="inlineStr">
        <is>
          <t>UK</t>
        </is>
      </c>
      <c r="AP129" s="77" t="inlineStr">
        <is>
          <t>UK – Russell Group</t>
        </is>
      </c>
      <c r="AQ129" s="77" t="inlineStr">
        <is>
          <t>~1 term/semester</t>
        </is>
      </c>
      <c r="AR129" s="77" t="inlineStr">
        <is>
          <t>Some projects</t>
        </is>
      </c>
      <c r="AS129" s="77" t="inlineStr"/>
    </row>
    <row r="130">
      <c r="A130" s="77" t="inlineStr">
        <is>
          <t>RG05</t>
        </is>
      </c>
      <c r="B130" s="77" t="inlineStr">
        <is>
          <t>Durham</t>
        </is>
      </c>
      <c r="C130" s="77" t="inlineStr">
        <is>
          <t>Programme/course</t>
        </is>
      </c>
      <c r="D130" s="77" t="inlineStr">
        <is>
          <t>RG05-S02</t>
        </is>
      </c>
      <c r="E130" s="77" t="inlineStr"/>
      <c r="F130" s="77" t="inlineStr">
        <is>
          <t>No</t>
        </is>
      </c>
      <c r="G130" s="79" t="inlineStr">
        <is>
          <t>COMP2281 Software Engineering (Year 2 team project with external organisation)</t>
        </is>
      </c>
      <c r="H130" s="77" t="inlineStr">
        <is>
          <t>Software Engineering team project</t>
        </is>
      </c>
      <c r="I130" s="77" t="inlineStr">
        <is>
          <t>COMP2281</t>
        </is>
      </c>
      <c r="J130" s="77" t="inlineStr">
        <is>
          <t>Compulsory Level 2 Computer Science module built around a substantial team-based software project developed in partnership with an external organisation, covering the lifecycle from requirements to maintenance, Agile practice and project management.</t>
        </is>
      </c>
      <c r="K130" s="77" t="inlineStr">
        <is>
          <t>Department of Computer Science</t>
        </is>
      </c>
      <c r="L130" s="77" t="inlineStr">
        <is>
          <t>BSc/MEng Computer Science (G400, G406), Artificial Intelligence (G414) and related Computer Science degrees where the Year 2 Software Engineering module is taken.</t>
        </is>
      </c>
      <c r="M130" s="77" t="inlineStr">
        <is>
          <t>Engineering/computing</t>
        </is>
      </c>
      <c r="N130" s="77" t="inlineStr">
        <is>
          <t>Undergraduate</t>
        </is>
      </c>
      <c r="O130" s="77" t="inlineStr">
        <is>
          <t>Year 2</t>
        </is>
      </c>
      <c r="P130" s="77" t="inlineStr">
        <is>
          <t>Students on the specified Computer Science programmes.</t>
        </is>
      </c>
      <c r="Q130" s="77" t="inlineStr">
        <is>
          <t>Compulsory within specified programmes</t>
        </is>
      </c>
      <c r="R130" s="77" t="inlineStr">
        <is>
          <t>Curricular</t>
        </is>
      </c>
      <c r="S130" s="77" t="inlineStr">
        <is>
          <t>20 credits, Level 2; assessment weighting of the team project not found.</t>
        </is>
      </c>
      <c r="T130" s="77" t="inlineStr">
        <is>
          <t>Module-length (assumed academic year/term; not stated in extracts)</t>
        </is>
      </c>
      <c r="U130" s="77" t="inlineStr">
        <is>
          <t>Team software project with external organisation alongside taught content</t>
        </is>
      </c>
      <c r="V130" s="77" t="inlineStr">
        <is>
          <t>Yes</t>
        </is>
      </c>
      <c r="W130" s="77" t="inlineStr">
        <is>
          <t>'substantial team-based software project' (source 2); aim to understand management of 'a significant piece of software' (source 1).</t>
        </is>
      </c>
      <c r="X130" s="77" t="inlineStr">
        <is>
          <t>Yes</t>
        </is>
      </c>
      <c r="Y130" s="77" t="inlineStr">
        <is>
          <t>Team-based project; aims refer to developing software 'within a team environment' (sources 1,2).</t>
        </is>
      </c>
      <c r="Z130" s="77" t="inlineStr">
        <is>
          <t>Yes</t>
        </is>
      </c>
      <c r="AA130" s="77" t="inlineStr">
        <is>
          <t>Programme pages state the project is developed in partnership with, and gives experience working with, an external organisation (sources 2,3). The mechanism (who supplies the brief, who assesses) is not described in the extracts.</t>
        </is>
      </c>
      <c r="AB130" s="77" t="inlineStr">
        <is>
          <t>Unclear</t>
        </is>
      </c>
      <c r="AC130" s="77" t="inlineStr">
        <is>
          <t>External organisation partners on the project; precise role (brief-setting, feedback, assessment) not documented in extracts.</t>
        </is>
      </c>
      <c r="AD130" s="77" t="inlineStr"/>
      <c r="AE130" s="77" t="inlineStr">
        <is>
          <t>Team-built software system</t>
        </is>
      </c>
      <c r="AF130" s="77">
        <f>IF(OR(V130="No",X130="No",Z130="No"),"Outside strict definition",IF(AND(V130="Yes",X130="Yes",Z130="Yes"),"Meets all three","Potentially relevant; evidence incomplete"))</f>
        <v/>
      </c>
      <c r="AG130" s="77" t="inlineStr">
        <is>
          <t>Current delivery confirmed</t>
        </is>
      </c>
      <c r="AH130" s="77" t="inlineStr">
        <is>
          <t>2025/26</t>
        </is>
      </c>
      <c r="AI130" s="77" t="inlineStr">
        <is>
          <t>Yes</t>
        </is>
      </c>
      <c r="AJ130" s="77">
        <f>IF(AND(AI130="Yes",AF130="Meets all three",AG130="Current delivery confirmed"),"Yes","No")</f>
        <v/>
      </c>
      <c r="AK130" s="77" t="inlineStr"/>
      <c r="AL130" s="77" t="inlineStr">
        <is>
          <t>RG05-S02-R1; RG05-S02-R2; RG05-S02-R3</t>
        </is>
      </c>
      <c r="AM130"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30" s="77" t="inlineStr"/>
      <c r="AO130" s="77" t="inlineStr">
        <is>
          <t>UK</t>
        </is>
      </c>
      <c r="AP130" s="77" t="inlineStr">
        <is>
          <t>UK – Russell Group</t>
        </is>
      </c>
      <c r="AQ130" s="77" t="inlineStr">
        <is>
          <t>Unclear</t>
        </is>
      </c>
      <c r="AR130" s="77" t="inlineStr">
        <is>
          <t>All/standard</t>
        </is>
      </c>
      <c r="AS130" s="77" t="inlineStr"/>
    </row>
    <row r="131">
      <c r="A131" s="77" t="inlineStr">
        <is>
          <t>RG05</t>
        </is>
      </c>
      <c r="B131" s="77" t="inlineStr">
        <is>
          <t>Durham</t>
        </is>
      </c>
      <c r="C131" s="77" t="inlineStr">
        <is>
          <t>Programme/course</t>
        </is>
      </c>
      <c r="D131" s="77" t="inlineStr">
        <is>
          <t>RG05-S03</t>
        </is>
      </c>
      <c r="E131" s="77" t="inlineStr"/>
      <c r="F131" s="77" t="inlineStr">
        <is>
          <t>No</t>
        </is>
      </c>
      <c r="G131" s="79" t="inlineStr">
        <is>
          <t>GEOL4091 Earth Sciences into Industry</t>
        </is>
      </c>
      <c r="H131" s="77" t="inlineStr">
        <is>
          <t>Earth Sciences into Industry</t>
        </is>
      </c>
      <c r="I131" s="77" t="inlineStr">
        <is>
          <t>GEOL4091</t>
        </is>
      </c>
      <c r="J131"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31" s="77" t="inlineStr">
        <is>
          <t>Department of Earth Sciences</t>
        </is>
      </c>
      <c r="L131" s="77" t="inlineStr">
        <is>
          <t>Level 4 option for MSci Earth Sciences/geoscience degrees and listed for Natural Sciences students.</t>
        </is>
      </c>
      <c r="M131" s="77" t="inlineStr">
        <is>
          <t>Science</t>
        </is>
      </c>
      <c r="N131" s="77" t="inlineStr">
        <is>
          <t>Undergraduate</t>
        </is>
      </c>
      <c r="O131" s="77" t="inlineStr">
        <is>
          <t>Level 4 (integrated Masters)</t>
        </is>
      </c>
      <c r="P131" s="77" t="inlineStr">
        <is>
          <t>Level 4 Earth Sciences / Natural Sciences students on programmes that list the module.</t>
        </is>
      </c>
      <c r="Q131" s="77" t="inlineStr">
        <is>
          <t>Optional/elective</t>
        </is>
      </c>
      <c r="R131" s="77" t="inlineStr">
        <is>
          <t>Curricular</t>
        </is>
      </c>
      <c r="S131" s="77" t="inlineStr">
        <is>
          <t>20 credits; individual reflective report 20%, group project report 60%, group oral presentation 20%.</t>
        </is>
      </c>
      <c r="T131" s="77" t="inlineStr">
        <is>
          <t>Not stated in extracts</t>
        </is>
      </c>
      <c r="U131" s="77" t="inlineStr">
        <is>
          <t>Client-brief group project with internal mentor; formative and summative assessment</t>
        </is>
      </c>
      <c r="V131" s="77" t="inlineStr">
        <is>
          <t>Yes</t>
        </is>
      </c>
      <c r="W131" s="77" t="inlineStr">
        <is>
          <t>Client-specified problem and deliverables; group report and presentation (source 1).</t>
        </is>
      </c>
      <c r="X131" s="77" t="inlineStr">
        <is>
          <t>Yes</t>
        </is>
      </c>
      <c r="Y131" s="77" t="inlineStr">
        <is>
          <t>'A multi-disciplinary student group'; 60% group project report and 20% group oral presentation (source 1).</t>
        </is>
      </c>
      <c r="Z131" s="77" t="inlineStr">
        <is>
          <t>Yes</t>
        </is>
      </c>
      <c r="AA131" s="77" t="inlineStr">
        <is>
          <t>Client, 'typically an external organisation', identifies the problem and deliverables, and receives the group's presented solution; module aim is working with an industrial client (source 1).</t>
        </is>
      </c>
      <c r="AB131" s="77" t="inlineStr">
        <is>
          <t>Business/commercial</t>
        </is>
      </c>
      <c r="AC131" s="77" t="inlineStr">
        <is>
          <t>Client sets problem and deliverables and receives presentation; internal mentor also supports. 'Typically' external, so some internal clients possible.</t>
        </is>
      </c>
      <c r="AD131" s="77" t="inlineStr"/>
      <c r="AE131" s="77" t="inlineStr">
        <is>
          <t>Group project report and presentation of a solution to the client</t>
        </is>
      </c>
      <c r="AF131" s="77">
        <f>IF(OR(V131="No",X131="No",Z131="No"),"Outside strict definition",IF(AND(V131="Yes",X131="Yes",Z131="Yes"),"Meets all three","Potentially relevant; evidence incomplete"))</f>
        <v/>
      </c>
      <c r="AG131" s="77" t="inlineStr">
        <is>
          <t>Current delivery confirmed</t>
        </is>
      </c>
      <c r="AH131" s="77" t="inlineStr">
        <is>
          <t>2025/26</t>
        </is>
      </c>
      <c r="AI131" s="77" t="inlineStr">
        <is>
          <t>Yes</t>
        </is>
      </c>
      <c r="AJ131" s="77">
        <f>IF(AND(AI131="Yes",AF131="Meets all three",AG131="Current delivery confirmed"),"Yes","No")</f>
        <v/>
      </c>
      <c r="AK131" s="77" t="inlineStr"/>
      <c r="AL131" s="77" t="inlineStr">
        <is>
          <t>RG05-S03-R1; RG05-S03-R2</t>
        </is>
      </c>
      <c r="AM131" s="77" t="inlineStr">
        <is>
          <t>No named 2025/26 clients, project length or enrolment numbers found; share of non-external clients (word 'typically') unknown.</t>
        </is>
      </c>
      <c r="AN131" s="77" t="inlineStr"/>
      <c r="AO131" s="77" t="inlineStr">
        <is>
          <t>UK</t>
        </is>
      </c>
      <c r="AP131" s="77" t="inlineStr">
        <is>
          <t>UK – Russell Group</t>
        </is>
      </c>
      <c r="AQ131" s="77" t="inlineStr">
        <is>
          <t>Unclear</t>
        </is>
      </c>
      <c r="AR131" s="77" t="inlineStr">
        <is>
          <t>All/standard</t>
        </is>
      </c>
      <c r="AS131" s="77" t="inlineStr"/>
    </row>
    <row r="132">
      <c r="A132" s="77" t="inlineStr">
        <is>
          <t>RG05</t>
        </is>
      </c>
      <c r="B132" s="77" t="inlineStr">
        <is>
          <t>Durham</t>
        </is>
      </c>
      <c r="C132" s="77" t="inlineStr">
        <is>
          <t>Unclear</t>
        </is>
      </c>
      <c r="D132" s="77" t="inlineStr">
        <is>
          <t>RG05-S04</t>
        </is>
      </c>
      <c r="E132" s="77" t="inlineStr"/>
      <c r="F132" s="77" t="inlineStr">
        <is>
          <t>No</t>
        </is>
      </c>
      <c r="G132" s="79" t="inlineStr">
        <is>
          <t>Mini Consultancy Competition</t>
        </is>
      </c>
      <c r="H132" s="77" t="inlineStr">
        <is>
          <t>Mini Consultancy Competition</t>
        </is>
      </c>
      <c r="I132" s="77" t="inlineStr"/>
      <c r="J132"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32" s="77" t="inlineStr">
        <is>
          <t>Careers and Enterprise Centre (central)</t>
        </is>
      </c>
      <c r="L132" s="77" t="inlineStr">
        <is>
          <t>Student eligibility and selection rules not found in search (employer page only).</t>
        </is>
      </c>
      <c r="M132" s="77" t="inlineStr">
        <is>
          <t>Central provision</t>
        </is>
      </c>
      <c r="N132" s="77" t="inlineStr">
        <is>
          <t>Unclear</t>
        </is>
      </c>
      <c r="O132" s="77" t="inlineStr">
        <is>
          <t>Unclear</t>
        </is>
      </c>
      <c r="P132" s="77" t="inlineStr">
        <is>
          <t>Employer page refers to 'high-achieving Durham students'; selection process not published in extracts.</t>
        </is>
      </c>
      <c r="Q132" s="77" t="inlineStr">
        <is>
          <t>Selective/competitive</t>
        </is>
      </c>
      <c r="R132" s="77" t="inlineStr">
        <is>
          <t>Extracurricular</t>
        </is>
      </c>
      <c r="S132" s="77" t="inlineStr">
        <is>
          <t>No credit evidenced</t>
        </is>
      </c>
      <c r="T132" s="77" t="inlineStr">
        <is>
          <t>About three weeks</t>
        </is>
      </c>
      <c r="U132" s="77" t="inlineStr">
        <is>
          <t>Employer-supplied challenge; student teams; employer receives three solutions and presentations</t>
        </is>
      </c>
      <c r="V132" s="77" t="inlineStr">
        <is>
          <t>Yes</t>
        </is>
      </c>
      <c r="W132" s="77" t="inlineStr">
        <is>
          <t>Real business issue provided by employer; each team produces a solution and final presentation (source 1).</t>
        </is>
      </c>
      <c r="X132" s="77" t="inlineStr">
        <is>
          <t>Yes</t>
        </is>
      </c>
      <c r="Y132" s="77" t="inlineStr">
        <is>
          <t>'three diverse student consultancy teams' (source 1).</t>
        </is>
      </c>
      <c r="Z132" s="77" t="inlineStr">
        <is>
          <t>Yes</t>
        </is>
      </c>
      <c r="AA132" s="77" t="inlineStr">
        <is>
          <t>Employer supplies the live business issue and receives three distinct solutions and presentations (source 1).</t>
        </is>
      </c>
      <c r="AB132" s="77" t="inlineStr">
        <is>
          <t>Business/commercial</t>
        </is>
      </c>
      <c r="AC132" s="77" t="inlineStr">
        <is>
          <t>Sets the live business issue; receives team solutions and presentations; may assess potential recruits.</t>
        </is>
      </c>
      <c r="AD132" s="77" t="inlineStr"/>
      <c r="AE132" s="77" t="inlineStr">
        <is>
          <t>Three team solutions and final presentations to the employer</t>
        </is>
      </c>
      <c r="AF132" s="77">
        <f>IF(OR(V132="No",X132="No",Z132="No"),"Outside strict definition",IF(AND(V132="Yes",X132="Yes",Z132="Yes"),"Meets all three","Potentially relevant; evidence incomplete"))</f>
        <v/>
      </c>
      <c r="AG132" s="77" t="inlineStr">
        <is>
          <t>Current status unclear</t>
        </is>
      </c>
      <c r="AH132" s="77" t="inlineStr"/>
      <c r="AI132" s="77" t="inlineStr">
        <is>
          <t>Yes</t>
        </is>
      </c>
      <c r="AJ132" s="77">
        <f>IF(AND(AI132="Yes",AF132="Meets all three",AG132="Current delivery confirmed"),"Yes","No")</f>
        <v/>
      </c>
      <c r="AK132" s="77" t="inlineStr"/>
      <c r="AL132" s="77" t="inlineStr">
        <is>
          <t>RG05-S04-R1</t>
        </is>
      </c>
      <c r="AM132"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32" s="77" t="inlineStr">
        <is>
          <t>Mini Consultancy Competition</t>
        </is>
      </c>
      <c r="AO132" s="77" t="inlineStr">
        <is>
          <t>UK</t>
        </is>
      </c>
      <c r="AP132" s="77" t="inlineStr">
        <is>
          <t>UK – Russell Group</t>
        </is>
      </c>
      <c r="AQ132" s="77" t="inlineStr">
        <is>
          <t>1-4 weeks</t>
        </is>
      </c>
      <c r="AR132" s="77" t="inlineStr">
        <is>
          <t>All/standard</t>
        </is>
      </c>
      <c r="AS132" s="77" t="inlineStr"/>
    </row>
    <row r="133">
      <c r="A133" s="77" t="inlineStr">
        <is>
          <t>RG05</t>
        </is>
      </c>
      <c r="B133" s="77" t="inlineStr">
        <is>
          <t>Durham</t>
        </is>
      </c>
      <c r="C133" s="77" t="inlineStr">
        <is>
          <t>Programme/course</t>
        </is>
      </c>
      <c r="D133" s="77" t="inlineStr">
        <is>
          <t>RG05-S05</t>
        </is>
      </c>
      <c r="E133" s="77" t="inlineStr"/>
      <c r="F133" s="77" t="inlineStr">
        <is>
          <t>No</t>
        </is>
      </c>
      <c r="G133" s="79" t="inlineStr">
        <is>
          <t>MSc Business Analytics Project (client-based)</t>
        </is>
      </c>
      <c r="H133" s="77" t="inlineStr">
        <is>
          <t>Business Analytics Projects</t>
        </is>
      </c>
      <c r="I133" s="77" t="inlineStr"/>
      <c r="J133"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33" s="77" t="inlineStr">
        <is>
          <t>Durham University Business School</t>
        </is>
      </c>
      <c r="L133" s="77" t="inlineStr">
        <is>
          <t>MSc Business Analytics (G5K709).</t>
        </is>
      </c>
      <c r="M133" s="77" t="inlineStr">
        <is>
          <t>Business/management</t>
        </is>
      </c>
      <c r="N133" s="77" t="inlineStr">
        <is>
          <t>Postgraduate taught</t>
        </is>
      </c>
      <c r="O133" s="77" t="inlineStr">
        <is>
          <t>Masters</t>
        </is>
      </c>
      <c r="P133" s="77" t="inlineStr">
        <is>
          <t>MSc Business Analytics students.</t>
        </is>
      </c>
      <c r="Q133" s="77" t="inlineStr">
        <is>
          <t>Compulsory within specified programmes</t>
        </is>
      </c>
      <c r="R133" s="77" t="inlineStr">
        <is>
          <t>Curricular</t>
        </is>
      </c>
      <c r="S133" s="77" t="inlineStr">
        <is>
          <t>Project worth about one-third of the degree marks; assessed report plus executive summary.</t>
        </is>
      </c>
      <c r="T133" s="77" t="inlineStr">
        <is>
          <t>Typically Term 3 after taught modules; company page cites a three-month project</t>
        </is>
      </c>
      <c r="U133" s="77" t="inlineStr">
        <is>
          <t>Client-supplied brief and data, short on-site visits, supervised by academic and company supervisors</t>
        </is>
      </c>
      <c r="V133" s="77" t="inlineStr">
        <is>
          <t>Yes</t>
        </is>
      </c>
      <c r="W133" s="77" t="inlineStr">
        <is>
          <t>Live business problem with client data; report and executive summary (sources 1,2).</t>
        </is>
      </c>
      <c r="X133" s="77" t="inlineStr">
        <is>
          <t>Unclear</t>
        </is>
      </c>
      <c r="Y133" s="77" t="inlineStr">
        <is>
          <t>Programme page speaks of collaborating with fellow students and teams, but case studies describe an individual student's project (WoolOvers) and the related module BUSI4M710 is individual; group vs individual route not separable (sources 1,3).</t>
        </is>
      </c>
      <c r="Z133" s="77" t="inlineStr">
        <is>
          <t>Yes</t>
        </is>
      </c>
      <c r="AA133" s="77" t="inlineStr">
        <is>
          <t>Client company supplies the brief and datasets, provides a supervisor, and reviews the executive summary (source 1).</t>
        </is>
      </c>
      <c r="AB133" s="77" t="inlineStr">
        <is>
          <t>Business/commercial</t>
        </is>
      </c>
      <c r="AC133" s="77" t="inlineStr">
        <is>
          <t>Provides brief, data, company supervisor; reviews executive summary.</t>
        </is>
      </c>
      <c r="AD133" s="77" t="inlineStr">
        <is>
          <t>WoolOvers (case study, undated)</t>
        </is>
      </c>
      <c r="AE133" s="77" t="inlineStr">
        <is>
          <t>Project report and client executive summary</t>
        </is>
      </c>
      <c r="AF133" s="77">
        <f>IF(OR(V133="No",X133="No",Z133="No"),"Outside strict definition",IF(AND(V133="Yes",X133="Yes",Z133="Yes"),"Meets all three","Potentially relevant; evidence incomplete"))</f>
        <v/>
      </c>
      <c r="AG133" s="77" t="inlineStr">
        <is>
          <t>Current status unclear</t>
        </is>
      </c>
      <c r="AH133" s="77" t="inlineStr"/>
      <c r="AI133" s="77" t="inlineStr">
        <is>
          <t>Yes</t>
        </is>
      </c>
      <c r="AJ133" s="77">
        <f>IF(AND(AI133="Yes",AF133="Meets all three",AG133="Current delivery confirmed"),"Yes","No")</f>
        <v/>
      </c>
      <c r="AK133" s="77" t="inlineStr">
        <is>
          <t>Company page claims partnerships with over 380 businesses across 68 sectors (whole school, not this scheme).</t>
        </is>
      </c>
      <c r="AL133" s="77" t="inlineStr">
        <is>
          <t>RG05-S05-R1; RG05-S05-R2; RG05-S05-R3; RG05-S05-R4</t>
        </is>
      </c>
      <c r="AM133" s="77" t="inlineStr">
        <is>
          <t>Whether the project is done in teams or individually; no 2025/26 or 2026/27 module availability or dated client cohort found (course page lists September 2026 and 2027 starts; page metadata appeared old).</t>
        </is>
      </c>
      <c r="AN133" s="77" t="inlineStr"/>
      <c r="AO133" s="77" t="inlineStr">
        <is>
          <t>UK</t>
        </is>
      </c>
      <c r="AP133" s="77" t="inlineStr">
        <is>
          <t>UK – Russell Group</t>
        </is>
      </c>
      <c r="AQ133" s="77" t="inlineStr">
        <is>
          <t>~1 term/semester</t>
        </is>
      </c>
      <c r="AR133" s="77" t="inlineStr">
        <is>
          <t>All/standard</t>
        </is>
      </c>
      <c r="AS133" s="77" t="inlineStr"/>
    </row>
    <row r="134">
      <c r="A134" s="77" t="inlineStr">
        <is>
          <t>RG05</t>
        </is>
      </c>
      <c r="B134" s="77" t="inlineStr">
        <is>
          <t>Durham</t>
        </is>
      </c>
      <c r="C134" s="77" t="inlineStr">
        <is>
          <t>Programme/course</t>
        </is>
      </c>
      <c r="D134" s="77" t="inlineStr">
        <is>
          <t>RG05-S06</t>
        </is>
      </c>
      <c r="E134" s="77" t="inlineStr"/>
      <c r="F134" s="77" t="inlineStr">
        <is>
          <t>No</t>
        </is>
      </c>
      <c r="G134" s="79" t="inlineStr">
        <is>
          <t>Industrial Problem Solving (IPS)</t>
        </is>
      </c>
      <c r="H134" s="77" t="inlineStr">
        <is>
          <t>Industrial Problem Solving</t>
        </is>
      </c>
      <c r="I134" s="77" t="inlineStr"/>
      <c r="J134"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34" s="77" t="inlineStr">
        <is>
          <t>Department of Engineering (Industrial Partnership Committee)</t>
        </is>
      </c>
      <c r="L134" s="77" t="inlineStr">
        <is>
          <t>Third-year Engineering students.</t>
        </is>
      </c>
      <c r="M134" s="77" t="inlineStr">
        <is>
          <t>Engineering/computing</t>
        </is>
      </c>
      <c r="N134" s="77" t="inlineStr">
        <is>
          <t>Undergraduate</t>
        </is>
      </c>
      <c r="O134" s="77" t="inlineStr">
        <is>
          <t>Year 3</t>
        </is>
      </c>
      <c r="P134" s="77" t="inlineStr">
        <is>
          <t>Third-year Engineering students</t>
        </is>
      </c>
      <c r="Q134" s="77" t="inlineStr">
        <is>
          <t>Unclear</t>
        </is>
      </c>
      <c r="R134" s="77" t="inlineStr">
        <is>
          <t>Curricular</t>
        </is>
      </c>
      <c r="S134" s="77" t="inlineStr">
        <is>
          <t>University report; credit not found.</t>
        </is>
      </c>
      <c r="T134" s="77" t="inlineStr">
        <is>
          <t>Two weeks (second week on company project)</t>
        </is>
      </c>
      <c r="U134" s="77" t="inlineStr">
        <is>
          <t>Taught week then live company-site project in pairs</t>
        </is>
      </c>
      <c r="V134" s="77" t="inlineStr">
        <is>
          <t>Yes</t>
        </is>
      </c>
      <c r="W134" s="77" t="inlineStr">
        <is>
          <t>'live' company project with presentation and report (source 1).</t>
        </is>
      </c>
      <c r="X134" s="77" t="inlineStr">
        <is>
          <t>Yes</t>
        </is>
      </c>
      <c r="Y134" s="77" t="inlineStr">
        <is>
          <t>Each project carried out by a pair of students (pair counts as group per ruling) (source 1).</t>
        </is>
      </c>
      <c r="Z134" s="77" t="inlineStr">
        <is>
          <t>Yes</t>
        </is>
      </c>
      <c r="AA134" s="77" t="inlineStr">
        <is>
          <t>Local company hosts the project on its premises and receives the presentation (source 1); sessions with Tracerco, Technip, Open Works Engineering listed (source 2).</t>
        </is>
      </c>
      <c r="AB134" s="77" t="inlineStr">
        <is>
          <t>Business/commercial</t>
        </is>
      </c>
      <c r="AC134" s="77" t="inlineStr">
        <is>
          <t>Hosts the live project on site and receives the student presentation.</t>
        </is>
      </c>
      <c r="AD134" s="77" t="inlineStr">
        <is>
          <t>Technip, Tracerco, Open Works Engineering, AVID, Doby Verrolec (IPC news; sessions 2013-2019 and undated 18-27 June entries)</t>
        </is>
      </c>
      <c r="AE134" s="77" t="inlineStr">
        <is>
          <t>Presentation to host company and university report</t>
        </is>
      </c>
      <c r="AF134" s="77">
        <f>IF(OR(V134="No",X134="No",Z134="No"),"Outside strict definition",IF(AND(V134="Yes",X134="Yes",Z134="Yes"),"Meets all three","Potentially relevant; evidence incomplete"))</f>
        <v/>
      </c>
      <c r="AG134" s="77" t="inlineStr">
        <is>
          <t>Historical delivery only</t>
        </is>
      </c>
      <c r="AH134" s="77" t="inlineStr">
        <is>
          <t>2019</t>
        </is>
      </c>
      <c r="AI134" s="77" t="inlineStr">
        <is>
          <t>Yes</t>
        </is>
      </c>
      <c r="AJ134" s="77">
        <f>IF(AND(AI134="Yes",AF134="Meets all three",AG134="Current delivery confirmed"),"Yes","No")</f>
        <v/>
      </c>
      <c r="AK134" s="77" t="inlineStr"/>
      <c r="AL134" s="77" t="inlineStr">
        <is>
          <t>RG05-S06-R1; RG05-S06-R2</t>
        </is>
      </c>
      <c r="AM134" s="77" t="inlineStr">
        <is>
          <t>Sessions listed only for 2013-2019; no evidence it still runs, whether compulsory, or its module code.</t>
        </is>
      </c>
      <c r="AN134" s="77" t="inlineStr"/>
      <c r="AO134" s="77" t="inlineStr">
        <is>
          <t>UK</t>
        </is>
      </c>
      <c r="AP134" s="77" t="inlineStr">
        <is>
          <t>UK – Russell Group</t>
        </is>
      </c>
      <c r="AQ134" s="77" t="inlineStr">
        <is>
          <t>1-4 weeks</t>
        </is>
      </c>
      <c r="AR134" s="77" t="inlineStr">
        <is>
          <t>All/standard</t>
        </is>
      </c>
      <c r="AS134" s="77" t="inlineStr"/>
    </row>
    <row r="135">
      <c r="A135" s="77" t="inlineStr">
        <is>
          <t>RG05</t>
        </is>
      </c>
      <c r="B135" s="77" t="inlineStr">
        <is>
          <t>Durham</t>
        </is>
      </c>
      <c r="C135" s="77" t="inlineStr">
        <is>
          <t>Programme/course</t>
        </is>
      </c>
      <c r="D135" s="77" t="inlineStr">
        <is>
          <t>RG05-S07</t>
        </is>
      </c>
      <c r="E135" s="77" t="inlineStr"/>
      <c r="F135" s="77" t="inlineStr">
        <is>
          <t>No</t>
        </is>
      </c>
      <c r="G135" s="79" t="inlineStr">
        <is>
          <t>Engineering Design (year-long team project, Years 2-3)</t>
        </is>
      </c>
      <c r="H135" s="77" t="inlineStr">
        <is>
          <t>Engineering Design team project</t>
        </is>
      </c>
      <c r="I135" s="77" t="inlineStr"/>
      <c r="J135"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35" s="77" t="inlineStr">
        <is>
          <t>Department of Engineering</t>
        </is>
      </c>
      <c r="L135" s="77" t="inlineStr">
        <is>
          <t>Engineering degrees (General Engineering H100/H103, Mechanical H311/H314 and others).</t>
        </is>
      </c>
      <c r="M135" s="77" t="inlineStr">
        <is>
          <t>Engineering/computing</t>
        </is>
      </c>
      <c r="N135" s="77" t="inlineStr">
        <is>
          <t>Undergraduate</t>
        </is>
      </c>
      <c r="O135" s="77" t="inlineStr">
        <is>
          <t>Years 2-3</t>
        </is>
      </c>
      <c r="P135" s="77" t="inlineStr">
        <is>
          <t>Engineering students</t>
        </is>
      </c>
      <c r="Q135" s="77" t="inlineStr">
        <is>
          <t>Compulsory within specified programmes</t>
        </is>
      </c>
      <c r="R135" s="77" t="inlineStr">
        <is>
          <t>Curricular</t>
        </is>
      </c>
      <c r="S135" s="77" t="inlineStr">
        <is>
          <t>Not found</t>
        </is>
      </c>
      <c r="T135" s="77" t="inlineStr">
        <is>
          <t>Whole academic year</t>
        </is>
      </c>
      <c r="U135" s="77" t="inlineStr">
        <is>
          <t>Year-long team design project with industry professional input</t>
        </is>
      </c>
      <c r="V135" s="77" t="inlineStr">
        <is>
          <t>Yes</t>
        </is>
      </c>
      <c r="W135" s="77" t="inlineStr">
        <is>
          <t>Year-long design project solving defined engineering problems (source 1).</t>
        </is>
      </c>
      <c r="X135" s="77" t="inlineStr">
        <is>
          <t>Yes</t>
        </is>
      </c>
      <c r="Y135" s="77" t="inlineStr">
        <is>
          <t>'students work in teams' (source 1).</t>
        </is>
      </c>
      <c r="Z135" s="77" t="inlineStr">
        <is>
          <t>Unclear</t>
        </is>
      </c>
      <c r="AA135" s="77" t="inlineStr">
        <is>
          <t>Industry professionals/an external industrial engineer support or guide teams (sources 1,2), but whether an external organisation sets the brief or receives the output is not shown; Scalextric example appears department-set.</t>
        </is>
      </c>
      <c r="AB135" s="77" t="inlineStr">
        <is>
          <t>Unclear</t>
        </is>
      </c>
      <c r="AC135" s="77" t="inlineStr">
        <is>
          <t>Professional engineers guide/support teams; organisation not identified.</t>
        </is>
      </c>
      <c r="AD135" s="77" t="inlineStr"/>
      <c r="AE135" s="77" t="inlineStr">
        <is>
          <t>Team design/prototype</t>
        </is>
      </c>
      <c r="AF135" s="77">
        <f>IF(OR(V135="No",X135="No",Z135="No"),"Outside strict definition",IF(AND(V135="Yes",X135="Yes",Z135="Yes"),"Meets all three","Potentially relevant; evidence incomplete"))</f>
        <v/>
      </c>
      <c r="AG135" s="77" t="inlineStr">
        <is>
          <t>Current status unclear</t>
        </is>
      </c>
      <c r="AH135" s="77" t="inlineStr"/>
      <c r="AI135" s="77" t="inlineStr">
        <is>
          <t>Yes</t>
        </is>
      </c>
      <c r="AJ135" s="77">
        <f>IF(AND(AI135="Yes",AF135="Meets all three",AG135="Current delivery confirmed"),"Yes","No")</f>
        <v/>
      </c>
      <c r="AK135" s="77" t="inlineStr"/>
      <c r="AL135" s="77" t="inlineStr">
        <is>
          <t>RG05-S07-R1; RG05-S07-R2</t>
        </is>
      </c>
      <c r="AM135" s="77" t="inlineStr">
        <is>
          <t>Module code, who sets briefs, role of named industry organisations and dated delivery evidence not found.</t>
        </is>
      </c>
      <c r="AN135" s="77" t="inlineStr"/>
      <c r="AO135" s="77" t="inlineStr">
        <is>
          <t>UK</t>
        </is>
      </c>
      <c r="AP135" s="77" t="inlineStr">
        <is>
          <t>UK – Russell Group</t>
        </is>
      </c>
      <c r="AQ135" s="77" t="inlineStr">
        <is>
          <t>&gt;1 term</t>
        </is>
      </c>
      <c r="AR135" s="77" t="inlineStr">
        <is>
          <t>Unclear</t>
        </is>
      </c>
      <c r="AS135" s="77" t="inlineStr"/>
    </row>
    <row r="136">
      <c r="A136" s="77" t="inlineStr">
        <is>
          <t>RG06</t>
        </is>
      </c>
      <c r="B136" s="77" t="inlineStr">
        <is>
          <t>Edinburgh</t>
        </is>
      </c>
      <c r="C136" s="77" t="inlineStr">
        <is>
          <t>Unclear</t>
        </is>
      </c>
      <c r="D136" s="77" t="inlineStr">
        <is>
          <t>RG06-S01</t>
        </is>
      </c>
      <c r="E136" s="77" t="inlineStr"/>
      <c r="F136" s="77" t="inlineStr">
        <is>
          <t>No</t>
        </is>
      </c>
      <c r="G136" s="79" t="inlineStr">
        <is>
          <t>Students as Change Agents (EFIE08003) / EFI Change Agents (EFIE08006)</t>
        </is>
      </c>
      <c r="H136" s="77" t="inlineStr">
        <is>
          <t>Students as Change Agents elective (EFI)</t>
        </is>
      </c>
      <c r="I136" s="77" t="inlineStr">
        <is>
          <t>EFIE08003 / EFIE08006</t>
        </is>
      </c>
      <c r="J136"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36" s="77" t="inlineStr">
        <is>
          <t>Edinburgh Futures Institute</t>
        </is>
      </c>
      <c r="L136"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36" s="77" t="inlineStr">
        <is>
          <t>Central provision; Arts/humanities/social sciences</t>
        </is>
      </c>
      <c r="N136" s="77" t="inlineStr">
        <is>
          <t>Undergraduate</t>
        </is>
      </c>
      <c r="O136" s="77" t="inlineStr">
        <is>
          <t>SCQF level 8 (first/second year per careers page)</t>
        </is>
      </c>
      <c r="P136" s="77" t="inlineStr">
        <is>
          <t>Unclear: university-wide (SV1/SS1 codes and careers page wording) vs Interdisciplinary Futures MA only (2024/25 EFIE08006 page).</t>
        </is>
      </c>
      <c r="Q136" s="77" t="inlineStr">
        <is>
          <t>Optional/elective</t>
        </is>
      </c>
      <c r="R136" s="77" t="inlineStr">
        <is>
          <t>Curricular</t>
        </is>
      </c>
      <c r="S136" s="77" t="inlineStr">
        <is>
          <t>20 SCQF credits; pass/fail; group output (one submission, same result for all) plus individual 1000-word reflection; both must be passed</t>
        </is>
      </c>
      <c r="T136" s="77" t="inlineStr">
        <is>
          <t>Semester 2 / full-year listing (2025/26)</t>
        </is>
      </c>
      <c r="U136" s="77" t="inlineStr">
        <is>
          <t>Interdisciplinary teams with group coaches; partner presents challenge at start</t>
        </is>
      </c>
      <c r="V136" s="77" t="inlineStr">
        <is>
          <t>Yes</t>
        </is>
      </c>
      <c r="W136" s="77" t="inlineStr">
        <is>
          <t>Team explores a partner-proposed challenge and produces outputs and recommendations (src 2, 3).</t>
        </is>
      </c>
      <c r="X136" s="77" t="inlineStr">
        <is>
          <t>Yes</t>
        </is>
      </c>
      <c r="Y136" s="77" t="inlineStr">
        <is>
          <t>'Work in a small team'; one submission for the whole group with the same result for all members (src 2, 3).</t>
        </is>
      </c>
      <c r="Z136" s="77" t="inlineStr">
        <is>
          <t>Yes</t>
        </is>
      </c>
      <c r="AA136"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36" s="77" t="inlineStr">
        <is>
          <t>Mixed</t>
        </is>
      </c>
      <c r="AC136" s="77" t="inlineStr">
        <is>
          <t>Sets the challenge, gives context at start, receives output/presentation</t>
        </is>
      </c>
      <c r="AD136" s="77" t="inlineStr">
        <is>
          <t>Eurowings Discover, Grand Bequest, Everyone's Edinburgh (SACHA programme examples, careers page, undated); 2025/26 challenge on attainment gap for under-12s in Scotland (partner not named in extract)</t>
        </is>
      </c>
      <c r="AE136" s="77" t="inlineStr">
        <is>
          <t>Team report/process map/prototype with implementation plan presented to partner; individual reflection</t>
        </is>
      </c>
      <c r="AF136" s="77">
        <f>IF(OR(V136="No",X136="No",Z136="No"),"Outside strict definition",IF(AND(V136="Yes",X136="Yes",Z136="Yes"),"Meets all three","Potentially relevant; evidence incomplete"))</f>
        <v/>
      </c>
      <c r="AG136" s="77" t="inlineStr">
        <is>
          <t>Current delivery confirmed</t>
        </is>
      </c>
      <c r="AH136" s="77" t="inlineStr">
        <is>
          <t>2025/26</t>
        </is>
      </c>
      <c r="AI136" s="77" t="inlineStr">
        <is>
          <t>Yes</t>
        </is>
      </c>
      <c r="AJ136" s="77">
        <f>IF(AND(AI136="Yes",AF136="Meets all three",AG136="Current delivery confirmed"),"Yes","No")</f>
        <v/>
      </c>
      <c r="AK136" s="77" t="inlineStr"/>
      <c r="AL136" s="77" t="inlineStr">
        <is>
          <t>RG06-S01-R1; RG06-S01-R2; RG06-S01-R3; RG06-S01-R4; RG06-S01-R5</t>
        </is>
      </c>
      <c r="AM136" s="77" t="inlineStr">
        <is>
          <t>University-wide eligibility vs MA Interdisciplinary Futures-only is unresolved (search summaries; EFIE08003 and EFIE08006 may be the same course renamed). Participant numbers not found.</t>
        </is>
      </c>
      <c r="AN136" s="77" t="inlineStr">
        <is>
          <t>Students as Change Agents (SACHA) elective</t>
        </is>
      </c>
      <c r="AO136" s="77" t="inlineStr">
        <is>
          <t>UK</t>
        </is>
      </c>
      <c r="AP136" s="77" t="inlineStr">
        <is>
          <t>UK – Russell Group</t>
        </is>
      </c>
      <c r="AQ136" s="77" t="inlineStr">
        <is>
          <t>~1 term/semester</t>
        </is>
      </c>
      <c r="AR136" s="77" t="inlineStr">
        <is>
          <t>All/standard</t>
        </is>
      </c>
      <c r="AS136" s="77" t="inlineStr"/>
    </row>
    <row r="137">
      <c r="A137" s="77" t="inlineStr">
        <is>
          <t>RG06</t>
        </is>
      </c>
      <c r="B137" s="77" t="inlineStr">
        <is>
          <t>Edinburgh</t>
        </is>
      </c>
      <c r="C137" s="77" t="inlineStr">
        <is>
          <t>University-wide</t>
        </is>
      </c>
      <c r="D137" s="77" t="inlineStr">
        <is>
          <t>RG06-S02</t>
        </is>
      </c>
      <c r="E137" s="77" t="inlineStr"/>
      <c r="F137" s="77" t="inlineStr">
        <is>
          <t>No</t>
        </is>
      </c>
      <c r="G137" s="79" t="inlineStr">
        <is>
          <t>Students as Change Agents: Careers Service co-curricular route</t>
        </is>
      </c>
      <c r="H137" s="77" t="inlineStr">
        <is>
          <t>SACHA co-curricular (non-credit) programme</t>
        </is>
      </c>
      <c r="I137" s="77" t="inlineStr"/>
      <c r="J137"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37" s="77" t="inlineStr">
        <is>
          <t>Careers Service</t>
        </is>
      </c>
      <c r="L137" s="77" t="inlineStr">
        <is>
          <t>Former optional co-curricular participants (legacy row)</t>
        </is>
      </c>
      <c r="M137" s="77" t="inlineStr">
        <is>
          <t>Central provision</t>
        </is>
      </c>
      <c r="N137" s="77" t="inlineStr">
        <is>
          <t>Undergraduate</t>
        </is>
      </c>
      <c r="O137" s="77" t="inlineStr">
        <is>
          <t>1st/2nd year (legacy)</t>
        </is>
      </c>
      <c r="P137" s="77" t="inlineStr">
        <is>
          <t>Not currently open (paused)</t>
        </is>
      </c>
      <c r="Q137" s="77" t="inlineStr">
        <is>
          <t>Optional/elective</t>
        </is>
      </c>
      <c r="R137" s="77" t="inlineStr">
        <is>
          <t>Extracurricular</t>
        </is>
      </c>
      <c r="S137" s="77" t="inlineStr">
        <is>
          <t>Non-credit; digital badge; option of Edinburgh Award or SLICC</t>
        </is>
      </c>
      <c r="T137" s="77" t="inlineStr">
        <is>
          <t>Unclear</t>
        </is>
      </c>
      <c r="U137" s="77" t="inlineStr">
        <is>
          <t>Interdisciplinary groups with partner challenges</t>
        </is>
      </c>
      <c r="V137" s="77" t="inlineStr">
        <is>
          <t>Yes</t>
        </is>
      </c>
      <c r="W137" s="77" t="inlineStr">
        <is>
          <t>Groups 'tackle real-world challenges' (src 1).</t>
        </is>
      </c>
      <c r="X137" s="77" t="inlineStr">
        <is>
          <t>Yes</t>
        </is>
      </c>
      <c r="Y137" s="77" t="inlineStr">
        <is>
          <t>'Worked in interdisciplinary groups' (src 1).</t>
        </is>
      </c>
      <c r="Z137" s="77" t="inlineStr">
        <is>
          <t>Yes</t>
        </is>
      </c>
      <c r="AA137" s="77" t="inlineStr">
        <is>
          <t>Challenges 'posed by organisations from the non-profit, public and private sectors' (src 1).</t>
        </is>
      </c>
      <c r="AB137" s="77" t="inlineStr">
        <is>
          <t>Mixed</t>
        </is>
      </c>
      <c r="AC137" s="77" t="inlineStr">
        <is>
          <t>Pose the challenge</t>
        </is>
      </c>
      <c r="AD137" s="77" t="inlineStr">
        <is>
          <t>Eurowings Discover, Grand Bequest, Everyone's Edinburgh (undated)</t>
        </is>
      </c>
      <c r="AE137" s="77" t="inlineStr">
        <is>
          <t>Challenge recommendations (format not stated)</t>
        </is>
      </c>
      <c r="AF137" s="77">
        <f>IF(OR(V137="No",X137="No",Z137="No"),"Outside strict definition",IF(AND(V137="Yes",X137="Yes",Z137="Yes"),"Meets all three","Potentially relevant; evidence incomplete"))</f>
        <v/>
      </c>
      <c r="AG137" s="77" t="inlineStr">
        <is>
          <t>Paused/discontinued</t>
        </is>
      </c>
      <c r="AH137" s="77" t="inlineStr"/>
      <c r="AI137" s="77" t="inlineStr">
        <is>
          <t>Yes</t>
        </is>
      </c>
      <c r="AJ137" s="77">
        <f>IF(AND(AI137="Yes",AF137="Meets all three",AG137="Current delivery confirmed"),"Yes","No")</f>
        <v/>
      </c>
      <c r="AK137" s="77" t="inlineStr"/>
      <c r="AL137" s="77" t="inlineStr">
        <is>
          <t>RG06-S02-R1</t>
        </is>
      </c>
      <c r="AM137" s="77" t="inlineStr">
        <is>
          <t>Date of pause and earlier cohort sizes not stated; page is undated.</t>
        </is>
      </c>
      <c r="AN137" s="77" t="inlineStr">
        <is>
          <t>Students as Change Agents: careers co-curricular route</t>
        </is>
      </c>
      <c r="AO137" s="77" t="inlineStr">
        <is>
          <t>UK</t>
        </is>
      </c>
      <c r="AP137" s="77" t="inlineStr">
        <is>
          <t>UK – Russell Group</t>
        </is>
      </c>
      <c r="AQ137" s="77" t="inlineStr">
        <is>
          <t>Unclear</t>
        </is>
      </c>
      <c r="AR137" s="77" t="inlineStr">
        <is>
          <t>All/standard</t>
        </is>
      </c>
      <c r="AS137" s="77" t="inlineStr"/>
    </row>
    <row r="138">
      <c r="A138" s="77" t="inlineStr">
        <is>
          <t>RG06</t>
        </is>
      </c>
      <c r="B138" s="77" t="inlineStr">
        <is>
          <t>Edinburgh</t>
        </is>
      </c>
      <c r="C138" s="77" t="inlineStr">
        <is>
          <t>Programme/course</t>
        </is>
      </c>
      <c r="D138" s="77" t="inlineStr">
        <is>
          <t>RG06-S03</t>
        </is>
      </c>
      <c r="E138" s="77" t="inlineStr"/>
      <c r="F138" s="77" t="inlineStr">
        <is>
          <t>No</t>
        </is>
      </c>
      <c r="G138" s="79" t="inlineStr">
        <is>
          <t>Management Consultancy in Practice: Innovation and Entrepreneurship (MSc Entrepreneurship and Innovation)</t>
        </is>
      </c>
      <c r="H138" s="77" t="inlineStr">
        <is>
          <t>Management Consultancy in Practice (MSc E&amp;I)</t>
        </is>
      </c>
      <c r="I138" s="77" t="inlineStr">
        <is>
          <t>CMSE11519 (2021/22) / CMSE11547 (2022/23 programme table)</t>
        </is>
      </c>
      <c r="J138"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38" s="77" t="inlineStr">
        <is>
          <t>University of Edinburgh Business School</t>
        </is>
      </c>
      <c r="L138" s="77" t="inlineStr">
        <is>
          <t>MSc Entrepreneurship and Innovation</t>
        </is>
      </c>
      <c r="M138" s="77" t="inlineStr">
        <is>
          <t>Business/management</t>
        </is>
      </c>
      <c r="N138" s="77" t="inlineStr">
        <is>
          <t>Postgraduate taught</t>
        </is>
      </c>
      <c r="O138" s="77" t="inlineStr">
        <is>
          <t>MSc</t>
        </is>
      </c>
      <c r="P138" s="77" t="inlineStr">
        <is>
          <t>Programme students</t>
        </is>
      </c>
      <c r="Q138" s="77" t="inlineStr">
        <is>
          <t>Compulsory within specified programmes</t>
        </is>
      </c>
      <c r="R138" s="77" t="inlineStr">
        <is>
          <t>Curricular</t>
        </is>
      </c>
      <c r="S138" s="77" t="inlineStr">
        <is>
          <t>15 credits (2021/22) / 20 credits (2022/23 table); 100% coursework: 70% group, 30% individual (2021/22)</t>
        </is>
      </c>
      <c r="T138" s="77" t="inlineStr">
        <is>
          <t>January to March</t>
        </is>
      </c>
      <c r="U138" s="77" t="inlineStr">
        <is>
          <t>Team consultancy, supported by teaching team; clients attend scoping and final presentation</t>
        </is>
      </c>
      <c r="V138" s="77" t="inlineStr">
        <is>
          <t>Yes</t>
        </is>
      </c>
      <c r="W138" s="77" t="inlineStr">
        <is>
          <t>Live challenge; report, strategic options, recommendations (src 1, 2).</t>
        </is>
      </c>
      <c r="X138" s="77" t="inlineStr">
        <is>
          <t>Yes</t>
        </is>
      </c>
      <c r="Y138" s="77" t="inlineStr">
        <is>
          <t>Teams normally four; 70% group coursework (src 1, 2).</t>
        </is>
      </c>
      <c r="Z138" s="77" t="inlineStr">
        <is>
          <t>Yes</t>
        </is>
      </c>
      <c r="AA138" s="77" t="inlineStr">
        <is>
          <t>Clients propose challenge (deadline 1 October), nominate contact, attend scoping meeting and final presentation and give feedback; free to clients (src 1). Catalogue: real clients from private, public and non-profit sectors (src 2).</t>
        </is>
      </c>
      <c r="AB138" s="77" t="inlineStr">
        <is>
          <t>Mixed</t>
        </is>
      </c>
      <c r="AC138" s="77" t="inlineStr">
        <is>
          <t>Commission the challenge, attend scoping and final presentation, give feedback</t>
        </is>
      </c>
      <c r="AD138" s="77" t="inlineStr">
        <is>
          <t>Page describes past clients generically (an investment management firm, a specialist food producer, a public-sector body); no names</t>
        </is>
      </c>
      <c r="AE138" s="77" t="inlineStr">
        <is>
          <t>Consultancy report, strategic options evaluation, recommendations, client presentation</t>
        </is>
      </c>
      <c r="AF138" s="77">
        <f>IF(OR(V138="No",X138="No",Z138="No"),"Outside strict definition",IF(AND(V138="Yes",X138="Yes",Z138="Yes"),"Meets all three","Potentially relevant; evidence incomplete"))</f>
        <v/>
      </c>
      <c r="AG138" s="77" t="inlineStr">
        <is>
          <t>Current status unclear</t>
        </is>
      </c>
      <c r="AH138" s="77" t="inlineStr"/>
      <c r="AI138" s="77" t="inlineStr">
        <is>
          <t>Yes</t>
        </is>
      </c>
      <c r="AJ138" s="77">
        <f>IF(AND(AI138="Yes",AF138="Meets all three",AG138="Current delivery confirmed"),"Yes","No")</f>
        <v/>
      </c>
      <c r="AK138" s="77" t="inlineStr"/>
      <c r="AL138" s="77" t="inlineStr">
        <is>
          <t>RG06-S03-R1; RG06-S03-R2; RG06-S03-R3</t>
        </is>
      </c>
      <c r="AM138" s="77" t="inlineStr">
        <is>
          <t>Business School page undated; catalogue entries 2021/22 and 2022/23 only; no 2025/26 or 2026/27 course entry found. Page inconsistent on start-up age criteria (18 months vs 5 years or younger). Course code/credit differ across sources.</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RG06</t>
        </is>
      </c>
      <c r="B139" s="77" t="inlineStr">
        <is>
          <t>Edinburgh</t>
        </is>
      </c>
      <c r="C139" s="77" t="inlineStr">
        <is>
          <t>Programme/course</t>
        </is>
      </c>
      <c r="D139" s="77" t="inlineStr">
        <is>
          <t>RG06-S04</t>
        </is>
      </c>
      <c r="E139" s="77" t="inlineStr"/>
      <c r="F139" s="77" t="inlineStr">
        <is>
          <t>No</t>
        </is>
      </c>
      <c r="G139" s="79" t="inlineStr">
        <is>
          <t>Sustainable Business Consultancy Projects (MSc Global Strategy and Sustainability)</t>
        </is>
      </c>
      <c r="H139" s="77" t="inlineStr">
        <is>
          <t>Sustainable Business Consultancy Project</t>
        </is>
      </c>
      <c r="I139" s="77" t="inlineStr">
        <is>
          <t>CMSE11573</t>
        </is>
      </c>
      <c r="J139"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39" s="77" t="inlineStr">
        <is>
          <t>University of Edinburgh Business School</t>
        </is>
      </c>
      <c r="L139" s="77" t="inlineStr">
        <is>
          <t>MSc Global Strategy and Sustainability (core/option status not confirmed)</t>
        </is>
      </c>
      <c r="M139" s="77" t="inlineStr">
        <is>
          <t>Business/management</t>
        </is>
      </c>
      <c r="N139" s="77" t="inlineStr">
        <is>
          <t>Postgraduate taught</t>
        </is>
      </c>
      <c r="O139" s="77" t="inlineStr">
        <is>
          <t>MSc</t>
        </is>
      </c>
      <c r="P139" s="77" t="inlineStr">
        <is>
          <t>Programme students</t>
        </is>
      </c>
      <c r="Q139" s="77" t="inlineStr">
        <is>
          <t>Unclear</t>
        </is>
      </c>
      <c r="R139" s="77" t="inlineStr">
        <is>
          <t>Curricular</t>
        </is>
      </c>
      <c r="S139" s="77" t="inlineStr">
        <is>
          <t>Coursework (group); credit not captured</t>
        </is>
      </c>
      <c r="T139" s="77" t="inlineStr">
        <is>
          <t>Ten weeks, January-March</t>
        </is>
      </c>
      <c r="U139" s="77" t="inlineStr">
        <is>
          <t>Team consultancy</t>
        </is>
      </c>
      <c r="V139" s="77" t="inlineStr">
        <is>
          <t>Yes</t>
        </is>
      </c>
      <c r="W139" s="77" t="inlineStr">
        <is>
          <t>Real challenge; research, recommendations, report and presentation (src 1).</t>
        </is>
      </c>
      <c r="X139" s="77" t="inlineStr">
        <is>
          <t>Yes</t>
        </is>
      </c>
      <c r="Y139" s="77" t="inlineStr">
        <is>
          <t>Teams of 5-6 (src 1); catalogue refers to groups (src 2).</t>
        </is>
      </c>
      <c r="Z139" s="77" t="inlineStr">
        <is>
          <t>Yes</t>
        </is>
      </c>
      <c r="AA139" s="77" t="inlineStr">
        <is>
          <t>Client from private or public sector supplies the challenge and receives written report and oral presentation; no fee (src 1).</t>
        </is>
      </c>
      <c r="AB139" s="77" t="inlineStr">
        <is>
          <t>Mixed</t>
        </is>
      </c>
      <c r="AC139" s="77" t="inlineStr">
        <is>
          <t>Supplies the challenge, receives report and presentation</t>
        </is>
      </c>
      <c r="AD139" s="77" t="inlineStr">
        <is>
          <t>South of Scotland Enterprise (student account, undated)</t>
        </is>
      </c>
      <c r="AE139" s="77" t="inlineStr">
        <is>
          <t>Written report and oral presentation to client</t>
        </is>
      </c>
      <c r="AF139" s="77">
        <f>IF(OR(V139="No",X139="No",Z139="No"),"Outside strict definition",IF(AND(V139="Yes",X139="Yes",Z139="Yes"),"Meets all three","Potentially relevant; evidence incomplete"))</f>
        <v/>
      </c>
      <c r="AG139" s="77" t="inlineStr">
        <is>
          <t>Current delivery confirmed</t>
        </is>
      </c>
      <c r="AH139" s="77" t="inlineStr">
        <is>
          <t>2026/27</t>
        </is>
      </c>
      <c r="AI139" s="77" t="inlineStr">
        <is>
          <t>Yes</t>
        </is>
      </c>
      <c r="AJ139" s="77">
        <f>IF(AND(AI139="Yes",AF139="Meets all three",AG139="Current delivery confirmed"),"Yes","No")</f>
        <v/>
      </c>
      <c r="AK139" s="77" t="inlineStr"/>
      <c r="AL139" s="77" t="inlineStr">
        <is>
          <t>RG06-S04-R1; RG06-S04-R2</t>
        </is>
      </c>
      <c r="AM139" s="77" t="inlineStr">
        <is>
          <t>Whether compulsory or optional not established; credit weighting not captured.</t>
        </is>
      </c>
      <c r="AN139" s="77" t="inlineStr"/>
      <c r="AO139" s="77" t="inlineStr">
        <is>
          <t>UK</t>
        </is>
      </c>
      <c r="AP139" s="77" t="inlineStr">
        <is>
          <t>UK – Russell Group</t>
        </is>
      </c>
      <c r="AQ139" s="77" t="inlineStr">
        <is>
          <t>~1 term/semester</t>
        </is>
      </c>
      <c r="AR139" s="77" t="inlineStr">
        <is>
          <t>All/standard</t>
        </is>
      </c>
      <c r="AS139" s="77" t="inlineStr"/>
    </row>
    <row r="140">
      <c r="A140" s="77" t="inlineStr">
        <is>
          <t>RG06</t>
        </is>
      </c>
      <c r="B140" s="77" t="inlineStr">
        <is>
          <t>Edinburgh</t>
        </is>
      </c>
      <c r="C140" s="77" t="inlineStr">
        <is>
          <t>Programme/course</t>
        </is>
      </c>
      <c r="D140" s="77" t="inlineStr">
        <is>
          <t>RG06-S05</t>
        </is>
      </c>
      <c r="E140" s="77" t="inlineStr"/>
      <c r="F140" s="77" t="inlineStr">
        <is>
          <t>No</t>
        </is>
      </c>
      <c r="G140" s="79" t="inlineStr">
        <is>
          <t>Climate Change Consulting Project (MSc Climate Change Finance and Investment)</t>
        </is>
      </c>
      <c r="H140" s="77" t="inlineStr">
        <is>
          <t>Climate Change Consulting Project</t>
        </is>
      </c>
      <c r="I140" s="77" t="inlineStr">
        <is>
          <t>CMSE11518</t>
        </is>
      </c>
      <c r="J140"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40" s="77" t="inlineStr">
        <is>
          <t>University of Edinburgh Business School</t>
        </is>
      </c>
      <c r="L140" s="77" t="inlineStr">
        <is>
          <t>MSc Climate Change Finance and Investment</t>
        </is>
      </c>
      <c r="M140" s="77" t="inlineStr">
        <is>
          <t>Business/management</t>
        </is>
      </c>
      <c r="N140" s="77" t="inlineStr">
        <is>
          <t>Postgraduate taught</t>
        </is>
      </c>
      <c r="O140" s="77" t="inlineStr">
        <is>
          <t>MSc</t>
        </is>
      </c>
      <c r="P140" s="77" t="inlineStr">
        <is>
          <t>Programme students</t>
        </is>
      </c>
      <c r="Q140" s="77" t="inlineStr">
        <is>
          <t>Compulsory within specified programmes</t>
        </is>
      </c>
      <c r="R140" s="77" t="inlineStr">
        <is>
          <t>Curricular</t>
        </is>
      </c>
      <c r="S140" s="77" t="inlineStr">
        <is>
          <t>20 credits (2023/24 programme table)</t>
        </is>
      </c>
      <c r="T140" s="77" t="inlineStr">
        <is>
          <t>Semester 2 (main work January-March)</t>
        </is>
      </c>
      <c r="U140" s="77" t="inlineStr">
        <is>
          <t>Team consultancy</t>
        </is>
      </c>
      <c r="V140" s="77" t="inlineStr">
        <is>
          <t>Yes</t>
        </is>
      </c>
      <c r="W140" s="77" t="inlineStr">
        <is>
          <t>Client climate challenge; report and presentation (src 1).</t>
        </is>
      </c>
      <c r="X140" s="77" t="inlineStr">
        <is>
          <t>Yes</t>
        </is>
      </c>
      <c r="Y140" s="77" t="inlineStr">
        <is>
          <t>Groups of five to six (src 1).</t>
        </is>
      </c>
      <c r="Z140" s="77" t="inlineStr">
        <is>
          <t>Yes</t>
        </is>
      </c>
      <c r="AA140" s="77" t="inlineStr">
        <is>
          <t>Clients (private or public) submit proposals, receive report and presentation; unpaid (src 1).</t>
        </is>
      </c>
      <c r="AB140" s="77" t="inlineStr">
        <is>
          <t>Mixed</t>
        </is>
      </c>
      <c r="AC140" s="77" t="inlineStr">
        <is>
          <t>Provide challenge, receive report/presentation</t>
        </is>
      </c>
      <c r="AD140" s="77" t="inlineStr"/>
      <c r="AE140" s="77" t="inlineStr">
        <is>
          <t>Consulting report and oral presentation</t>
        </is>
      </c>
      <c r="AF140" s="77">
        <f>IF(OR(V140="No",X140="No",Z140="No"),"Outside strict definition",IF(AND(V140="Yes",X140="Yes",Z140="Yes"),"Meets all three","Potentially relevant; evidence incomplete"))</f>
        <v/>
      </c>
      <c r="AG140" s="77" t="inlineStr">
        <is>
          <t>Current status unclear</t>
        </is>
      </c>
      <c r="AH140" s="77" t="inlineStr">
        <is>
          <t>2023/24</t>
        </is>
      </c>
      <c r="AI140" s="77" t="inlineStr">
        <is>
          <t>Yes</t>
        </is>
      </c>
      <c r="AJ140" s="77">
        <f>IF(AND(AI140="Yes",AF140="Meets all three",AG140="Current delivery confirmed"),"Yes","No")</f>
        <v/>
      </c>
      <c r="AK140" s="77" t="inlineStr"/>
      <c r="AL140" s="77" t="inlineStr">
        <is>
          <t>RG06-S05-R1; RG06-S05-R2</t>
        </is>
      </c>
      <c r="AM140" s="77" t="inlineStr">
        <is>
          <t>Latest dated evidence is the 2023/24 catalogue/programme table; no 2025/26 or 2026/27 entry found.</t>
        </is>
      </c>
      <c r="AN140" s="77" t="inlineStr"/>
      <c r="AO140" s="77" t="inlineStr">
        <is>
          <t>UK</t>
        </is>
      </c>
      <c r="AP140" s="77" t="inlineStr">
        <is>
          <t>UK – Russell Group</t>
        </is>
      </c>
      <c r="AQ140" s="77" t="inlineStr">
        <is>
          <t>~1 term/semester</t>
        </is>
      </c>
      <c r="AR140" s="77" t="inlineStr">
        <is>
          <t>All/standard</t>
        </is>
      </c>
      <c r="AS140" s="77" t="inlineStr"/>
    </row>
    <row r="141">
      <c r="A141" s="77" t="inlineStr">
        <is>
          <t>RG06</t>
        </is>
      </c>
      <c r="B141" s="77" t="inlineStr">
        <is>
          <t>Edinburgh</t>
        </is>
      </c>
      <c r="C141" s="77" t="inlineStr">
        <is>
          <t>Programme/course</t>
        </is>
      </c>
      <c r="D141" s="77" t="inlineStr">
        <is>
          <t>RG06-S06</t>
        </is>
      </c>
      <c r="E141" s="77" t="inlineStr"/>
      <c r="F141" s="77" t="inlineStr">
        <is>
          <t>No</t>
        </is>
      </c>
      <c r="G141" s="79" t="inlineStr">
        <is>
          <t>Project Management in Business Analysis (MSc Management) consultancy project</t>
        </is>
      </c>
      <c r="H141" s="77" t="inlineStr">
        <is>
          <t>Project Management in Business Analysis Consultancy Project</t>
        </is>
      </c>
      <c r="I141" s="77" t="inlineStr">
        <is>
          <t>CMSE11452</t>
        </is>
      </c>
      <c r="J141"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41" s="77" t="inlineStr">
        <is>
          <t>University of Edinburgh Business School</t>
        </is>
      </c>
      <c r="L141" s="77" t="inlineStr">
        <is>
          <t>MSc Management (Semester 2 option)</t>
        </is>
      </c>
      <c r="M141" s="77" t="inlineStr">
        <is>
          <t>Business/management</t>
        </is>
      </c>
      <c r="N141" s="77" t="inlineStr">
        <is>
          <t>Postgraduate taught</t>
        </is>
      </c>
      <c r="O141" s="77" t="inlineStr">
        <is>
          <t>MSc</t>
        </is>
      </c>
      <c r="P141" s="77" t="inlineStr">
        <is>
          <t>Programme students</t>
        </is>
      </c>
      <c r="Q141" s="77" t="inlineStr">
        <is>
          <t>Optional/elective</t>
        </is>
      </c>
      <c r="R141" s="77" t="inlineStr">
        <is>
          <t>Curricular</t>
        </is>
      </c>
      <c r="S141" s="77" t="inlineStr">
        <is>
          <t>20 credits; 50% group coursework, 50% individual exam (2025/26 entry)</t>
        </is>
      </c>
      <c r="T141" s="77" t="inlineStr">
        <is>
          <t>Semester 2; 6 weeks / ~97 hours (catalogue) vs 10 weeks / up to 72 hours (Business School page)</t>
        </is>
      </c>
      <c r="U141" s="77" t="inlineStr">
        <is>
          <t>Student groups</t>
        </is>
      </c>
      <c r="V141" s="77" t="inlineStr">
        <is>
          <t>Yes</t>
        </is>
      </c>
      <c r="W141" s="77" t="inlineStr">
        <is>
          <t>Small-scale group project (src 2).</t>
        </is>
      </c>
      <c r="X141" s="77" t="inlineStr">
        <is>
          <t>Yes</t>
        </is>
      </c>
      <c r="Y141" s="77" t="inlineStr">
        <is>
          <t>Teams of 4-5; 50% group coursework (src 2).</t>
        </is>
      </c>
      <c r="Z141" s="77" t="inlineStr">
        <is>
          <t>Unclear</t>
        </is>
      </c>
      <c r="AA141" s="77" t="inlineStr">
        <is>
          <t>Business School page says client is a private or public organisation receiving report and presentation (src 1), but the 2025/26 catalogue states topic is open and students may choose their own project and assesses process rather than outcome (src 2).</t>
        </is>
      </c>
      <c r="AB141" s="77" t="inlineStr">
        <is>
          <t>Unclear</t>
        </is>
      </c>
      <c r="AC141" s="77" t="inlineStr">
        <is>
          <t>Unclear</t>
        </is>
      </c>
      <c r="AD141" s="77" t="inlineStr"/>
      <c r="AE141" s="77" t="inlineStr">
        <is>
          <t>Group report and presentation</t>
        </is>
      </c>
      <c r="AF141" s="77">
        <f>IF(OR(V141="No",X141="No",Z141="No"),"Outside strict definition",IF(AND(V141="Yes",X141="Yes",Z141="Yes"),"Meets all three","Potentially relevant; evidence incomplete"))</f>
        <v/>
      </c>
      <c r="AG141" s="77" t="inlineStr">
        <is>
          <t>Current delivery confirmed</t>
        </is>
      </c>
      <c r="AH141" s="77" t="inlineStr">
        <is>
          <t>2025/26</t>
        </is>
      </c>
      <c r="AI141" s="77" t="inlineStr">
        <is>
          <t>Yes</t>
        </is>
      </c>
      <c r="AJ141" s="77">
        <f>IF(AND(AI141="Yes",AF141="Meets all three",AG141="Current delivery confirmed"),"Yes","No")</f>
        <v/>
      </c>
      <c r="AK141" s="77" t="inlineStr"/>
      <c r="AL141" s="77" t="inlineStr">
        <is>
          <t>RG06-S06-R1; RG06-S06-R2</t>
        </is>
      </c>
      <c r="AM141" s="77" t="inlineStr">
        <is>
          <t>Whether external clients are standard in current delivery; sources disagree on duration and design.</t>
        </is>
      </c>
      <c r="AN141" s="77" t="inlineStr"/>
      <c r="AO141" s="77" t="inlineStr">
        <is>
          <t>UK</t>
        </is>
      </c>
      <c r="AP141" s="77" t="inlineStr">
        <is>
          <t>UK – Russell Group</t>
        </is>
      </c>
      <c r="AQ141" s="77" t="inlineStr">
        <is>
          <t>~1 term/semester</t>
        </is>
      </c>
      <c r="AR141" s="77" t="inlineStr">
        <is>
          <t>Unclear</t>
        </is>
      </c>
      <c r="AS141" s="77" t="inlineStr"/>
    </row>
    <row r="142">
      <c r="A142" s="77" t="inlineStr">
        <is>
          <t>RG06</t>
        </is>
      </c>
      <c r="B142" s="77" t="inlineStr">
        <is>
          <t>Edinburgh</t>
        </is>
      </c>
      <c r="C142" s="77" t="inlineStr">
        <is>
          <t>Programme/course</t>
        </is>
      </c>
      <c r="D142" s="77" t="inlineStr">
        <is>
          <t>RG06-S07</t>
        </is>
      </c>
      <c r="E142" s="77" t="inlineStr"/>
      <c r="F142" s="77" t="inlineStr">
        <is>
          <t>No</t>
        </is>
      </c>
      <c r="G142" s="79" t="inlineStr">
        <is>
          <t>Enterprise Consultancy Project (BUST10120), Undergraduate Enterprise Consultancy</t>
        </is>
      </c>
      <c r="H142" s="77" t="inlineStr">
        <is>
          <t>Enterprise Consultancy Project</t>
        </is>
      </c>
      <c r="I142" s="77" t="inlineStr">
        <is>
          <t>BUST10120</t>
        </is>
      </c>
      <c r="J142"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42" s="77" t="inlineStr">
        <is>
          <t>University of Edinburgh Business School</t>
        </is>
      </c>
      <c r="L142" s="77" t="inlineStr">
        <is>
          <t>Final-year Business students with prior innovation/entrepreneurship course passes</t>
        </is>
      </c>
      <c r="M142" s="77" t="inlineStr">
        <is>
          <t>Business/management</t>
        </is>
      </c>
      <c r="N142" s="77" t="inlineStr">
        <is>
          <t>Undergraduate</t>
        </is>
      </c>
      <c r="O142" s="77" t="inlineStr">
        <is>
          <t>Final year</t>
        </is>
      </c>
      <c r="P142" s="77" t="inlineStr">
        <is>
          <t>Requires prior passes in specified innovation/entrepreneurship courses</t>
        </is>
      </c>
      <c r="Q142" s="77" t="inlineStr">
        <is>
          <t>Optional/elective</t>
        </is>
      </c>
      <c r="R142" s="77" t="inlineStr">
        <is>
          <t>Curricular</t>
        </is>
      </c>
      <c r="S142" s="77" t="inlineStr">
        <is>
          <t>20 SCQF credits; 100% coursework incl. 45% group report to the company and 15% presentation to the company</t>
        </is>
      </c>
      <c r="T142" s="77" t="inlineStr">
        <is>
          <t>Semester 2; ~12 weeks</t>
        </is>
      </c>
      <c r="U142" s="77" t="inlineStr">
        <is>
          <t>Team consultancy; client recruited by co-ordinator</t>
        </is>
      </c>
      <c r="V142" s="77" t="inlineStr">
        <is>
          <t>Yes</t>
        </is>
      </c>
      <c r="W142" s="77" t="inlineStr">
        <is>
          <t>Consultancy assignment with interim reports, final report and presentation (src 1).</t>
        </is>
      </c>
      <c r="X142" s="77" t="inlineStr">
        <is>
          <t>Yes</t>
        </is>
      </c>
      <c r="Y142" s="77" t="inlineStr">
        <is>
          <t>Teams of three to six; 45% group report (src 1).</t>
        </is>
      </c>
      <c r="Z142" s="77" t="inlineStr">
        <is>
          <t>Yes</t>
        </is>
      </c>
      <c r="AA142" s="77" t="inlineStr">
        <is>
          <t>Owner-manager of a new local business is the client, agreed brief with co-ordinator; receives final report and presentation (src 1).</t>
        </is>
      </c>
      <c r="AB142" s="77" t="inlineStr">
        <is>
          <t>Business/commercial</t>
        </is>
      </c>
      <c r="AC142" s="77" t="inlineStr">
        <is>
          <t>Client: agrees brief, receives report and presentation</t>
        </is>
      </c>
      <c r="AD142" s="77" t="inlineStr"/>
      <c r="AE142" s="77" t="inlineStr">
        <is>
          <t>Final group report and presentation to company</t>
        </is>
      </c>
      <c r="AF142" s="77">
        <f>IF(OR(V142="No",X142="No",Z142="No"),"Outside strict definition",IF(AND(V142="Yes",X142="Yes",Z142="Yes"),"Meets all three","Potentially relevant; evidence incomplete"))</f>
        <v/>
      </c>
      <c r="AG142" s="77" t="inlineStr">
        <is>
          <t>Current delivery confirmed</t>
        </is>
      </c>
      <c r="AH142" s="77" t="inlineStr">
        <is>
          <t>2025/26</t>
        </is>
      </c>
      <c r="AI142" s="77" t="inlineStr">
        <is>
          <t>Yes</t>
        </is>
      </c>
      <c r="AJ142" s="77">
        <f>IF(AND(AI142="Yes",AF142="Meets all three",AG142="Current delivery confirmed"),"Yes","No")</f>
        <v/>
      </c>
      <c r="AK142" s="77" t="inlineStr"/>
      <c r="AL142" s="77" t="inlineStr">
        <is>
          <t>RG06-S07-R1; RG06-S07-R2</t>
        </is>
      </c>
      <c r="AM142" s="77" t="inlineStr">
        <is>
          <t>Compulsory/optional status in Business degrees not established; client names not published.</t>
        </is>
      </c>
      <c r="AN142" s="77" t="inlineStr"/>
      <c r="AO142" s="77" t="inlineStr">
        <is>
          <t>UK</t>
        </is>
      </c>
      <c r="AP142" s="77" t="inlineStr">
        <is>
          <t>UK – Russell Group</t>
        </is>
      </c>
      <c r="AQ142" s="77" t="inlineStr">
        <is>
          <t>~1 term/semester</t>
        </is>
      </c>
      <c r="AR142" s="77" t="inlineStr">
        <is>
          <t>All/standard</t>
        </is>
      </c>
      <c r="AS142" s="77" t="inlineStr"/>
    </row>
    <row r="143">
      <c r="A143" s="77" t="inlineStr">
        <is>
          <t>RG06</t>
        </is>
      </c>
      <c r="B143" s="77" t="inlineStr">
        <is>
          <t>Edinburgh</t>
        </is>
      </c>
      <c r="C143" s="77" t="inlineStr">
        <is>
          <t>Programme/course</t>
        </is>
      </c>
      <c r="D143" s="77" t="inlineStr">
        <is>
          <t>RG06-S08</t>
        </is>
      </c>
      <c r="E143" s="77" t="inlineStr"/>
      <c r="F143" s="77" t="inlineStr">
        <is>
          <t>No</t>
        </is>
      </c>
      <c r="G143" s="79" t="inlineStr">
        <is>
          <t>MBA Consultancy Project (Consultancy Project (MBA), CMSE11224)</t>
        </is>
      </c>
      <c r="H143" s="77" t="inlineStr">
        <is>
          <t>MBA Consultancy Project</t>
        </is>
      </c>
      <c r="I143" s="77" t="inlineStr">
        <is>
          <t>CMSE11224</t>
        </is>
      </c>
      <c r="J143" s="77" t="inlineStr">
        <is>
          <t>MBA students work in small teams to deliver consultancy on a strategic business issue for an external client, April to June, with report and presentation delivered to the client.</t>
        </is>
      </c>
      <c r="K143" s="77" t="inlineStr">
        <is>
          <t>University of Edinburgh Business School</t>
        </is>
      </c>
      <c r="L143" s="77" t="inlineStr">
        <is>
          <t>MBA</t>
        </is>
      </c>
      <c r="M143" s="77" t="inlineStr">
        <is>
          <t>Business/management</t>
        </is>
      </c>
      <c r="N143" s="77" t="inlineStr">
        <is>
          <t>Postgraduate taught</t>
        </is>
      </c>
      <c r="O143" s="77" t="inlineStr">
        <is>
          <t>MBA</t>
        </is>
      </c>
      <c r="P143" s="77" t="inlineStr">
        <is>
          <t>MBA students</t>
        </is>
      </c>
      <c r="Q143" s="77" t="inlineStr">
        <is>
          <t>Unclear</t>
        </is>
      </c>
      <c r="R143" s="77" t="inlineStr">
        <is>
          <t>Curricular</t>
        </is>
      </c>
      <c r="S143" s="77" t="inlineStr">
        <is>
          <t>Group report and presentation (2016/17 catalogue)</t>
        </is>
      </c>
      <c r="T143" s="77" t="inlineStr">
        <is>
          <t>April-June (Business School page)</t>
        </is>
      </c>
      <c r="U143" s="77" t="inlineStr">
        <is>
          <t>Team consultancy</t>
        </is>
      </c>
      <c r="V143" s="77" t="inlineStr">
        <is>
          <t>Yes</t>
        </is>
      </c>
      <c r="W143" s="77" t="inlineStr">
        <is>
          <t>Strategic business issue; report and presentation to client (src 1, 2).</t>
        </is>
      </c>
      <c r="X143" s="77" t="inlineStr">
        <is>
          <t>Yes</t>
        </is>
      </c>
      <c r="Y143" s="77" t="inlineStr">
        <is>
          <t>'Small teams'; multi-cultural teams; group report/presentation assessment (src 1, 2).</t>
        </is>
      </c>
      <c r="Z143" s="77" t="inlineStr">
        <is>
          <t>Yes</t>
        </is>
      </c>
      <c r="AA143" s="77" t="inlineStr">
        <is>
          <t>Client organisations submit proposals (deadline 31 January) and receive report and presentation (src 1, 2).</t>
        </is>
      </c>
      <c r="AB143" s="77" t="inlineStr">
        <is>
          <t>Unclear</t>
        </is>
      </c>
      <c r="AC143" s="77" t="inlineStr">
        <is>
          <t>Provide strategic issue; receive report/presentation</t>
        </is>
      </c>
      <c r="AD143" s="77" t="inlineStr"/>
      <c r="AE143" s="77" t="inlineStr">
        <is>
          <t>Report and presentation to client</t>
        </is>
      </c>
      <c r="AF143" s="77">
        <f>IF(OR(V143="No",X143="No",Z143="No"),"Outside strict definition",IF(AND(V143="Yes",X143="Yes",Z143="Yes"),"Meets all three","Potentially relevant; evidence incomplete"))</f>
        <v/>
      </c>
      <c r="AG143" s="77" t="inlineStr">
        <is>
          <t>Current status unclear</t>
        </is>
      </c>
      <c r="AH143" s="77" t="inlineStr"/>
      <c r="AI143" s="77" t="inlineStr">
        <is>
          <t>Yes</t>
        </is>
      </c>
      <c r="AJ143" s="77">
        <f>IF(AND(AI143="Yes",AF143="Meets all three",AG143="Current delivery confirmed"),"Yes","No")</f>
        <v/>
      </c>
      <c r="AK143" s="77" t="inlineStr"/>
      <c r="AL143" s="77" t="inlineStr">
        <is>
          <t>RG06-S08-R1; RG06-S08-R2</t>
        </is>
      </c>
      <c r="AM143" s="77" t="inlineStr">
        <is>
          <t>Business School page undated; only a 2016/17 catalogue extract seen (three-week format then); a 'current' catalogue URL appeared but no extract; client sector not stated.</t>
        </is>
      </c>
      <c r="AN143" s="77" t="inlineStr"/>
      <c r="AO143" s="77" t="inlineStr">
        <is>
          <t>UK</t>
        </is>
      </c>
      <c r="AP143" s="77" t="inlineStr">
        <is>
          <t>UK – Russell Group</t>
        </is>
      </c>
      <c r="AQ143" s="77" t="inlineStr">
        <is>
          <t>~1 term/semester</t>
        </is>
      </c>
      <c r="AR143" s="77" t="inlineStr">
        <is>
          <t>All/standard</t>
        </is>
      </c>
      <c r="AS143" s="77" t="inlineStr"/>
    </row>
    <row r="144">
      <c r="A144" s="77" t="inlineStr">
        <is>
          <t>RG06</t>
        </is>
      </c>
      <c r="B144" s="77" t="inlineStr">
        <is>
          <t>Edinburgh</t>
        </is>
      </c>
      <c r="C144" s="77" t="inlineStr">
        <is>
          <t>Programme/course</t>
        </is>
      </c>
      <c r="D144" s="77" t="inlineStr">
        <is>
          <t>RG06-S09</t>
        </is>
      </c>
      <c r="E144" s="77" t="inlineStr"/>
      <c r="F144" s="77" t="inlineStr">
        <is>
          <t>No</t>
        </is>
      </c>
      <c r="G144" s="79" t="inlineStr">
        <is>
          <t>MBA Charity Consultancy Week</t>
        </is>
      </c>
      <c r="H144" s="77" t="inlineStr">
        <is>
          <t>MBA Charity Consultancy Week</t>
        </is>
      </c>
      <c r="I144" s="77" t="inlineStr"/>
      <c r="J144"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44" s="77" t="inlineStr">
        <is>
          <t>University of Edinburgh Business School</t>
        </is>
      </c>
      <c r="L144" s="77" t="inlineStr">
        <is>
          <t>MBA</t>
        </is>
      </c>
      <c r="M144" s="77" t="inlineStr">
        <is>
          <t>Business/management</t>
        </is>
      </c>
      <c r="N144" s="77" t="inlineStr">
        <is>
          <t>Postgraduate taught</t>
        </is>
      </c>
      <c r="O144" s="77" t="inlineStr">
        <is>
          <t>MBA</t>
        </is>
      </c>
      <c r="P144" s="77" t="inlineStr">
        <is>
          <t>MBA students</t>
        </is>
      </c>
      <c r="Q144" s="77" t="inlineStr">
        <is>
          <t>Unclear</t>
        </is>
      </c>
      <c r="R144" s="77" t="inlineStr">
        <is>
          <t>Curricular</t>
        </is>
      </c>
      <c r="S144" s="77" t="inlineStr">
        <is>
          <t>Not stated</t>
        </is>
      </c>
      <c r="T144" s="77" t="inlineStr">
        <is>
          <t>One week (last week of October)</t>
        </is>
      </c>
      <c r="U144" s="77" t="inlineStr">
        <is>
          <t>Intensive team consultancy</t>
        </is>
      </c>
      <c r="V144" s="77" t="inlineStr">
        <is>
          <t>Yes</t>
        </is>
      </c>
      <c r="W144" s="77" t="inlineStr">
        <is>
          <t>Defined charity problem with consultancy report/presentation (src 1).</t>
        </is>
      </c>
      <c r="X144" s="77" t="inlineStr">
        <is>
          <t>Yes</t>
        </is>
      </c>
      <c r="Y144" s="77" t="inlineStr">
        <is>
          <t>'Small groups' on a specific charity (src 1).</t>
        </is>
      </c>
      <c r="Z144" s="77" t="inlineStr">
        <is>
          <t>Yes</t>
        </is>
      </c>
      <c r="AA144" s="77" t="inlineStr">
        <is>
          <t>Charities submit proposals and receive the presentation (src 1).</t>
        </is>
      </c>
      <c r="AB144" s="77" t="inlineStr">
        <is>
          <t>Charity/community</t>
        </is>
      </c>
      <c r="AC144" s="77" t="inlineStr">
        <is>
          <t>Supply problem; receive presentation</t>
        </is>
      </c>
      <c r="AD144" s="77" t="inlineStr"/>
      <c r="AE144" s="77" t="inlineStr">
        <is>
          <t>In-person presentation constituting consultancy report</t>
        </is>
      </c>
      <c r="AF144" s="77">
        <f>IF(OR(V144="No",X144="No",Z144="No"),"Outside strict definition",IF(AND(V144="Yes",X144="Yes",Z144="Yes"),"Meets all three","Potentially relevant; evidence incomplete"))</f>
        <v/>
      </c>
      <c r="AG144" s="77" t="inlineStr">
        <is>
          <t>Current status unclear</t>
        </is>
      </c>
      <c r="AH144" s="77" t="inlineStr"/>
      <c r="AI144" s="77" t="inlineStr">
        <is>
          <t>Yes</t>
        </is>
      </c>
      <c r="AJ144" s="77">
        <f>IF(AND(AI144="Yes",AF144="Meets all three",AG144="Current delivery confirmed"),"Yes","No")</f>
        <v/>
      </c>
      <c r="AK144" s="77" t="inlineStr"/>
      <c r="AL144" s="77" t="inlineStr">
        <is>
          <t>RG06-S09-R1</t>
        </is>
      </c>
      <c r="AM144" s="77" t="inlineStr">
        <is>
          <t>Page undated; credit/compulsory status unknown.</t>
        </is>
      </c>
      <c r="AN144" s="77" t="inlineStr"/>
      <c r="AO144" s="77" t="inlineStr">
        <is>
          <t>UK</t>
        </is>
      </c>
      <c r="AP144" s="77" t="inlineStr">
        <is>
          <t>UK – Russell Group</t>
        </is>
      </c>
      <c r="AQ144" s="77" t="inlineStr">
        <is>
          <t>1 week</t>
        </is>
      </c>
      <c r="AR144" s="77" t="inlineStr">
        <is>
          <t>All/standard</t>
        </is>
      </c>
      <c r="AS144" s="77" t="inlineStr"/>
    </row>
    <row r="145">
      <c r="A145" s="77" t="inlineStr">
        <is>
          <t>RG06</t>
        </is>
      </c>
      <c r="B145" s="77" t="inlineStr">
        <is>
          <t>Edinburgh</t>
        </is>
      </c>
      <c r="C145" s="77" t="inlineStr">
        <is>
          <t>Programme/course</t>
        </is>
      </c>
      <c r="D145" s="77" t="inlineStr">
        <is>
          <t>RG06-S10</t>
        </is>
      </c>
      <c r="E145" s="77" t="inlineStr"/>
      <c r="F145" s="77" t="inlineStr">
        <is>
          <t>No</t>
        </is>
      </c>
      <c r="G145" s="79" t="inlineStr">
        <is>
          <t>Client Consulting Project (EFIE11118), MSc Creative Industries</t>
        </is>
      </c>
      <c r="H145" s="77" t="inlineStr">
        <is>
          <t>Client Consulting Project</t>
        </is>
      </c>
      <c r="I145" s="77" t="inlineStr">
        <is>
          <t>EFIE11118</t>
        </is>
      </c>
      <c r="J145" s="77" t="inlineStr">
        <is>
          <t>Student teams apply strategy, law and data literacy to a challenge from a cultural organisation, present to the client and receive client feedback, and submit a team client report (up to 7,000 words, 85%) plus individual peer review (15%).</t>
        </is>
      </c>
      <c r="K145" s="77" t="inlineStr">
        <is>
          <t>Edinburgh Futures Institute</t>
        </is>
      </c>
      <c r="L145" s="77" t="inlineStr">
        <is>
          <t>MSc Creative Industries only</t>
        </is>
      </c>
      <c r="M145" s="77" t="inlineStr">
        <is>
          <t>Arts/humanities/social sciences; Other (law, health, design, architecture…)</t>
        </is>
      </c>
      <c r="N145" s="77" t="inlineStr">
        <is>
          <t>Postgraduate taught</t>
        </is>
      </c>
      <c r="O145" s="77" t="inlineStr">
        <is>
          <t>MSc</t>
        </is>
      </c>
      <c r="P145" s="77" t="inlineStr">
        <is>
          <t>Only students enrolled on Creative Industries (MSc)</t>
        </is>
      </c>
      <c r="Q145" s="77" t="inlineStr">
        <is>
          <t>Compulsory within specified programmes</t>
        </is>
      </c>
      <c r="R145" s="77" t="inlineStr">
        <is>
          <t>Curricular</t>
        </is>
      </c>
      <c r="S145" s="77" t="inlineStr">
        <is>
          <t>10 SCQF credits; 85% team client report, 15% peer review</t>
        </is>
      </c>
      <c r="T145" s="77" t="inlineStr">
        <is>
          <t>Short course (10 credits); length not stated</t>
        </is>
      </c>
      <c r="U145" s="77" t="inlineStr">
        <is>
          <t>Team client consulting</t>
        </is>
      </c>
      <c r="V145" s="77" t="inlineStr">
        <is>
          <t>Yes</t>
        </is>
      </c>
      <c r="W145" s="77" t="inlineStr">
        <is>
          <t>Challenge from a cultural organisation with report (src 1).</t>
        </is>
      </c>
      <c r="X145" s="77" t="inlineStr">
        <is>
          <t>Yes</t>
        </is>
      </c>
      <c r="Y145" s="77" t="inlineStr">
        <is>
          <t>Team client report 85% (src 1).</t>
        </is>
      </c>
      <c r="Z145" s="77" t="inlineStr">
        <is>
          <t>Yes</t>
        </is>
      </c>
      <c r="AA145" s="77" t="inlineStr">
        <is>
          <t>Teams present to the client; client gives feedback on the report (src 1).</t>
        </is>
      </c>
      <c r="AB145" s="77" t="inlineStr">
        <is>
          <t>Unclear</t>
        </is>
      </c>
      <c r="AC145" s="77" t="inlineStr">
        <is>
          <t>Sets challenge; receives presentation and report; gives feedback</t>
        </is>
      </c>
      <c r="AD145" s="77" t="inlineStr"/>
      <c r="AE145" s="77" t="inlineStr">
        <is>
          <t>Team client report and client presentation</t>
        </is>
      </c>
      <c r="AF145" s="77">
        <f>IF(OR(V145="No",X145="No",Z145="No"),"Outside strict definition",IF(AND(V145="Yes",X145="Yes",Z145="Yes"),"Meets all three","Potentially relevant; evidence incomplete"))</f>
        <v/>
      </c>
      <c r="AG145" s="77" t="inlineStr">
        <is>
          <t>Current delivery confirmed</t>
        </is>
      </c>
      <c r="AH145" s="77" t="inlineStr">
        <is>
          <t>2025/26</t>
        </is>
      </c>
      <c r="AI145" s="77" t="inlineStr">
        <is>
          <t>Yes</t>
        </is>
      </c>
      <c r="AJ145" s="77">
        <f>IF(AND(AI145="Yes",AF145="Meets all three",AG145="Current delivery confirmed"),"Yes","No")</f>
        <v/>
      </c>
      <c r="AK145" s="77" t="inlineStr"/>
      <c r="AL145" s="77" t="inlineStr">
        <is>
          <t>RG06-S10-R1</t>
        </is>
      </c>
      <c r="AM145" s="77" t="inlineStr">
        <is>
          <t>Client names and sector (charity vs commercial) not seen; duration not stated.</t>
        </is>
      </c>
      <c r="AN145" s="77" t="inlineStr"/>
      <c r="AO145" s="77" t="inlineStr">
        <is>
          <t>UK</t>
        </is>
      </c>
      <c r="AP145" s="77" t="inlineStr">
        <is>
          <t>UK – Russell Group</t>
        </is>
      </c>
      <c r="AQ145" s="77" t="inlineStr">
        <is>
          <t>Unclear</t>
        </is>
      </c>
      <c r="AR145" s="77" t="inlineStr">
        <is>
          <t>All/standard</t>
        </is>
      </c>
      <c r="AS145" s="77" t="inlineStr"/>
    </row>
    <row r="146">
      <c r="A146" s="77" t="inlineStr">
        <is>
          <t>RG06</t>
        </is>
      </c>
      <c r="B146" s="77" t="inlineStr">
        <is>
          <t>Edinburgh</t>
        </is>
      </c>
      <c r="C146" s="77" t="inlineStr">
        <is>
          <t>Programme/course</t>
        </is>
      </c>
      <c r="D146" s="77" t="inlineStr">
        <is>
          <t>RG06-S11</t>
        </is>
      </c>
      <c r="E146" s="77" t="inlineStr"/>
      <c r="F146" s="77" t="inlineStr">
        <is>
          <t>No</t>
        </is>
      </c>
      <c r="G146" s="79" t="inlineStr">
        <is>
          <t>Creative Industries Team Project (EFIE11120)</t>
        </is>
      </c>
      <c r="H146" s="77" t="inlineStr">
        <is>
          <t>Creative Industries Team Project</t>
        </is>
      </c>
      <c r="I146" s="77" t="inlineStr">
        <is>
          <t>EFIE11120</t>
        </is>
      </c>
      <c r="J146"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46" s="77" t="inlineStr">
        <is>
          <t>Edinburgh Futures Institute</t>
        </is>
      </c>
      <c r="L146" s="77" t="inlineStr">
        <is>
          <t>MSc Creative Industries</t>
        </is>
      </c>
      <c r="M146" s="77" t="inlineStr">
        <is>
          <t>Arts/humanities/social sciences; Other (law, health, design, architecture…)</t>
        </is>
      </c>
      <c r="N146" s="77" t="inlineStr">
        <is>
          <t>Postgraduate taught</t>
        </is>
      </c>
      <c r="O146" s="77" t="inlineStr">
        <is>
          <t>MSc</t>
        </is>
      </c>
      <c r="P146" s="77" t="inlineStr">
        <is>
          <t>Programme students</t>
        </is>
      </c>
      <c r="Q146" s="77" t="inlineStr">
        <is>
          <t>Compulsory within specified programmes</t>
        </is>
      </c>
      <c r="R146" s="77" t="inlineStr">
        <is>
          <t>Curricular</t>
        </is>
      </c>
      <c r="S146" s="77" t="inlineStr">
        <is>
          <t>40 credits; 60% team report, 15% peer review, team presentation</t>
        </is>
      </c>
      <c r="T146" s="77" t="inlineStr">
        <is>
          <t>March/April to mid-late August</t>
        </is>
      </c>
      <c r="U146" s="77" t="inlineStr">
        <is>
          <t>Interdisciplinary teams with supervisors</t>
        </is>
      </c>
      <c r="V146" s="77" t="inlineStr">
        <is>
          <t>Yes</t>
        </is>
      </c>
      <c r="W146" s="77" t="inlineStr">
        <is>
          <t>Team report on client challenge or new product/service/event (src 1).</t>
        </is>
      </c>
      <c r="X146" s="77" t="inlineStr">
        <is>
          <t>Yes</t>
        </is>
      </c>
      <c r="Y146" s="77" t="inlineStr">
        <is>
          <t>Interdisciplinary teams; team report (src 1).</t>
        </is>
      </c>
      <c r="Z146" s="77" t="inlineStr">
        <is>
          <t>Unclear</t>
        </is>
      </c>
      <c r="AA146" s="77" t="inlineStr">
        <is>
          <t>Clients may submit briefs and teams present findings to the client, but projects may alternatively be student-led new products/services/events, so external clients are not shown to be standard (src 1).</t>
        </is>
      </c>
      <c r="AB146" s="77" t="inlineStr">
        <is>
          <t>Unclear</t>
        </is>
      </c>
      <c r="AC146" s="77" t="inlineStr">
        <is>
          <t>Submit briefs where client-led</t>
        </is>
      </c>
      <c r="AD146" s="77" t="inlineStr"/>
      <c r="AE146" s="77" t="inlineStr">
        <is>
          <t>Team project report (max 13,000 words) and presentation</t>
        </is>
      </c>
      <c r="AF146" s="77">
        <f>IF(OR(V146="No",X146="No",Z146="No"),"Outside strict definition",IF(AND(V146="Yes",X146="Yes",Z146="Yes"),"Meets all three","Potentially relevant; evidence incomplete"))</f>
        <v/>
      </c>
      <c r="AG146" s="77" t="inlineStr">
        <is>
          <t>Current delivery confirmed</t>
        </is>
      </c>
      <c r="AH146" s="77" t="inlineStr">
        <is>
          <t>2026/27</t>
        </is>
      </c>
      <c r="AI146" s="77" t="inlineStr">
        <is>
          <t>Yes</t>
        </is>
      </c>
      <c r="AJ146" s="77">
        <f>IF(AND(AI146="Yes",AF146="Meets all three",AG146="Current delivery confirmed"),"Yes","No")</f>
        <v/>
      </c>
      <c r="AK146" s="77" t="inlineStr"/>
      <c r="AL146" s="77" t="inlineStr">
        <is>
          <t>RG06-S11-R1; RG06-S11-R2</t>
        </is>
      </c>
      <c r="AM146" s="77" t="inlineStr">
        <is>
          <t>Share of client-led vs student-led projects; client names; no 2025/26 course page seen (2026/27 programme table lists it as compulsory).</t>
        </is>
      </c>
      <c r="AN146" s="77" t="inlineStr"/>
      <c r="AO146" s="77" t="inlineStr">
        <is>
          <t>UK</t>
        </is>
      </c>
      <c r="AP146" s="77" t="inlineStr">
        <is>
          <t>UK – Russell Group</t>
        </is>
      </c>
      <c r="AQ146" s="77" t="inlineStr">
        <is>
          <t>&gt;1 term</t>
        </is>
      </c>
      <c r="AR146" s="77" t="inlineStr">
        <is>
          <t>Some projects</t>
        </is>
      </c>
      <c r="AS146" s="77" t="inlineStr"/>
    </row>
    <row r="147">
      <c r="A147" s="77" t="inlineStr">
        <is>
          <t>RG06</t>
        </is>
      </c>
      <c r="B147" s="77" t="inlineStr">
        <is>
          <t>Edinburgh</t>
        </is>
      </c>
      <c r="C147" s="77" t="inlineStr">
        <is>
          <t>Programme/course</t>
        </is>
      </c>
      <c r="D147" s="77" t="inlineStr">
        <is>
          <t>RG06-S12</t>
        </is>
      </c>
      <c r="E147" s="77" t="inlineStr"/>
      <c r="F147" s="77" t="inlineStr">
        <is>
          <t>No</t>
        </is>
      </c>
      <c r="G147" s="79" t="inlineStr">
        <is>
          <t>Design with Data (MSc Design Informatics)</t>
        </is>
      </c>
      <c r="H147" s="77" t="inlineStr">
        <is>
          <t>Design with Data</t>
        </is>
      </c>
      <c r="I147" s="77" t="inlineStr">
        <is>
          <t>DESI11025</t>
        </is>
      </c>
      <c r="J147"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47" s="77" t="inlineStr">
        <is>
          <t>School of Informatics / Edinburgh College of Art (Design Informatics)</t>
        </is>
      </c>
      <c r="L147" s="77" t="inlineStr">
        <is>
          <t>MSc Design Informatics (MA route shares courses)</t>
        </is>
      </c>
      <c r="M147" s="77" t="inlineStr">
        <is>
          <t>Engineering/computing; Arts/humanities/social sciences</t>
        </is>
      </c>
      <c r="N147" s="77" t="inlineStr">
        <is>
          <t>Postgraduate taught</t>
        </is>
      </c>
      <c r="O147" s="77" t="inlineStr">
        <is>
          <t>MSc</t>
        </is>
      </c>
      <c r="P147" s="77" t="inlineStr">
        <is>
          <t>Programme students</t>
        </is>
      </c>
      <c r="Q147" s="77" t="inlineStr">
        <is>
          <t>Compulsory within specified programmes</t>
        </is>
      </c>
      <c r="R147" s="77" t="inlineStr">
        <is>
          <t>Curricular</t>
        </is>
      </c>
      <c r="S147" s="77" t="inlineStr">
        <is>
          <t>20 credits; group presentation, digital artefact, portfolio; peer-adjusted group marks</t>
        </is>
      </c>
      <c r="T147" s="77" t="inlineStr">
        <is>
          <t>Semester 2</t>
        </is>
      </c>
      <c r="U147" s="77" t="inlineStr">
        <is>
          <t>Small-group challenge-led studio</t>
        </is>
      </c>
      <c r="V147" s="77" t="inlineStr">
        <is>
          <t>Yes</t>
        </is>
      </c>
      <c r="W147" s="77" t="inlineStr">
        <is>
          <t>Group experimental construction/interactive prototype (src 1, 2).</t>
        </is>
      </c>
      <c r="X147" s="77" t="inlineStr">
        <is>
          <t>Yes</t>
        </is>
      </c>
      <c r="Y147" s="77" t="inlineStr">
        <is>
          <t>'Small groups'; assessment through group work (src 1, 2).</t>
        </is>
      </c>
      <c r="Z147" s="77" t="inlineStr">
        <is>
          <t>Unclear</t>
        </is>
      </c>
      <c r="AA147" s="77" t="inlineStr">
        <is>
          <t>Handbook line says groups work with an external organisation's data (src 1); catalogue pages mention no partner (src 2). Role of the organisation (brief, feedback) not evidenced.</t>
        </is>
      </c>
      <c r="AB147" s="77" t="inlineStr">
        <is>
          <t>Unclear</t>
        </is>
      </c>
      <c r="AC147" s="77" t="inlineStr">
        <is>
          <t>Unclear (provides data per handbook)</t>
        </is>
      </c>
      <c r="AD147" s="77" t="inlineStr"/>
      <c r="AE147" s="77" t="inlineStr">
        <is>
          <t>Interactive prototype / digital artefact, presentation, portfolio</t>
        </is>
      </c>
      <c r="AF147" s="77">
        <f>IF(OR(V147="No",X147="No",Z147="No"),"Outside strict definition",IF(AND(V147="Yes",X147="Yes",Z147="Yes"),"Meets all three","Potentially relevant; evidence incomplete"))</f>
        <v/>
      </c>
      <c r="AG147" s="77" t="inlineStr">
        <is>
          <t>Current delivery confirmed</t>
        </is>
      </c>
      <c r="AH147" s="77" t="inlineStr">
        <is>
          <t>2025/26</t>
        </is>
      </c>
      <c r="AI147" s="77" t="inlineStr">
        <is>
          <t>Yes</t>
        </is>
      </c>
      <c r="AJ147" s="77">
        <f>IF(AND(AI147="Yes",AF147="Meets all three",AG147="Current delivery confirmed"),"Yes","No")</f>
        <v/>
      </c>
      <c r="AK147" s="77" t="inlineStr"/>
      <c r="AL147" s="77" t="inlineStr">
        <is>
          <t>RG06-S12-R1; RG06-S12-R2</t>
        </is>
      </c>
      <c r="AM147" s="77" t="inlineStr">
        <is>
          <t>Identity and role of the external organisation; whether standard each year.</t>
        </is>
      </c>
      <c r="AN147" s="77" t="inlineStr"/>
      <c r="AO147" s="77" t="inlineStr">
        <is>
          <t>UK</t>
        </is>
      </c>
      <c r="AP147" s="77" t="inlineStr">
        <is>
          <t>UK – Russell Group</t>
        </is>
      </c>
      <c r="AQ147" s="77" t="inlineStr">
        <is>
          <t>~1 term/semester</t>
        </is>
      </c>
      <c r="AR147" s="77" t="inlineStr">
        <is>
          <t>Unclear</t>
        </is>
      </c>
      <c r="AS147" s="77" t="inlineStr"/>
    </row>
    <row r="148">
      <c r="A148" s="77" t="inlineStr">
        <is>
          <t>RG06</t>
        </is>
      </c>
      <c r="B148" s="77" t="inlineStr">
        <is>
          <t>Edinburgh</t>
        </is>
      </c>
      <c r="C148" s="77" t="inlineStr">
        <is>
          <t>Cross-faculty</t>
        </is>
      </c>
      <c r="D148" s="77" t="inlineStr">
        <is>
          <t>RG06-S13</t>
        </is>
      </c>
      <c r="E148" s="77" t="inlineStr"/>
      <c r="F148" s="77" t="inlineStr">
        <is>
          <t>No</t>
        </is>
      </c>
      <c r="G148" s="79" t="inlineStr">
        <is>
          <t>National HVDC Centre MSc industry challenge week (Edinburgh Innovations / School of Mathematics)</t>
        </is>
      </c>
      <c r="H148" s="77" t="inlineStr">
        <is>
          <t>HVDC offshore wind network industry challenge</t>
        </is>
      </c>
      <c r="I148" s="77" t="inlineStr"/>
      <c r="J148"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48" s="77" t="inlineStr">
        <is>
          <t>Edinburgh Innovations with School of Mathematics</t>
        </is>
      </c>
      <c r="L148" s="77" t="inlineStr">
        <is>
          <t>MSc students across the University interested in energy sector (50+ participants)</t>
        </is>
      </c>
      <c r="M148" s="77" t="inlineStr">
        <is>
          <t>Science; Engineering/computing; Central provision</t>
        </is>
      </c>
      <c r="N148" s="77" t="inlineStr">
        <is>
          <t>Postgraduate taught</t>
        </is>
      </c>
      <c r="O148" s="77" t="inlineStr">
        <is>
          <t>MSc</t>
        </is>
      </c>
      <c r="P148" s="77" t="inlineStr">
        <is>
          <t>MSc students with energy-sector interest</t>
        </is>
      </c>
      <c r="Q148" s="77" t="inlineStr">
        <is>
          <t>Optional/elective</t>
        </is>
      </c>
      <c r="R148" s="77" t="inlineStr">
        <is>
          <t>Extracurricular</t>
        </is>
      </c>
      <c r="S148" s="77" t="inlineStr">
        <is>
          <t>Not stated</t>
        </is>
      </c>
      <c r="T148" s="77" t="inlineStr">
        <is>
          <t>One week</t>
        </is>
      </c>
      <c r="U148" s="77" t="inlineStr">
        <is>
          <t>Challenge week with pitching training and judging</t>
        </is>
      </c>
      <c r="V148" s="77" t="inlineStr">
        <is>
          <t>Yes</t>
        </is>
      </c>
      <c r="W148" s="77" t="inlineStr">
        <is>
          <t>Defined network design question, solutions pitched (src 1).</t>
        </is>
      </c>
      <c r="X148" s="77" t="inlineStr">
        <is>
          <t>Yes</t>
        </is>
      </c>
      <c r="Y148" s="77" t="inlineStr">
        <is>
          <t>Six interdisciplinary teams (src 1).</t>
        </is>
      </c>
      <c r="Z148" s="77" t="inlineStr">
        <is>
          <t>Yes</t>
        </is>
      </c>
      <c r="AA148" s="77" t="inlineStr">
        <is>
          <t>External centre set the challenge, supplied data and judged (src 1).</t>
        </is>
      </c>
      <c r="AB148" s="77" t="inlineStr">
        <is>
          <t>Business/commercial</t>
        </is>
      </c>
      <c r="AC148" s="77" t="inlineStr">
        <is>
          <t>Set challenge, supply data, judge</t>
        </is>
      </c>
      <c r="AD148" s="77" t="inlineStr">
        <is>
          <t>National HVDC Centre</t>
        </is>
      </c>
      <c r="AE148" s="77" t="inlineStr">
        <is>
          <t>Team solution pitched to panel</t>
        </is>
      </c>
      <c r="AF148" s="77">
        <f>IF(OR(V148="No",X148="No",Z148="No"),"Outside strict definition",IF(AND(V148="Yes",X148="Yes",Z148="Yes"),"Meets all three","Potentially relevant; evidence incomplete"))</f>
        <v/>
      </c>
      <c r="AG148" s="77" t="inlineStr">
        <is>
          <t>Current status unclear</t>
        </is>
      </c>
      <c r="AH148" s="77" t="inlineStr"/>
      <c r="AI148" s="77" t="inlineStr">
        <is>
          <t>Yes</t>
        </is>
      </c>
      <c r="AJ148" s="77">
        <f>IF(AND(AI148="Yes",AF148="Meets all three",AG148="Current delivery confirmed"),"Yes","No")</f>
        <v/>
      </c>
      <c r="AK148" s="77" t="inlineStr">
        <is>
          <t>More than 50 students, six teams (undated event)</t>
        </is>
      </c>
      <c r="AL148" s="77" t="inlineStr">
        <is>
          <t>RG06-S13-R1</t>
        </is>
      </c>
      <c r="AM148" s="77" t="inlineStr">
        <is>
          <t>Article undated (search result indicated roughly two years old); no evidence of repeat. Whether HVDC Centre is wholly external (hosted by industry operators) not verified; sector typed Business/commercial provisionally.</t>
        </is>
      </c>
      <c r="AN148" s="77" t="inlineStr"/>
      <c r="AO148" s="77" t="inlineStr">
        <is>
          <t>UK</t>
        </is>
      </c>
      <c r="AP148" s="77" t="inlineStr">
        <is>
          <t>UK – Russell Group</t>
        </is>
      </c>
      <c r="AQ148" s="77" t="inlineStr">
        <is>
          <t>1 week</t>
        </is>
      </c>
      <c r="AR148" s="77" t="inlineStr">
        <is>
          <t>All/standard</t>
        </is>
      </c>
      <c r="AS148" s="77" t="inlineStr"/>
    </row>
    <row r="149">
      <c r="A149" s="77" t="inlineStr">
        <is>
          <t>RG06</t>
        </is>
      </c>
      <c r="B149" s="77" t="inlineStr">
        <is>
          <t>Edinburgh</t>
        </is>
      </c>
      <c r="C149" s="77" t="inlineStr">
        <is>
          <t>Programme/course</t>
        </is>
      </c>
      <c r="D149" s="77" t="inlineStr">
        <is>
          <t>RG06-S14</t>
        </is>
      </c>
      <c r="E149" s="77" t="inlineStr"/>
      <c r="F149" s="77" t="inlineStr">
        <is>
          <t>No</t>
        </is>
      </c>
      <c r="G149" s="79" t="inlineStr">
        <is>
          <t>LLM Human Rights Clinic (LLM in Human Rights)</t>
        </is>
      </c>
      <c r="H149" s="77" t="inlineStr">
        <is>
          <t>Human Rights Clinic</t>
        </is>
      </c>
      <c r="I149" s="77" t="inlineStr"/>
      <c r="J149"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49" s="77" t="inlineStr">
        <is>
          <t>Edinburgh Law School</t>
        </is>
      </c>
      <c r="L149" s="77" t="inlineStr">
        <is>
          <t>LLM Human Rights</t>
        </is>
      </c>
      <c r="M149" s="77" t="inlineStr">
        <is>
          <t>Other (law, health, design, architecture…); Arts/humanities/social sciences</t>
        </is>
      </c>
      <c r="N149" s="77" t="inlineStr">
        <is>
          <t>Postgraduate taught</t>
        </is>
      </c>
      <c r="O149" s="77" t="inlineStr">
        <is>
          <t>LLM</t>
        </is>
      </c>
      <c r="P149" s="77" t="inlineStr">
        <is>
          <t>Programme students</t>
        </is>
      </c>
      <c r="Q149" s="77" t="inlineStr">
        <is>
          <t>Unclear</t>
        </is>
      </c>
      <c r="R149" s="77" t="inlineStr">
        <is>
          <t>Curricular</t>
        </is>
      </c>
      <c r="S149" s="77" t="inlineStr">
        <is>
          <t>20 credits</t>
        </is>
      </c>
      <c r="T149" s="77" t="inlineStr">
        <is>
          <t>Unclear (academic year cohorts)</t>
        </is>
      </c>
      <c r="U149" s="77" t="inlineStr">
        <is>
          <t>Practical research clinic with presentations</t>
        </is>
      </c>
      <c r="V149" s="77" t="inlineStr">
        <is>
          <t>Yes</t>
        </is>
      </c>
      <c r="W149" s="77" t="inlineStr">
        <is>
          <t>Research reports with launch/presentations (src 1-3).</t>
        </is>
      </c>
      <c r="X149" s="77" t="inlineStr">
        <is>
          <t>Yes</t>
        </is>
      </c>
      <c r="Y149" s="77" t="inlineStr">
        <is>
          <t>Group of four students presented 2020 findings; five students presented a child rights budgeting report (src 1, 3).</t>
        </is>
      </c>
      <c r="Z149" s="77" t="inlineStr">
        <is>
          <t>Yes</t>
        </is>
      </c>
      <c r="AA149" s="77" t="inlineStr">
        <is>
          <t>Work done in partnership with Together to support its advocacy; findings fed Together's UN consultation response; presentations to Scottish Government and rights organisations (src 1-3).</t>
        </is>
      </c>
      <c r="AB149" s="77" t="inlineStr">
        <is>
          <t>Charity/community</t>
        </is>
      </c>
      <c r="AC149" s="77" t="inlineStr">
        <is>
          <t>Partner commissions/uses research; audiences include Scottish Government</t>
        </is>
      </c>
      <c r="AD149" s="77" t="inlineStr">
        <is>
          <t>Together (Scottish Alliance for Children's Rights) (2020, 2024, 2025)</t>
        </is>
      </c>
      <c r="AE149" s="77" t="inlineStr">
        <is>
          <t>Research report and presentation</t>
        </is>
      </c>
      <c r="AF149" s="77">
        <f>IF(OR(V149="No",X149="No",Z149="No"),"Outside strict definition",IF(AND(V149="Yes",X149="Yes",Z149="Yes"),"Meets all three","Potentially relevant; evidence incomplete"))</f>
        <v/>
      </c>
      <c r="AG149" s="77" t="inlineStr">
        <is>
          <t>Current delivery confirmed</t>
        </is>
      </c>
      <c r="AH149" s="77" t="inlineStr">
        <is>
          <t>2025</t>
        </is>
      </c>
      <c r="AI149" s="77" t="inlineStr">
        <is>
          <t>Yes</t>
        </is>
      </c>
      <c r="AJ149" s="77">
        <f>IF(AND(AI149="Yes",AF149="Meets all three",AG149="Current delivery confirmed"),"Yes","No")</f>
        <v/>
      </c>
      <c r="AK149" s="77" t="inlineStr"/>
      <c r="AL149" s="77" t="inlineStr">
        <is>
          <t>RG06-S14-R1; RG06-S14-R2; RG06-S14-R3</t>
        </is>
      </c>
      <c r="AM149" s="77" t="inlineStr">
        <is>
          <t>Whether every clinic project has an external partner is inferred from cohorts 2020, 2024, 2025; compulsory/option status not seen; 2025 item not tied to an academic year.</t>
        </is>
      </c>
      <c r="AN149" s="77" t="inlineStr"/>
      <c r="AO149" s="77" t="inlineStr">
        <is>
          <t>UK</t>
        </is>
      </c>
      <c r="AP149" s="77" t="inlineStr">
        <is>
          <t>UK – Russell Group</t>
        </is>
      </c>
      <c r="AQ149" s="77" t="inlineStr">
        <is>
          <t>Unclear</t>
        </is>
      </c>
      <c r="AR149" s="77" t="inlineStr">
        <is>
          <t>All/standard</t>
        </is>
      </c>
      <c r="AS149" s="77" t="inlineStr"/>
    </row>
    <row r="150">
      <c r="A150" s="77" t="inlineStr">
        <is>
          <t>RG06</t>
        </is>
      </c>
      <c r="B150" s="77" t="inlineStr">
        <is>
          <t>Edinburgh</t>
        </is>
      </c>
      <c r="C150" s="77" t="inlineStr">
        <is>
          <t>Programme/course</t>
        </is>
      </c>
      <c r="D150" s="77" t="inlineStr">
        <is>
          <t>RG06-S15</t>
        </is>
      </c>
      <c r="E150" s="77" t="inlineStr"/>
      <c r="F150" s="77" t="inlineStr">
        <is>
          <t>No</t>
        </is>
      </c>
      <c r="G150" s="79" t="inlineStr">
        <is>
          <t>Freedom of Expression Law Clinic (LAWS10190)</t>
        </is>
      </c>
      <c r="H150" s="77" t="inlineStr">
        <is>
          <t>Freedom of Expression Law Clinic</t>
        </is>
      </c>
      <c r="I150" s="77" t="inlineStr">
        <is>
          <t>LAWS10190</t>
        </is>
      </c>
      <c r="J150"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50" s="77" t="inlineStr">
        <is>
          <t>Edinburgh Law School</t>
        </is>
      </c>
      <c r="L150" s="77" t="inlineStr">
        <is>
          <t>Final-year LLB (incl. Law and Social Policy, Law and Business)</t>
        </is>
      </c>
      <c r="M150" s="77" t="inlineStr">
        <is>
          <t>Other (law, health, design, architecture…)</t>
        </is>
      </c>
      <c r="N150" s="77" t="inlineStr">
        <is>
          <t>Undergraduate</t>
        </is>
      </c>
      <c r="O150" s="77" t="inlineStr">
        <is>
          <t>Final year</t>
        </is>
      </c>
      <c r="P150" s="77" t="inlineStr">
        <is>
          <t>Final-year LLB</t>
        </is>
      </c>
      <c r="Q150" s="77" t="inlineStr">
        <is>
          <t>Optional/elective</t>
        </is>
      </c>
      <c r="R150" s="77" t="inlineStr">
        <is>
          <t>Curricular</t>
        </is>
      </c>
      <c r="S150" s="77" t="inlineStr">
        <is>
          <t>40 credits</t>
        </is>
      </c>
      <c r="T150" s="77" t="inlineStr">
        <is>
          <t>Unclear</t>
        </is>
      </c>
      <c r="U150" s="77" t="inlineStr">
        <is>
          <t>Supervised clinic</t>
        </is>
      </c>
      <c r="V150" s="77" t="inlineStr">
        <is>
          <t>Yes</t>
        </is>
      </c>
      <c r="W150" s="77" t="inlineStr">
        <is>
          <t>Draft UN petitions as defined outputs (src 1, 2).</t>
        </is>
      </c>
      <c r="X150" s="77" t="inlineStr">
        <is>
          <t>Unclear</t>
        </is>
      </c>
      <c r="Y150" s="77" t="inlineStr">
        <is>
          <t>'Students worked together in the clinic' but joint output vs individual drafts not stated (src 2).</t>
        </is>
      </c>
      <c r="Z150" s="77" t="inlineStr">
        <is>
          <t>Yes</t>
        </is>
      </c>
      <c r="AA150" s="77" t="inlineStr">
        <is>
          <t>NGO partner supervises and files the petitions (src 1, 2).</t>
        </is>
      </c>
      <c r="AB150" s="77" t="inlineStr">
        <is>
          <t>Charity/community</t>
        </is>
      </c>
      <c r="AC150" s="77" t="inlineStr">
        <is>
          <t>Co-supervises; files petitions</t>
        </is>
      </c>
      <c r="AD150" s="77" t="inlineStr">
        <is>
          <t>Media Legal Defence Initiative; Garden Court Chambers (2015-16)</t>
        </is>
      </c>
      <c r="AE150" s="77" t="inlineStr">
        <is>
          <t>Draft submissions to UN Working Group</t>
        </is>
      </c>
      <c r="AF150" s="77">
        <f>IF(OR(V150="No",X150="No",Z150="No"),"Outside strict definition",IF(AND(V150="Yes",X150="Yes",Z150="Yes"),"Meets all three","Potentially relevant; evidence incomplete"))</f>
        <v/>
      </c>
      <c r="AG150" s="77" t="inlineStr">
        <is>
          <t>Current status unclear</t>
        </is>
      </c>
      <c r="AH150" s="77" t="inlineStr">
        <is>
          <t>2015/16</t>
        </is>
      </c>
      <c r="AI150" s="77" t="inlineStr">
        <is>
          <t>Yes</t>
        </is>
      </c>
      <c r="AJ150" s="77">
        <f>IF(AND(AI150="Yes",AF150="Meets all three",AG150="Current delivery confirmed"),"Yes","No")</f>
        <v/>
      </c>
      <c r="AK150" s="77" t="inlineStr"/>
      <c r="AL150" s="77" t="inlineStr">
        <is>
          <t>RG06-S15-R1; RG06-S15-R2; RG06-S15-R3</t>
        </is>
      </c>
      <c r="AM150" s="77" t="inlineStr">
        <is>
          <t>Latest dated evidence is 2015/16; 2026/27 catalogue mentions the '40 credit variant' (LAWS10190) as an exclusion, suggesting it may still run; team structure unclear.</t>
        </is>
      </c>
      <c r="AN150" s="77" t="inlineStr"/>
      <c r="AO150" s="77" t="inlineStr">
        <is>
          <t>UK</t>
        </is>
      </c>
      <c r="AP150" s="77" t="inlineStr">
        <is>
          <t>UK – Russell Group</t>
        </is>
      </c>
      <c r="AQ150" s="77" t="inlineStr">
        <is>
          <t>Unclear</t>
        </is>
      </c>
      <c r="AR150" s="77" t="inlineStr">
        <is>
          <t>Unclear</t>
        </is>
      </c>
      <c r="AS150" s="77" t="inlineStr"/>
    </row>
    <row r="151">
      <c r="A151" s="77" t="inlineStr">
        <is>
          <t>RG06</t>
        </is>
      </c>
      <c r="B151" s="77" t="inlineStr">
        <is>
          <t>Edinburgh</t>
        </is>
      </c>
      <c r="C151" s="77" t="inlineStr">
        <is>
          <t>Programme/course</t>
        </is>
      </c>
      <c r="D151" s="77" t="inlineStr">
        <is>
          <t>RG06-S16</t>
        </is>
      </c>
      <c r="E151" s="77" t="inlineStr"/>
      <c r="F151" s="77" t="inlineStr">
        <is>
          <t>No</t>
        </is>
      </c>
      <c r="G151" s="79" t="inlineStr">
        <is>
          <t>Geoscience Outreach and Engagement (EASC10087)</t>
        </is>
      </c>
      <c r="H151" s="77" t="inlineStr">
        <is>
          <t>Geoscience Outreach and Engagement</t>
        </is>
      </c>
      <c r="I151" s="77" t="inlineStr">
        <is>
          <t>EASC10087</t>
        </is>
      </c>
      <c r="J151"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51" s="77" t="inlineStr">
        <is>
          <t>School of GeoSciences</t>
        </is>
      </c>
      <c r="L151" s="77" t="inlineStr">
        <is>
          <t>Geology/Physical Geography, Environmental Geoscience; also taken by other programmes</t>
        </is>
      </c>
      <c r="M151" s="77" t="inlineStr">
        <is>
          <t>Science</t>
        </is>
      </c>
      <c r="N151" s="77" t="inlineStr">
        <is>
          <t>Undergraduate</t>
        </is>
      </c>
      <c r="O151" s="77" t="inlineStr">
        <is>
          <t>Level 10 (honours)</t>
        </is>
      </c>
      <c r="P151" s="77" t="inlineStr">
        <is>
          <t>Programme tables; open to some other programmes</t>
        </is>
      </c>
      <c r="Q151" s="77" t="inlineStr">
        <is>
          <t>Optional/elective</t>
        </is>
      </c>
      <c r="R151" s="77" t="inlineStr">
        <is>
          <t>Curricular</t>
        </is>
      </c>
      <c r="S151" s="77" t="inlineStr">
        <is>
          <t>20 credits</t>
        </is>
      </c>
      <c r="T151" s="77" t="inlineStr">
        <is>
          <t>Semester 1 mentoring; project mainly Semester 2</t>
        </is>
      </c>
      <c r="U151" s="77" t="inlineStr">
        <is>
          <t>Student-designed client project</t>
        </is>
      </c>
      <c r="V151" s="77" t="inlineStr">
        <is>
          <t>Yes</t>
        </is>
      </c>
      <c r="W151" s="77" t="inlineStr">
        <is>
          <t>Bespoke outreach project with defined outputs (src 1, 2).</t>
        </is>
      </c>
      <c r="X151" s="77" t="inlineStr">
        <is>
          <t>Unclear</t>
        </is>
      </c>
      <c r="Y151" s="77" t="inlineStr">
        <is>
          <t>Individual vs group projects not stated (src 1, 2).</t>
        </is>
      </c>
      <c r="Z151" s="77" t="inlineStr">
        <is>
          <t>Unclear</t>
        </is>
      </c>
      <c r="AA151" s="77" t="inlineStr">
        <is>
          <t>Students choose audience and client; clients (schools, community groups, council) receive outputs, but selection is student-sourced and external clients not shown to be standard for all (src 1, 2).</t>
        </is>
      </c>
      <c r="AB151" s="77" t="inlineStr">
        <is>
          <t>Charity/community</t>
        </is>
      </c>
      <c r="AC151" s="77" t="inlineStr">
        <is>
          <t>Receive project outputs; some council requests</t>
        </is>
      </c>
      <c r="AD151" s="77" t="inlineStr"/>
      <c r="AE151" s="77" t="inlineStr">
        <is>
          <t>Outreach resources/events for client</t>
        </is>
      </c>
      <c r="AF151" s="77">
        <f>IF(OR(V151="No",X151="No",Z151="No"),"Outside strict definition",IF(AND(V151="Yes",X151="Yes",Z151="Yes"),"Meets all three","Potentially relevant; evidence incomplete"))</f>
        <v/>
      </c>
      <c r="AG151" s="77" t="inlineStr">
        <is>
          <t>Current status unclear</t>
        </is>
      </c>
      <c r="AH151" s="77" t="inlineStr">
        <is>
          <t>2021/22</t>
        </is>
      </c>
      <c r="AI151" s="77" t="inlineStr">
        <is>
          <t>Yes</t>
        </is>
      </c>
      <c r="AJ151" s="77">
        <f>IF(AND(AI151="Yes",AF151="Meets all three",AG151="Current delivery confirmed"),"Yes","No")</f>
        <v/>
      </c>
      <c r="AK151" s="77" t="inlineStr"/>
      <c r="AL151" s="77" t="inlineStr">
        <is>
          <t>RG06-S16-R1; RG06-S16-R2</t>
        </is>
      </c>
      <c r="AM151" s="77" t="inlineStr">
        <is>
          <t>Group vs individual; currency; mix of clients.</t>
        </is>
      </c>
      <c r="AN151" s="77" t="inlineStr"/>
      <c r="AO151" s="77" t="inlineStr">
        <is>
          <t>UK</t>
        </is>
      </c>
      <c r="AP151" s="77" t="inlineStr">
        <is>
          <t>UK – Russell Group</t>
        </is>
      </c>
      <c r="AQ151" s="77" t="inlineStr">
        <is>
          <t>~1 term/semester</t>
        </is>
      </c>
      <c r="AR151" s="77" t="inlineStr">
        <is>
          <t>Some projects</t>
        </is>
      </c>
      <c r="AS151" s="77" t="inlineStr"/>
    </row>
    <row r="152">
      <c r="A152" s="77" t="inlineStr">
        <is>
          <t>RG07</t>
        </is>
      </c>
      <c r="B152" s="77" t="inlineStr">
        <is>
          <t>Exeter</t>
        </is>
      </c>
      <c r="C152" s="77" t="inlineStr">
        <is>
          <t>University-wide</t>
        </is>
      </c>
      <c r="D152" s="77" t="inlineStr">
        <is>
          <t>RG07-S01</t>
        </is>
      </c>
      <c r="E152" s="77" t="inlineStr"/>
      <c r="F152" s="77" t="inlineStr">
        <is>
          <t>No</t>
        </is>
      </c>
      <c r="G152" s="79" t="inlineStr">
        <is>
          <t>Grand Challenges</t>
        </is>
      </c>
      <c r="H152" s="77" t="inlineStr">
        <is>
          <t>Grand Challenges</t>
        </is>
      </c>
      <c r="I152" s="77" t="inlineStr"/>
      <c r="J152"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52" s="77" t="inlineStr">
        <is>
          <t>Grand Challenges team (central, Education/Student Experience)</t>
        </is>
      </c>
      <c r="L152" s="77" t="inlineStr">
        <is>
          <t>All undergraduate programmes (Streatham and Penryn campuses; Penryn challenge Penryn-only)</t>
        </is>
      </c>
      <c r="M152" s="77" t="inlineStr">
        <is>
          <t>Central provision</t>
        </is>
      </c>
      <c r="N152" s="77" t="inlineStr">
        <is>
          <t>Undergraduate</t>
        </is>
      </c>
      <c r="O152" s="77" t="inlineStr">
        <is>
          <t>Any undergraduate year (FAQ refers to enrolled undergraduates)</t>
        </is>
      </c>
      <c r="P152" s="77" t="inlineStr">
        <is>
          <t>Enrolled University of Exeter undergraduates; one Challenge per student; free as part of tuition</t>
        </is>
      </c>
      <c r="Q152" s="77" t="inlineStr">
        <is>
          <t>Optional/elective</t>
        </is>
      </c>
      <c r="R152" s="77" t="inlineStr">
        <is>
          <t>Extracurricular</t>
        </is>
      </c>
      <c r="S152" s="77" t="inlineStr">
        <is>
          <t>No credit evidenced; final group presentation</t>
        </is>
      </c>
      <c r="T152" s="77" t="inlineStr">
        <is>
          <t>One week (Monday-Friday) in June</t>
        </is>
      </c>
      <c r="U152" s="77" t="inlineStr">
        <is>
          <t>In person, Streatham and Penryn campuses</t>
        </is>
      </c>
      <c r="V152" s="77" t="inlineStr">
        <is>
          <t>Yes</t>
        </is>
      </c>
      <c r="W152" s="77" t="inlineStr">
        <is>
          <t>Groups design innovative solutions to a defined real-world challenge and present ideas to an expert panel [1][2][3].</t>
        </is>
      </c>
      <c r="X152" s="77" t="inlineStr">
        <is>
          <t>Yes</t>
        </is>
      </c>
      <c r="Y152" s="77" t="inlineStr">
        <is>
          <t>'Groups vary in size, and normally contain 4 to 8 people' [1]; interdisciplinary groups [2].</t>
        </is>
      </c>
      <c r="Z152" s="77" t="inlineStr">
        <is>
          <t>Unclear</t>
        </is>
      </c>
      <c r="AA152"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52" s="77" t="inlineStr">
        <is>
          <t>Unclear</t>
        </is>
      </c>
      <c r="AC152" s="77" t="inlineStr">
        <is>
          <t>External experts give lectures; independent experts sit on Penryn presentation panel; industry experts sometimes in the audience</t>
        </is>
      </c>
      <c r="AD152" s="77" t="inlineStr"/>
      <c r="AE152" s="77" t="inlineStr">
        <is>
          <t>Group presentation of proposed solution (plus showcase)</t>
        </is>
      </c>
      <c r="AF152" s="77">
        <f>IF(OR(V152="No",X152="No",Z152="No"),"Outside strict definition",IF(AND(V152="Yes",X152="Yes",Z152="Yes"),"Meets all three","Potentially relevant; evidence incomplete"))</f>
        <v/>
      </c>
      <c r="AG152" s="77" t="inlineStr">
        <is>
          <t>Current delivery confirmed</t>
        </is>
      </c>
      <c r="AH152" s="77" t="inlineStr">
        <is>
          <t>2026 (June 2026 challenges, 2025/26)</t>
        </is>
      </c>
      <c r="AI152" s="77" t="inlineStr">
        <is>
          <t>Yes</t>
        </is>
      </c>
      <c r="AJ152" s="77">
        <f>IF(AND(AI152="Yes",AF152="Meets all three",AG152="Current delivery confirmed"),"Yes","No")</f>
        <v/>
      </c>
      <c r="AK152" s="77" t="inlineStr"/>
      <c r="AL152" s="77" t="inlineStr">
        <is>
          <t>RG07-S01-R1; RG07-S01-R2; RG07-S01-R3</t>
        </is>
      </c>
      <c r="AM152"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52" s="77" t="inlineStr">
        <is>
          <t>Grand Challenges</t>
        </is>
      </c>
      <c r="AO152" s="77" t="inlineStr">
        <is>
          <t>UK</t>
        </is>
      </c>
      <c r="AP152" s="77" t="inlineStr">
        <is>
          <t>UK – Russell Group</t>
        </is>
      </c>
      <c r="AQ152" s="77" t="inlineStr">
        <is>
          <t>1–4 weeks</t>
        </is>
      </c>
      <c r="AR152" s="77" t="inlineStr">
        <is>
          <t>Unclear</t>
        </is>
      </c>
      <c r="AS152" s="77" t="inlineStr"/>
    </row>
    <row r="153">
      <c r="A153" s="77" t="inlineStr">
        <is>
          <t>RG07</t>
        </is>
      </c>
      <c r="B153" s="77" t="inlineStr">
        <is>
          <t>Exeter</t>
        </is>
      </c>
      <c r="C153" s="77" t="inlineStr">
        <is>
          <t>University-wide</t>
        </is>
      </c>
      <c r="D153" s="77" t="inlineStr">
        <is>
          <t>RG07-S02</t>
        </is>
      </c>
      <c r="E153" s="77" t="inlineStr"/>
      <c r="F153" s="77" t="inlineStr">
        <is>
          <t>No</t>
        </is>
      </c>
      <c r="G153" s="79" t="inlineStr">
        <is>
          <t>Grand Challenges - Education Innovation: Industry-led Enquiry Group with Amazon Web Services</t>
        </is>
      </c>
      <c r="H153" s="77" t="inlineStr">
        <is>
          <t>Grand Challenges - Education Innovation: Industry-led Enquiry Group with Amazon Web Services</t>
        </is>
      </c>
      <c r="I153" s="77" t="inlineStr"/>
      <c r="J153"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53" s="77" t="inlineStr">
        <is>
          <t>Grand Challenges team with Amazon Web Services</t>
        </is>
      </c>
      <c r="L153" s="77" t="inlineStr">
        <is>
          <t>All undergraduates (via Grand Challenges sign-up)</t>
        </is>
      </c>
      <c r="M153" s="77" t="inlineStr">
        <is>
          <t>Central provision</t>
        </is>
      </c>
      <c r="N153" s="77" t="inlineStr">
        <is>
          <t>Undergraduate</t>
        </is>
      </c>
      <c r="O153" s="77" t="inlineStr">
        <is>
          <t>Any</t>
        </is>
      </c>
      <c r="P153" s="77" t="inlineStr">
        <is>
          <t>As S1; one Challenge per student</t>
        </is>
      </c>
      <c r="Q153" s="77" t="inlineStr">
        <is>
          <t>Optional/elective</t>
        </is>
      </c>
      <c r="R153" s="77" t="inlineStr">
        <is>
          <t>Extracurricular</t>
        </is>
      </c>
      <c r="S153" s="77" t="inlineStr">
        <is>
          <t>No credit evidenced</t>
        </is>
      </c>
      <c r="T153" s="77" t="inlineStr">
        <is>
          <t>One week</t>
        </is>
      </c>
      <c r="U153" s="77" t="inlineStr">
        <is>
          <t>In person, Streatham</t>
        </is>
      </c>
      <c r="V153" s="77" t="inlineStr">
        <is>
          <t>Yes</t>
        </is>
      </c>
      <c r="W153" s="77" t="inlineStr">
        <is>
          <t>Students develop solutions to real-world industry problems using emerging technologies [1]; Grand Challenges groups present solutions at end of week [3].</t>
        </is>
      </c>
      <c r="X153" s="77" t="inlineStr">
        <is>
          <t>Yes</t>
        </is>
      </c>
      <c r="Y153" s="77" t="inlineStr">
        <is>
          <t>Grand Challenges FAQ: groups normally 4-8 people (applies to all Challenges) [2].</t>
        </is>
      </c>
      <c r="Z153" s="77" t="inlineStr">
        <is>
          <t>Unclear</t>
        </is>
      </c>
      <c r="AA153"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53" s="77" t="inlineStr">
        <is>
          <t>Business/commercial</t>
        </is>
      </c>
      <c r="AC153" s="77" t="inlineStr">
        <is>
          <t>Industry lead of an enquiry group (exact role not evidenced)</t>
        </is>
      </c>
      <c r="AD153" s="77" t="inlineStr">
        <is>
          <t>Amazon Web Services (2026)</t>
        </is>
      </c>
      <c r="AE153" s="77" t="inlineStr">
        <is>
          <t>Group presentation of proposed solution</t>
        </is>
      </c>
      <c r="AF153" s="77">
        <f>IF(OR(V153="No",X153="No",Z153="No"),"Outside strict definition",IF(AND(V153="Yes",X153="Yes",Z153="Yes"),"Meets all three","Potentially relevant; evidence incomplete"))</f>
        <v/>
      </c>
      <c r="AG153" s="77" t="inlineStr">
        <is>
          <t>Current delivery confirmed</t>
        </is>
      </c>
      <c r="AH153" s="77" t="inlineStr">
        <is>
          <t>2026</t>
        </is>
      </c>
      <c r="AI153" s="77" t="inlineStr">
        <is>
          <t>Yes</t>
        </is>
      </c>
      <c r="AJ153" s="77">
        <f>IF(AND(AI153="Yes",AF153="Meets all three",AG153="Current delivery confirmed"),"Yes","No")</f>
        <v/>
      </c>
      <c r="AK153" s="77" t="inlineStr"/>
      <c r="AL153" s="77" t="inlineStr">
        <is>
          <t>RG07-S02-R1; RG07-S02-R2; RG07-S02-R3; RG07-S02-R4</t>
        </is>
      </c>
      <c r="AM153" s="77" t="inlineStr">
        <is>
          <t>AWS's concrete role (brief-setting, mentoring, judging) and whether this group is repeated in 2027.</t>
        </is>
      </c>
      <c r="AN153" s="77" t="inlineStr"/>
      <c r="AO153" s="77" t="inlineStr">
        <is>
          <t>UK</t>
        </is>
      </c>
      <c r="AP153" s="77" t="inlineStr">
        <is>
          <t>UK – Russell Group</t>
        </is>
      </c>
      <c r="AQ153" s="77" t="inlineStr">
        <is>
          <t>1–4 weeks</t>
        </is>
      </c>
      <c r="AR153" s="77" t="inlineStr">
        <is>
          <t>Unclear</t>
        </is>
      </c>
      <c r="AS153" s="77" t="inlineStr"/>
    </row>
    <row r="154">
      <c r="A154" s="77" t="inlineStr">
        <is>
          <t>RG07</t>
        </is>
      </c>
      <c r="B154" s="77" t="inlineStr">
        <is>
          <t>Exeter</t>
        </is>
      </c>
      <c r="C154" s="77" t="inlineStr">
        <is>
          <t>University-wide</t>
        </is>
      </c>
      <c r="D154" s="77" t="inlineStr">
        <is>
          <t>RG07-S03</t>
        </is>
      </c>
      <c r="E154" s="77" t="inlineStr"/>
      <c r="F154" s="77" t="inlineStr">
        <is>
          <t>No</t>
        </is>
      </c>
      <c r="G154" s="79" t="inlineStr">
        <is>
          <t>Future17</t>
        </is>
      </c>
      <c r="H154" s="77" t="inlineStr">
        <is>
          <t>Future17</t>
        </is>
      </c>
      <c r="I154" s="77" t="inlineStr">
        <is>
          <t>BEP3172 (credit route via APEL)</t>
        </is>
      </c>
      <c r="J154"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54" s="77" t="inlineStr">
        <is>
          <t>Global Classrooms / Future17 team with QS</t>
        </is>
      </c>
      <c r="L154" s="77" t="inlineStr">
        <is>
          <t>All programmes, all campuses (UG excluding first years; PGT)</t>
        </is>
      </c>
      <c r="M154" s="77" t="inlineStr">
        <is>
          <t>Central provision</t>
        </is>
      </c>
      <c r="N154" s="77" t="inlineStr">
        <is>
          <t>Mixed</t>
        </is>
      </c>
      <c r="O154" s="77" t="inlineStr">
        <is>
          <t>UG year 2+ and PGT</t>
        </is>
      </c>
      <c r="P154" s="77" t="inlineStr">
        <is>
          <t>Undergraduates except first years, and postgraduate taught students, all campuses; once only per student; competitive limited places; credit route subject to available optional credit and programme rules</t>
        </is>
      </c>
      <c r="Q154" s="77" t="inlineStr">
        <is>
          <t>Selective/competitive</t>
        </is>
      </c>
      <c r="R154" s="77" t="inlineStr">
        <is>
          <t>Mixed</t>
        </is>
      </c>
      <c r="S154" s="77" t="inlineStr">
        <is>
          <t>Optional 15 credits at level 6 via APEL (module BEP3172) replacing an optional module, or non-credit route with QS certificate. Assessed on group project output and group presentation [1][3].</t>
        </is>
      </c>
      <c r="T154" s="77" t="inlineStr">
        <is>
          <t>12 weeks (4-week induction + 8 weeks team project)</t>
        </is>
      </c>
      <c r="U154" s="77" t="inlineStr">
        <is>
          <t>Online, international teams</t>
        </is>
      </c>
      <c r="V154" s="77" t="inlineStr">
        <is>
          <t>Yes</t>
        </is>
      </c>
      <c r="W154" s="77" t="inlineStr">
        <is>
          <t>Teams address a defined partner-set sustainability challenge producing a report (or equivalent) and presentation [1][2].</t>
        </is>
      </c>
      <c r="X154" s="77" t="inlineStr">
        <is>
          <t>Yes</t>
        </is>
      </c>
      <c r="Y154" s="77" t="inlineStr">
        <is>
          <t>Small groups of typically 6-8 students from at least two partner universities; group project output and group presentation [1].</t>
        </is>
      </c>
      <c r="Z154" s="77" t="inlineStr">
        <is>
          <t>Yes</t>
        </is>
      </c>
      <c r="AA154" s="77" t="inlineStr">
        <is>
          <t>Challenge Partner outlines the challenge, provides context and potentially data; assessment panel includes a representative of the partner that set the challenge [1]; 31 organisations provided 44 challenges in a recent round [2].</t>
        </is>
      </c>
      <c r="AB154" s="77" t="inlineStr">
        <is>
          <t>Mixed</t>
        </is>
      </c>
      <c r="AC154" s="77" t="inlineStr">
        <is>
          <t>Sets challenge brief, provides context/data, sits on assessment panel</t>
        </is>
      </c>
      <c r="AD154" s="77" t="inlineStr">
        <is>
          <t>CapGemini; T-Hues (Sri Lanka) (cohort reported in news c.2025)</t>
        </is>
      </c>
      <c r="AE154" s="77" t="inlineStr">
        <is>
          <t>Group report (or equivalent) and online group presentation</t>
        </is>
      </c>
      <c r="AF154" s="77">
        <f>IF(OR(V154="No",X154="No",Z154="No"),"Outside strict definition",IF(AND(V154="Yes",X154="Yes",Z154="Yes"),"Meets all three","Potentially relevant; evidence incomplete"))</f>
        <v/>
      </c>
      <c r="AG154" s="77" t="inlineStr">
        <is>
          <t>Current status unclear</t>
        </is>
      </c>
      <c r="AH154" s="77" t="inlineStr">
        <is>
          <t>2024/25</t>
        </is>
      </c>
      <c r="AI154" s="77" t="inlineStr">
        <is>
          <t>Yes</t>
        </is>
      </c>
      <c r="AJ154" s="77">
        <f>IF(AND(AI154="Yes",AF154="Meets all three",AG154="Current delivery confirmed"),"Yes","No")</f>
        <v/>
      </c>
      <c r="AK154" s="77" t="inlineStr">
        <is>
          <t>About 50 Exeter students graduated in the cohort reported (c.2024/25), c.300 worldwide [2]</t>
        </is>
      </c>
      <c r="AL154" s="77" t="inlineStr">
        <is>
          <t>RG07-S03-R1; RG07-S03-R2; RG07-S03-R3</t>
        </is>
      </c>
      <c r="AM154"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54" s="77" t="inlineStr">
        <is>
          <t>Future17</t>
        </is>
      </c>
      <c r="AO154" s="77" t="inlineStr">
        <is>
          <t>UK</t>
        </is>
      </c>
      <c r="AP154" s="77" t="inlineStr">
        <is>
          <t>UK – Russell Group</t>
        </is>
      </c>
      <c r="AQ154" s="77" t="inlineStr">
        <is>
          <t>~1 term/semester</t>
        </is>
      </c>
      <c r="AR154" s="77" t="inlineStr">
        <is>
          <t>All/standard</t>
        </is>
      </c>
      <c r="AS154" s="77" t="inlineStr"/>
    </row>
    <row r="155">
      <c r="A155" s="77" t="inlineStr">
        <is>
          <t>RG07</t>
        </is>
      </c>
      <c r="B155" s="77" t="inlineStr">
        <is>
          <t>Exeter</t>
        </is>
      </c>
      <c r="C155" s="77" t="inlineStr">
        <is>
          <t>Programme/course</t>
        </is>
      </c>
      <c r="D155" s="77" t="inlineStr">
        <is>
          <t>RG07-S04</t>
        </is>
      </c>
      <c r="E155" s="77" t="inlineStr"/>
      <c r="F155" s="77" t="inlineStr">
        <is>
          <t>No</t>
        </is>
      </c>
      <c r="G155" s="79" t="inlineStr">
        <is>
          <t>Business Project (MSc Management)</t>
        </is>
      </c>
      <c r="H155" s="77" t="inlineStr">
        <is>
          <t>Business Project (MSc Management)</t>
        </is>
      </c>
      <c r="I155" s="77" t="inlineStr">
        <is>
          <t>BEMM149</t>
        </is>
      </c>
      <c r="J155"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55" s="77" t="inlineStr">
        <is>
          <t>University of Exeter Business School</t>
        </is>
      </c>
      <c r="L155" s="77" t="inlineStr">
        <is>
          <t>MSc Management</t>
        </is>
      </c>
      <c r="M155" s="77" t="inlineStr">
        <is>
          <t>Business/management</t>
        </is>
      </c>
      <c r="N155" s="77" t="inlineStr">
        <is>
          <t>Postgraduate taught</t>
        </is>
      </c>
      <c r="O155" s="77" t="inlineStr">
        <is>
          <t>PGT</t>
        </is>
      </c>
      <c r="P155" s="77" t="inlineStr">
        <is>
          <t>MSc Management students only</t>
        </is>
      </c>
      <c r="Q155" s="77" t="inlineStr">
        <is>
          <t>Compulsory within specified programmes</t>
        </is>
      </c>
      <c r="R155" s="77" t="inlineStr">
        <is>
          <t>Curricular</t>
        </is>
      </c>
      <c r="S155" s="77" t="inlineStr">
        <is>
          <t>30 credits; report and presentation</t>
        </is>
      </c>
      <c r="T155" s="77" t="inlineStr">
        <is>
          <t>Not stated</t>
        </is>
      </c>
      <c r="U155" s="77" t="inlineStr">
        <is>
          <t>In person</t>
        </is>
      </c>
      <c r="V155" s="77" t="inlineStr">
        <is>
          <t>Yes</t>
        </is>
      </c>
      <c r="W155" s="77" t="inlineStr">
        <is>
          <t>Consultancy project on a partner-specified challenge with report and presentation [1].</t>
        </is>
      </c>
      <c r="X155" s="77" t="inlineStr">
        <is>
          <t>Yes</t>
        </is>
      </c>
      <c r="Y155" s="77" t="inlineStr">
        <is>
          <t>Students 'work in a team'/group consultancy team [1].</t>
        </is>
      </c>
      <c r="Z155" s="77" t="inlineStr">
        <is>
          <t>Yes</t>
        </is>
      </c>
      <c r="AA155" s="77" t="inlineStr">
        <is>
          <t>Partner organisation supplies the research brief/challenge, receives findings and recommendations (report and presentation); module lead liaises with the partner [1].</t>
        </is>
      </c>
      <c r="AB155" s="77" t="inlineStr">
        <is>
          <t>Unclear</t>
        </is>
      </c>
      <c r="AC155" s="77" t="inlineStr">
        <is>
          <t>Supplies brief; client receiving report and presentation</t>
        </is>
      </c>
      <c r="AD155" s="77" t="inlineStr"/>
      <c r="AE155" s="77" t="inlineStr">
        <is>
          <t>Consultancy report and presentation to partner</t>
        </is>
      </c>
      <c r="AF155" s="77">
        <f>IF(OR(V155="No",X155="No",Z155="No"),"Outside strict definition",IF(AND(V155="Yes",X155="Yes",Z155="Yes"),"Meets all three","Potentially relevant; evidence incomplete"))</f>
        <v/>
      </c>
      <c r="AG155" s="77" t="inlineStr">
        <is>
          <t>Current delivery confirmed</t>
        </is>
      </c>
      <c r="AH155" s="77" t="inlineStr">
        <is>
          <t>2025/26</t>
        </is>
      </c>
      <c r="AI155" s="77" t="inlineStr">
        <is>
          <t>Yes</t>
        </is>
      </c>
      <c r="AJ155" s="77">
        <f>IF(AND(AI155="Yes",AF155="Meets all three",AG155="Current delivery confirmed"),"Yes","No")</f>
        <v/>
      </c>
      <c r="AK155" s="77" t="inlineStr"/>
      <c r="AL155" s="77" t="inlineStr">
        <is>
          <t>RG07-S04-R1; RG07-S04-R2</t>
        </is>
      </c>
      <c r="AM155"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55" s="77" t="inlineStr"/>
      <c r="AO155" s="77" t="inlineStr">
        <is>
          <t>UK</t>
        </is>
      </c>
      <c r="AP155" s="77" t="inlineStr">
        <is>
          <t>UK – Russell Group</t>
        </is>
      </c>
      <c r="AQ155" s="77" t="inlineStr">
        <is>
          <t>Unclear</t>
        </is>
      </c>
      <c r="AR155" s="77" t="inlineStr">
        <is>
          <t>All/standard</t>
        </is>
      </c>
      <c r="AS155" s="77" t="inlineStr"/>
    </row>
    <row r="156">
      <c r="A156" s="77" t="inlineStr">
        <is>
          <t>RG07</t>
        </is>
      </c>
      <c r="B156" s="77" t="inlineStr">
        <is>
          <t>Exeter</t>
        </is>
      </c>
      <c r="C156" s="77" t="inlineStr">
        <is>
          <t>Programme/course</t>
        </is>
      </c>
      <c r="D156" s="77" t="inlineStr">
        <is>
          <t>RG07-S05</t>
        </is>
      </c>
      <c r="E156" s="77" t="inlineStr"/>
      <c r="F156" s="77" t="inlineStr">
        <is>
          <t>No</t>
        </is>
      </c>
      <c r="G156" s="79" t="inlineStr">
        <is>
          <t>Research and Consultancy Project</t>
        </is>
      </c>
      <c r="H156" s="77" t="inlineStr">
        <is>
          <t>Research and Consultancy Project</t>
        </is>
      </c>
      <c r="I156" s="77" t="inlineStr">
        <is>
          <t>BEMM771</t>
        </is>
      </c>
      <c r="J156"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56" s="77" t="inlineStr">
        <is>
          <t>University of Exeter Business School</t>
        </is>
      </c>
      <c r="L156" s="77" t="inlineStr">
        <is>
          <t>Not identified</t>
        </is>
      </c>
      <c r="M156" s="77" t="inlineStr">
        <is>
          <t>Business/management</t>
        </is>
      </c>
      <c r="N156" s="77" t="inlineStr">
        <is>
          <t>Postgraduate taught</t>
        </is>
      </c>
      <c r="O156" s="77" t="inlineStr"/>
      <c r="P156" s="77" t="inlineStr"/>
      <c r="Q156" s="77" t="inlineStr">
        <is>
          <t>Unclear</t>
        </is>
      </c>
      <c r="R156" s="77" t="inlineStr">
        <is>
          <t>Curricular</t>
        </is>
      </c>
      <c r="S156" s="77" t="inlineStr">
        <is>
          <t>15 credits; group report+presentation 60%, reflective essay 40%</t>
        </is>
      </c>
      <c r="T156" s="77" t="inlineStr">
        <is>
          <t>10 weeks, term 2</t>
        </is>
      </c>
      <c r="U156" s="77" t="inlineStr">
        <is>
          <t>In person</t>
        </is>
      </c>
      <c r="V156" s="77" t="inlineStr">
        <is>
          <t>Yes</t>
        </is>
      </c>
      <c r="W156" s="77" t="inlineStr">
        <is>
          <t>Group project report and presentation on real-life client projects [1].</t>
        </is>
      </c>
      <c r="X156" s="77" t="inlineStr">
        <is>
          <t>Yes</t>
        </is>
      </c>
      <c r="Y156" s="77" t="inlineStr">
        <is>
          <t>Work in organised group teams; group report and presentation [1].</t>
        </is>
      </c>
      <c r="Z156" s="77" t="inlineStr">
        <is>
          <t>Unclear</t>
        </is>
      </c>
      <c r="AA156" s="77" t="inlineStr">
        <is>
          <t>'Real-life projects' with clients stated, but supervisors sometimes act as 'client' in update meetings; external client identity/role not evidenced [1].</t>
        </is>
      </c>
      <c r="AB156" s="77" t="inlineStr">
        <is>
          <t>Unclear</t>
        </is>
      </c>
      <c r="AC156" s="77" t="inlineStr"/>
      <c r="AD156" s="77" t="inlineStr"/>
      <c r="AE156" s="77" t="inlineStr">
        <is>
          <t>Group report and presentation</t>
        </is>
      </c>
      <c r="AF156" s="77">
        <f>IF(OR(V156="No",X156="No",Z156="No"),"Outside strict definition",IF(AND(V156="Yes",X156="Yes",Z156="Yes"),"Meets all three","Potentially relevant; evidence incomplete"))</f>
        <v/>
      </c>
      <c r="AG156" s="77" t="inlineStr">
        <is>
          <t>Historical delivery only</t>
        </is>
      </c>
      <c r="AH156" s="77" t="inlineStr">
        <is>
          <t>2018/19</t>
        </is>
      </c>
      <c r="AI156" s="77" t="inlineStr">
        <is>
          <t>Yes</t>
        </is>
      </c>
      <c r="AJ156" s="77">
        <f>IF(AND(AI156="Yes",AF156="Meets all three",AG156="Current delivery confirmed"),"Yes","No")</f>
        <v/>
      </c>
      <c r="AK156" s="77" t="inlineStr"/>
      <c r="AL156" s="77" t="inlineStr">
        <is>
          <t>RG07-S05-R1</t>
        </is>
      </c>
      <c r="AM156" s="77" t="inlineStr">
        <is>
          <t>Whether module still runs (only 2018/19 spec found) and whether clients are external.</t>
        </is>
      </c>
      <c r="AN156" s="77" t="inlineStr"/>
      <c r="AO156" s="77" t="inlineStr">
        <is>
          <t>UK</t>
        </is>
      </c>
      <c r="AP156" s="77" t="inlineStr">
        <is>
          <t>UK – Russell Group</t>
        </is>
      </c>
      <c r="AQ156" s="77" t="inlineStr">
        <is>
          <t>~1 term/semester</t>
        </is>
      </c>
      <c r="AR156" s="77" t="inlineStr">
        <is>
          <t>Unclear</t>
        </is>
      </c>
      <c r="AS156" s="77" t="inlineStr"/>
    </row>
    <row r="157">
      <c r="A157" s="77" t="inlineStr">
        <is>
          <t>RG07</t>
        </is>
      </c>
      <c r="B157" s="77" t="inlineStr">
        <is>
          <t>Exeter</t>
        </is>
      </c>
      <c r="C157" s="77" t="inlineStr">
        <is>
          <t>Programme/course</t>
        </is>
      </c>
      <c r="D157" s="77" t="inlineStr">
        <is>
          <t>RG07-S06</t>
        </is>
      </c>
      <c r="E157" s="77" t="inlineStr"/>
      <c r="F157" s="77" t="inlineStr">
        <is>
          <t>No</t>
        </is>
      </c>
      <c r="G157" s="79" t="inlineStr">
        <is>
          <t>Practice-Based Consultancy Management</t>
        </is>
      </c>
      <c r="H157" s="77" t="inlineStr">
        <is>
          <t>Practice-Based Consultancy Management</t>
        </is>
      </c>
      <c r="I157" s="77" t="inlineStr">
        <is>
          <t>BEP3020</t>
        </is>
      </c>
      <c r="J157"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57" s="77" t="inlineStr">
        <is>
          <t>University of Exeter Business School (Penryn)</t>
        </is>
      </c>
      <c r="L157" s="77" t="inlineStr">
        <is>
          <t>BSc Business (Cornwall)</t>
        </is>
      </c>
      <c r="M157" s="77" t="inlineStr">
        <is>
          <t>Business/management</t>
        </is>
      </c>
      <c r="N157" s="77" t="inlineStr">
        <is>
          <t>Undergraduate</t>
        </is>
      </c>
      <c r="O157" s="77" t="inlineStr">
        <is>
          <t>Final year</t>
        </is>
      </c>
      <c r="P157" s="77" t="inlineStr"/>
      <c r="Q157" s="77" t="inlineStr">
        <is>
          <t>Unclear</t>
        </is>
      </c>
      <c r="R157" s="77" t="inlineStr">
        <is>
          <t>Curricular</t>
        </is>
      </c>
      <c r="S157" s="77" t="inlineStr">
        <is>
          <t>15 credits; proposal and client report (weighting not found)</t>
        </is>
      </c>
      <c r="T157" s="77" t="inlineStr">
        <is>
          <t>Not stated</t>
        </is>
      </c>
      <c r="U157" s="77" t="inlineStr">
        <is>
          <t>In person, Penryn</t>
        </is>
      </c>
      <c r="V157" s="77" t="inlineStr">
        <is>
          <t>Yes</t>
        </is>
      </c>
      <c r="W157" s="77" t="inlineStr">
        <is>
          <t>Consulting project to a defined brief with proposal and client report [1][2].</t>
        </is>
      </c>
      <c r="X157" s="77" t="inlineStr">
        <is>
          <t>Unclear</t>
        </is>
      </c>
      <c r="Y157" s="77" t="inlineStr">
        <is>
          <t>No evidence on whether the consulting project is group or individual.</t>
        </is>
      </c>
      <c r="Z157" s="77" t="inlineStr">
        <is>
          <t>Unclear</t>
        </is>
      </c>
      <c r="AA157" s="77" t="inlineStr">
        <is>
          <t>Programme page describes a 'live or simulated' consulting project [2] - per ruling, C Unclear.</t>
        </is>
      </c>
      <c r="AB157" s="77" t="inlineStr">
        <is>
          <t>Unclear</t>
        </is>
      </c>
      <c r="AC157" s="77" t="inlineStr"/>
      <c r="AD157" s="77" t="inlineStr"/>
      <c r="AE157" s="77" t="inlineStr">
        <is>
          <t>Proposal and client report</t>
        </is>
      </c>
      <c r="AF157" s="77">
        <f>IF(OR(V157="No",X157="No",Z157="No"),"Outside strict definition",IF(AND(V157="Yes",X157="Yes",Z157="Yes"),"Meets all three","Potentially relevant; evidence incomplete"))</f>
        <v/>
      </c>
      <c r="AG157" s="77" t="inlineStr">
        <is>
          <t>Current status unclear</t>
        </is>
      </c>
      <c r="AH157" s="77" t="inlineStr">
        <is>
          <t>2024/25</t>
        </is>
      </c>
      <c r="AI157" s="77" t="inlineStr">
        <is>
          <t>Yes</t>
        </is>
      </c>
      <c r="AJ157" s="77">
        <f>IF(AND(AI157="Yes",AF157="Meets all three",AG157="Current delivery confirmed"),"Yes","No")</f>
        <v/>
      </c>
      <c r="AK157" s="77" t="inlineStr">
        <is>
          <t>c.30 students expected (2024/5 module page)</t>
        </is>
      </c>
      <c r="AL157" s="77" t="inlineStr">
        <is>
          <t>RG07-S06-R1; RG07-S06-R2</t>
        </is>
      </c>
      <c r="AM157" s="77" t="inlineStr">
        <is>
          <t>Group vs individual; proportion of live clients; current-year delivery.</t>
        </is>
      </c>
      <c r="AN157" s="77" t="inlineStr"/>
      <c r="AO157" s="77" t="inlineStr">
        <is>
          <t>UK</t>
        </is>
      </c>
      <c r="AP157" s="77" t="inlineStr">
        <is>
          <t>UK – Russell Group</t>
        </is>
      </c>
      <c r="AQ157" s="77" t="inlineStr">
        <is>
          <t>Unclear</t>
        </is>
      </c>
      <c r="AR157" s="77" t="inlineStr">
        <is>
          <t>Some projects</t>
        </is>
      </c>
      <c r="AS157" s="77" t="inlineStr"/>
    </row>
    <row r="158">
      <c r="A158" s="77" t="inlineStr">
        <is>
          <t>RG07</t>
        </is>
      </c>
      <c r="B158" s="77" t="inlineStr">
        <is>
          <t>Exeter</t>
        </is>
      </c>
      <c r="C158" s="77" t="inlineStr">
        <is>
          <t>Programme/course</t>
        </is>
      </c>
      <c r="D158" s="77" t="inlineStr">
        <is>
          <t>RG07-S07</t>
        </is>
      </c>
      <c r="E158" s="77" t="inlineStr"/>
      <c r="F158" s="77" t="inlineStr">
        <is>
          <t>No</t>
        </is>
      </c>
      <c r="G158" s="79" t="inlineStr">
        <is>
          <t>Consulting project (MSc Marketing and Business Analytics)</t>
        </is>
      </c>
      <c r="H158" s="77" t="inlineStr">
        <is>
          <t>Consulting project (MSc Marketing and Business Analytics)</t>
        </is>
      </c>
      <c r="I158" s="77" t="inlineStr"/>
      <c r="J158" s="77" t="inlineStr">
        <is>
          <t>Final-term option in which students can choose a consulting project working with real businesses on live marketing challenges (alternative to other final-term options).</t>
        </is>
      </c>
      <c r="K158" s="77" t="inlineStr">
        <is>
          <t>University of Exeter Business School</t>
        </is>
      </c>
      <c r="L158" s="77" t="inlineStr">
        <is>
          <t>MSc Marketing and Business Analytics</t>
        </is>
      </c>
      <c r="M158" s="77" t="inlineStr">
        <is>
          <t>Business/management</t>
        </is>
      </c>
      <c r="N158" s="77" t="inlineStr">
        <is>
          <t>Postgraduate taught</t>
        </is>
      </c>
      <c r="O158" s="77" t="inlineStr">
        <is>
          <t>Final term</t>
        </is>
      </c>
      <c r="P158" s="77" t="inlineStr"/>
      <c r="Q158" s="77" t="inlineStr">
        <is>
          <t>Optional/elective</t>
        </is>
      </c>
      <c r="R158" s="77" t="inlineStr">
        <is>
          <t>Curricular</t>
        </is>
      </c>
      <c r="S158" s="77" t="inlineStr">
        <is>
          <t>Not found</t>
        </is>
      </c>
      <c r="T158" s="77" t="inlineStr">
        <is>
          <t>Final term</t>
        </is>
      </c>
      <c r="U158" s="77" t="inlineStr">
        <is>
          <t>Not stated</t>
        </is>
      </c>
      <c r="V158" s="77" t="inlineStr">
        <is>
          <t>Yes</t>
        </is>
      </c>
      <c r="W158" s="77" t="inlineStr">
        <is>
          <t>Consulting project on live marketing challenges [1].</t>
        </is>
      </c>
      <c r="X158" s="77" t="inlineStr">
        <is>
          <t>Unclear</t>
        </is>
      </c>
      <c r="Y158" s="77" t="inlineStr">
        <is>
          <t>No evidence of team format.</t>
        </is>
      </c>
      <c r="Z158" s="77" t="inlineStr">
        <is>
          <t>Yes</t>
        </is>
      </c>
      <c r="AA158" s="77" t="inlineStr">
        <is>
          <t>Students work with real businesses on live marketing challenges [1] (search-summary only).</t>
        </is>
      </c>
      <c r="AB158" s="77" t="inlineStr">
        <is>
          <t>Business/commercial</t>
        </is>
      </c>
      <c r="AC158" s="77" t="inlineStr">
        <is>
          <t>Business supplies live marketing challenge</t>
        </is>
      </c>
      <c r="AD158" s="77" t="inlineStr"/>
      <c r="AE158" s="77" t="inlineStr">
        <is>
          <t>Not specified</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RG07-S07-R1</t>
        </is>
      </c>
      <c r="AM158" s="77" t="inlineStr">
        <is>
          <t>Module code, group/individual format, assessment and dated evidence not retrieved (search budget exhausted).</t>
        </is>
      </c>
      <c r="AN158" s="77" t="inlineStr"/>
      <c r="AO158" s="77" t="inlineStr">
        <is>
          <t>UK</t>
        </is>
      </c>
      <c r="AP158" s="77" t="inlineStr">
        <is>
          <t>UK – Russell Group</t>
        </is>
      </c>
      <c r="AQ158" s="77" t="inlineStr">
        <is>
          <t>~1 term/semester</t>
        </is>
      </c>
      <c r="AR158" s="77" t="inlineStr">
        <is>
          <t>All/standard</t>
        </is>
      </c>
      <c r="AS158" s="77" t="inlineStr"/>
    </row>
    <row r="159">
      <c r="A159" s="77" t="inlineStr">
        <is>
          <t>RG07</t>
        </is>
      </c>
      <c r="B159" s="77" t="inlineStr">
        <is>
          <t>Exeter</t>
        </is>
      </c>
      <c r="C159" s="77" t="inlineStr">
        <is>
          <t>Programme/course</t>
        </is>
      </c>
      <c r="D159" s="77" t="inlineStr">
        <is>
          <t>RG07-S08</t>
        </is>
      </c>
      <c r="E159" s="77" t="inlineStr"/>
      <c r="F159" s="77" t="inlineStr">
        <is>
          <t>No</t>
        </is>
      </c>
      <c r="G159" s="79" t="inlineStr">
        <is>
          <t>Sports Consultancy Project (BSc Sport Business Management)</t>
        </is>
      </c>
      <c r="H159" s="77" t="inlineStr">
        <is>
          <t>Sports Consultancy Project (BSc Sport Business Management)</t>
        </is>
      </c>
      <c r="I159" s="77" t="inlineStr"/>
      <c r="J159" s="77" t="inlineStr">
        <is>
          <t>Module in which students work with a real or simulated client to solve a current sport-industry challenge.</t>
        </is>
      </c>
      <c r="K159" s="77" t="inlineStr">
        <is>
          <t>University of Exeter Business School / Sport and Health Sciences</t>
        </is>
      </c>
      <c r="L159" s="77" t="inlineStr">
        <is>
          <t>BSc Sport Business Management</t>
        </is>
      </c>
      <c r="M159" s="77" t="inlineStr">
        <is>
          <t>Business/management</t>
        </is>
      </c>
      <c r="N159" s="77" t="inlineStr">
        <is>
          <t>Undergraduate</t>
        </is>
      </c>
      <c r="O159" s="77" t="inlineStr"/>
      <c r="P159" s="77" t="inlineStr"/>
      <c r="Q159" s="77" t="inlineStr">
        <is>
          <t>Unclear</t>
        </is>
      </c>
      <c r="R159" s="77" t="inlineStr">
        <is>
          <t>Curricular</t>
        </is>
      </c>
      <c r="S159" s="77" t="inlineStr"/>
      <c r="T159" s="77" t="inlineStr"/>
      <c r="U159" s="77" t="inlineStr"/>
      <c r="V159" s="77" t="inlineStr">
        <is>
          <t>Yes</t>
        </is>
      </c>
      <c r="W159" s="77" t="inlineStr">
        <is>
          <t>Consultancy project solving a current industry challenge [1].</t>
        </is>
      </c>
      <c r="X159" s="77" t="inlineStr">
        <is>
          <t>Unclear</t>
        </is>
      </c>
      <c r="Y159" s="77" t="inlineStr">
        <is>
          <t>Not evidenced.</t>
        </is>
      </c>
      <c r="Z159" s="77" t="inlineStr">
        <is>
          <t>Unclear</t>
        </is>
      </c>
      <c r="AA159" s="77" t="inlineStr">
        <is>
          <t>'Real or simulated client' [1] - routes not separable.</t>
        </is>
      </c>
      <c r="AB159" s="77" t="inlineStr">
        <is>
          <t>Unclear</t>
        </is>
      </c>
      <c r="AC159" s="77" t="inlineStr"/>
      <c r="AD159" s="77" t="inlineStr"/>
      <c r="AE159" s="77" t="inlineStr">
        <is>
          <t>Not specified</t>
        </is>
      </c>
      <c r="AF159" s="77">
        <f>IF(OR(V159="No",X159="No",Z159="No"),"Outside strict definition",IF(AND(V159="Yes",X159="Yes",Z159="Yes"),"Meets all three","Potentially relevant; evidence incomplete"))</f>
        <v/>
      </c>
      <c r="AG159" s="77" t="inlineStr">
        <is>
          <t>Current status unclear</t>
        </is>
      </c>
      <c r="AH159" s="77" t="inlineStr"/>
      <c r="AI159" s="77" t="inlineStr">
        <is>
          <t>Yes</t>
        </is>
      </c>
      <c r="AJ159" s="77">
        <f>IF(AND(AI159="Yes",AF159="Meets all three",AG159="Current delivery confirmed"),"Yes","No")</f>
        <v/>
      </c>
      <c r="AK159" s="77" t="inlineStr"/>
      <c r="AL159" s="77" t="inlineStr">
        <is>
          <t>RG07-S08-R1</t>
        </is>
      </c>
      <c r="AM159" s="77" t="inlineStr">
        <is>
          <t>Module code, group format, client share, current delivery.</t>
        </is>
      </c>
      <c r="AN159" s="77" t="inlineStr"/>
      <c r="AO159" s="77" t="inlineStr">
        <is>
          <t>UK</t>
        </is>
      </c>
      <c r="AP159" s="77" t="inlineStr">
        <is>
          <t>UK – Russell Group</t>
        </is>
      </c>
      <c r="AQ159" s="77" t="inlineStr">
        <is>
          <t>Unclear</t>
        </is>
      </c>
      <c r="AR159" s="77" t="inlineStr">
        <is>
          <t>Some projects</t>
        </is>
      </c>
      <c r="AS159" s="77" t="inlineStr"/>
    </row>
    <row r="160">
      <c r="A160" s="77" t="inlineStr">
        <is>
          <t>RG07</t>
        </is>
      </c>
      <c r="B160" s="77" t="inlineStr">
        <is>
          <t>Exeter</t>
        </is>
      </c>
      <c r="C160" s="77" t="inlineStr">
        <is>
          <t>Programme/course</t>
        </is>
      </c>
      <c r="D160" s="77" t="inlineStr">
        <is>
          <t>RG07-S09</t>
        </is>
      </c>
      <c r="E160" s="77" t="inlineStr"/>
      <c r="F160" s="77" t="inlineStr">
        <is>
          <t>No</t>
        </is>
      </c>
      <c r="G160" s="79" t="inlineStr">
        <is>
          <t>Group Project (MEng)</t>
        </is>
      </c>
      <c r="H160" s="77" t="inlineStr">
        <is>
          <t>Group Project (MEng)</t>
        </is>
      </c>
      <c r="I160" s="77" t="inlineStr">
        <is>
          <t>ECMM102</t>
        </is>
      </c>
      <c r="J160"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60" s="77" t="inlineStr">
        <is>
          <t>Department of Engineering</t>
        </is>
      </c>
      <c r="L160" s="77" t="inlineStr">
        <is>
          <t>MEng engineering programmes</t>
        </is>
      </c>
      <c r="M160" s="77" t="inlineStr">
        <is>
          <t>Engineering/computing</t>
        </is>
      </c>
      <c r="N160" s="77" t="inlineStr">
        <is>
          <t>Undergraduate</t>
        </is>
      </c>
      <c r="O160" s="77" t="inlineStr">
        <is>
          <t>Year 4 (MEng)</t>
        </is>
      </c>
      <c r="P160" s="77" t="inlineStr"/>
      <c r="Q160" s="77" t="inlineStr">
        <is>
          <t>Compulsory within specified programmes</t>
        </is>
      </c>
      <c r="R160" s="77" t="inlineStr">
        <is>
          <t>Curricular</t>
        </is>
      </c>
      <c r="S160" s="77" t="inlineStr">
        <is>
          <t>60 credits</t>
        </is>
      </c>
      <c r="T160" s="77" t="inlineStr">
        <is>
          <t>Substantial; 600 hours</t>
        </is>
      </c>
      <c r="U160" s="77" t="inlineStr">
        <is>
          <t>In person</t>
        </is>
      </c>
      <c r="V160" s="77" t="inlineStr">
        <is>
          <t>Yes</t>
        </is>
      </c>
      <c r="W160" s="77" t="inlineStr">
        <is>
          <t>Substantial engineering group project with planning methods [1].</t>
        </is>
      </c>
      <c r="X160" s="77" t="inlineStr">
        <is>
          <t>Yes</t>
        </is>
      </c>
      <c r="Y160" s="77" t="inlineStr">
        <is>
          <t>Work as part of a project team [1].</t>
        </is>
      </c>
      <c r="Z160" s="77" t="inlineStr">
        <is>
          <t>Unclear</t>
        </is>
      </c>
      <c r="AA160" s="77" t="inlineStr">
        <is>
          <t>Industrial-like setting is simulated by design; industrial partners 'may' be involved [2] (Some projects).</t>
        </is>
      </c>
      <c r="AB160" s="77" t="inlineStr">
        <is>
          <t>Business/commercial</t>
        </is>
      </c>
      <c r="AC160" s="77" t="inlineStr">
        <is>
          <t>Occasional industrial partner involvement (not specified)</t>
        </is>
      </c>
      <c r="AD160" s="77" t="inlineStr"/>
      <c r="AE160" s="77" t="inlineStr">
        <is>
          <t>Not specified in extracts</t>
        </is>
      </c>
      <c r="AF160" s="77">
        <f>IF(OR(V160="No",X160="No",Z160="No"),"Outside strict definition",IF(AND(V160="Yes",X160="Yes",Z160="Yes"),"Meets all three","Potentially relevant; evidence incomplete"))</f>
        <v/>
      </c>
      <c r="AG160" s="77" t="inlineStr">
        <is>
          <t>Current status unclear</t>
        </is>
      </c>
      <c r="AH160" s="77" t="inlineStr">
        <is>
          <t>2019/20</t>
        </is>
      </c>
      <c r="AI160" s="77" t="inlineStr">
        <is>
          <t>Yes</t>
        </is>
      </c>
      <c r="AJ160" s="77">
        <f>IF(AND(AI160="Yes",AF160="Meets all three",AG160="Current delivery confirmed"),"Yes","No")</f>
        <v/>
      </c>
      <c r="AK160" s="77" t="inlineStr"/>
      <c r="AL160" s="77" t="inlineStr">
        <is>
          <t>RG07-S09-R1; RG07-S09-R2</t>
        </is>
      </c>
      <c r="AM160" s="77" t="inlineStr">
        <is>
          <t>Compulsory status inferred from MEng structure not confirmed; share of industry-sponsored projects; current-year module page not retrieved.</t>
        </is>
      </c>
      <c r="AN160" s="77" t="inlineStr"/>
      <c r="AO160" s="77" t="inlineStr">
        <is>
          <t>UK</t>
        </is>
      </c>
      <c r="AP160" s="77" t="inlineStr">
        <is>
          <t>UK – Russell Group</t>
        </is>
      </c>
      <c r="AQ160" s="77" t="inlineStr">
        <is>
          <t>&gt;1 term</t>
        </is>
      </c>
      <c r="AR160" s="77" t="inlineStr">
        <is>
          <t>Some projects</t>
        </is>
      </c>
      <c r="AS160" s="77" t="inlineStr"/>
    </row>
    <row r="161">
      <c r="A161" s="77" t="inlineStr">
        <is>
          <t>RG07</t>
        </is>
      </c>
      <c r="B161" s="77" t="inlineStr">
        <is>
          <t>Exeter</t>
        </is>
      </c>
      <c r="C161" s="77" t="inlineStr">
        <is>
          <t>Programme/course</t>
        </is>
      </c>
      <c r="D161" s="77" t="inlineStr">
        <is>
          <t>RG07-S10</t>
        </is>
      </c>
      <c r="E161" s="77" t="inlineStr"/>
      <c r="F161" s="77" t="inlineStr">
        <is>
          <t>No</t>
        </is>
      </c>
      <c r="G161" s="79" t="inlineStr">
        <is>
          <t>Group Design Project (Renewable Energy)</t>
        </is>
      </c>
      <c r="H161" s="77" t="inlineStr">
        <is>
          <t>Group Design Project (Renewable Energy)</t>
        </is>
      </c>
      <c r="I161" s="77" t="inlineStr">
        <is>
          <t>ENEM010</t>
        </is>
      </c>
      <c r="J161" s="77" t="inlineStr">
        <is>
          <t>20-credit, nine-week term-2 module on MEng Renewable Energy Engineering (Penryn): teams of 4-6 apply renewable-energy knowledge to 'a real engineering situation' in a setting close to industrial/commercial practice, with a product-design focus.</t>
        </is>
      </c>
      <c r="K161" s="77" t="inlineStr">
        <is>
          <t>Department of Engineering (Renewable Energy, Penryn)</t>
        </is>
      </c>
      <c r="L161" s="77" t="inlineStr">
        <is>
          <t>MEng Renewable Energy Engineering</t>
        </is>
      </c>
      <c r="M161" s="77" t="inlineStr">
        <is>
          <t>Engineering/computing</t>
        </is>
      </c>
      <c r="N161" s="77" t="inlineStr">
        <is>
          <t>Undergraduate</t>
        </is>
      </c>
      <c r="O161" s="77" t="inlineStr">
        <is>
          <t>MEng (level 7)</t>
        </is>
      </c>
      <c r="P161" s="77" t="inlineStr"/>
      <c r="Q161" s="77" t="inlineStr">
        <is>
          <t>Unclear</t>
        </is>
      </c>
      <c r="R161" s="77" t="inlineStr">
        <is>
          <t>Curricular</t>
        </is>
      </c>
      <c r="S161" s="77" t="inlineStr">
        <is>
          <t>20 credits</t>
        </is>
      </c>
      <c r="T161" s="77" t="inlineStr">
        <is>
          <t>9 weeks, term 2</t>
        </is>
      </c>
      <c r="U161" s="77" t="inlineStr">
        <is>
          <t>In person, Penryn</t>
        </is>
      </c>
      <c r="V161" s="77" t="inlineStr">
        <is>
          <t>Yes</t>
        </is>
      </c>
      <c r="W161" s="77" t="inlineStr">
        <is>
          <t>Team design project on a real engineering situation [1].</t>
        </is>
      </c>
      <c r="X161" s="77" t="inlineStr">
        <is>
          <t>Yes</t>
        </is>
      </c>
      <c r="Y161" s="77" t="inlineStr">
        <is>
          <t>Project team of between four and six [1].</t>
        </is>
      </c>
      <c r="Z161" s="77" t="inlineStr">
        <is>
          <t>Unclear</t>
        </is>
      </c>
      <c r="AA161" s="77" t="inlineStr">
        <is>
          <t>A discovery-mode summary mentioned pitching a proposal to and reporting to 'clients', but the extended extract did not confirm a client role; module text describes a setting 'close to' industry, which may be simulated [1].</t>
        </is>
      </c>
      <c r="AB161" s="77" t="inlineStr">
        <is>
          <t>Unclear</t>
        </is>
      </c>
      <c r="AC161" s="77" t="inlineStr"/>
      <c r="AD161" s="77" t="inlineStr"/>
      <c r="AE161" s="77" t="inlineStr">
        <is>
          <t>Design project outputs (not specified)</t>
        </is>
      </c>
      <c r="AF161" s="77">
        <f>IF(OR(V161="No",X161="No",Z161="No"),"Outside strict definition",IF(AND(V161="Yes",X161="Yes",Z161="Yes"),"Meets all three","Potentially relevant; evidence incomplete"))</f>
        <v/>
      </c>
      <c r="AG161" s="77" t="inlineStr">
        <is>
          <t>Current status unclear</t>
        </is>
      </c>
      <c r="AH161" s="77" t="inlineStr">
        <is>
          <t>2024/25</t>
        </is>
      </c>
      <c r="AI161" s="77" t="inlineStr">
        <is>
          <t>Yes</t>
        </is>
      </c>
      <c r="AJ161" s="77">
        <f>IF(AND(AI161="Yes",AF161="Meets all three",AG161="Current delivery confirmed"),"Yes","No")</f>
        <v/>
      </c>
      <c r="AK161" s="77" t="inlineStr">
        <is>
          <t>18 students anticipated (2024 entry module page)</t>
        </is>
      </c>
      <c r="AL161" s="77" t="inlineStr">
        <is>
          <t>RG07-S10-R1</t>
        </is>
      </c>
      <c r="AM161" s="77" t="inlineStr">
        <is>
          <t>Whether clients are real external organisations; current delivery not evidenced beyond 2024/5.</t>
        </is>
      </c>
      <c r="AN161" s="77" t="inlineStr"/>
      <c r="AO161" s="77" t="inlineStr">
        <is>
          <t>UK</t>
        </is>
      </c>
      <c r="AP161" s="77" t="inlineStr">
        <is>
          <t>UK – Russell Group</t>
        </is>
      </c>
      <c r="AQ161" s="77" t="inlineStr">
        <is>
          <t>~1 term/semester</t>
        </is>
      </c>
      <c r="AR161" s="77" t="inlineStr">
        <is>
          <t>Unclear</t>
        </is>
      </c>
      <c r="AS161" s="77" t="inlineStr"/>
    </row>
    <row r="162">
      <c r="A162" s="77" t="inlineStr">
        <is>
          <t>RG07</t>
        </is>
      </c>
      <c r="B162" s="77" t="inlineStr">
        <is>
          <t>Exeter</t>
        </is>
      </c>
      <c r="C162" s="77" t="inlineStr">
        <is>
          <t>Programme/course</t>
        </is>
      </c>
      <c r="D162" s="77" t="inlineStr">
        <is>
          <t>RG07-S11</t>
        </is>
      </c>
      <c r="E162" s="77" t="inlineStr"/>
      <c r="F162" s="77" t="inlineStr">
        <is>
          <t>No</t>
        </is>
      </c>
      <c r="G162" s="79" t="inlineStr">
        <is>
          <t>Group Software Engineering Project</t>
        </is>
      </c>
      <c r="H162" s="77" t="inlineStr">
        <is>
          <t>Group Software Engineering Project</t>
        </is>
      </c>
      <c r="I162" s="77" t="inlineStr">
        <is>
          <t>ECM2434</t>
        </is>
      </c>
      <c r="J162" s="77" t="inlineStr">
        <is>
          <t>15-credit second-year Computer Science module introducing practical software engineering (requirements analysis, HCI design, testing, teamwork) through a group project. No evidence of external clients.</t>
        </is>
      </c>
      <c r="K162" s="77" t="inlineStr">
        <is>
          <t>Department of Computer Science</t>
        </is>
      </c>
      <c r="L162" s="77" t="inlineStr">
        <is>
          <t>Computer Science degrees</t>
        </is>
      </c>
      <c r="M162" s="77" t="inlineStr">
        <is>
          <t>Engineering/computing</t>
        </is>
      </c>
      <c r="N162" s="77" t="inlineStr">
        <is>
          <t>Undergraduate</t>
        </is>
      </c>
      <c r="O162" s="77" t="inlineStr">
        <is>
          <t>Year 2</t>
        </is>
      </c>
      <c r="P162" s="77" t="inlineStr"/>
      <c r="Q162" s="77" t="inlineStr">
        <is>
          <t>Unclear</t>
        </is>
      </c>
      <c r="R162" s="77" t="inlineStr">
        <is>
          <t>Curricular</t>
        </is>
      </c>
      <c r="S162" s="77" t="inlineStr">
        <is>
          <t>15 credits</t>
        </is>
      </c>
      <c r="T162" s="77" t="inlineStr"/>
      <c r="U162" s="77" t="inlineStr"/>
      <c r="V162" s="77" t="inlineStr">
        <is>
          <t>Yes</t>
        </is>
      </c>
      <c r="W162" s="77" t="inlineStr">
        <is>
          <t>Group software development project [1].</t>
        </is>
      </c>
      <c r="X162" s="77" t="inlineStr">
        <is>
          <t>Yes</t>
        </is>
      </c>
      <c r="Y162" s="77" t="inlineStr">
        <is>
          <t>Group software engineering project with teamwork [1].</t>
        </is>
      </c>
      <c r="Z162" s="77" t="inlineStr">
        <is>
          <t>Unclear</t>
        </is>
      </c>
      <c r="AA162" s="77" t="inlineStr">
        <is>
          <t>No evidence that external organisations set briefs; department's industry links (IBM, Met Office, NATS, Motorola) are not tied to this module.</t>
        </is>
      </c>
      <c r="AB162" s="77" t="inlineStr">
        <is>
          <t>Unclear</t>
        </is>
      </c>
      <c r="AC162" s="77" t="inlineStr"/>
      <c r="AD162" s="77" t="inlineStr"/>
      <c r="AE162" s="77" t="inlineStr">
        <is>
          <t>Software system</t>
        </is>
      </c>
      <c r="AF162" s="77">
        <f>IF(OR(V162="No",X162="No",Z162="No"),"Outside strict definition",IF(AND(V162="Yes",X162="Yes",Z162="Yes"),"Meets all three","Potentially relevant; evidence incomplete"))</f>
        <v/>
      </c>
      <c r="AG162" s="77" t="inlineStr">
        <is>
          <t>Current status unclear</t>
        </is>
      </c>
      <c r="AH162" s="77" t="inlineStr">
        <is>
          <t>2023/24</t>
        </is>
      </c>
      <c r="AI162" s="77" t="inlineStr">
        <is>
          <t>Yes</t>
        </is>
      </c>
      <c r="AJ162" s="77">
        <f>IF(AND(AI162="Yes",AF162="Meets all three",AG162="Current delivery confirmed"),"Yes","No")</f>
        <v/>
      </c>
      <c r="AK162" s="77" t="inlineStr"/>
      <c r="AL162" s="77" t="inlineStr">
        <is>
          <t>RG07-S11-R1</t>
        </is>
      </c>
      <c r="AM162" s="77" t="inlineStr">
        <is>
          <t>Client source; current delivery.</t>
        </is>
      </c>
      <c r="AN162" s="77" t="inlineStr"/>
      <c r="AO162" s="77" t="inlineStr">
        <is>
          <t>UK</t>
        </is>
      </c>
      <c r="AP162" s="77" t="inlineStr">
        <is>
          <t>UK – Russell Group</t>
        </is>
      </c>
      <c r="AQ162" s="77" t="inlineStr">
        <is>
          <t>Unclear</t>
        </is>
      </c>
      <c r="AR162" s="77" t="inlineStr">
        <is>
          <t>Unclear</t>
        </is>
      </c>
      <c r="AS162" s="77" t="inlineStr"/>
    </row>
    <row r="163">
      <c r="A163" s="77" t="inlineStr">
        <is>
          <t>RG07</t>
        </is>
      </c>
      <c r="B163" s="77" t="inlineStr">
        <is>
          <t>Exeter</t>
        </is>
      </c>
      <c r="C163" s="77" t="inlineStr">
        <is>
          <t>Programme/course</t>
        </is>
      </c>
      <c r="D163" s="77" t="inlineStr">
        <is>
          <t>RG07-S12</t>
        </is>
      </c>
      <c r="E163" s="77" t="inlineStr"/>
      <c r="F163" s="77" t="inlineStr">
        <is>
          <t>No</t>
        </is>
      </c>
      <c r="G163" s="79" t="inlineStr">
        <is>
          <t>MSci Data Science group module (software for a customer)</t>
        </is>
      </c>
      <c r="H163" s="77" t="inlineStr">
        <is>
          <t>MSci Data Science group module (software for a customer)</t>
        </is>
      </c>
      <c r="I163" s="77" t="inlineStr">
        <is>
          <t>ECMM427</t>
        </is>
      </c>
      <c r="J163" s="77" t="inlineStr">
        <is>
          <t>MSci Data Science group module giving students experience of developing software for a customer; MSci Mathematics and Data Science final year has one group and one individual major project.</t>
        </is>
      </c>
      <c r="K163" s="77" t="inlineStr">
        <is>
          <t>Department of Computer Science / Mathematics</t>
        </is>
      </c>
      <c r="L163" s="77" t="inlineStr">
        <is>
          <t>MSci Data Science; MSci Mathematics and Data Science</t>
        </is>
      </c>
      <c r="M163" s="77" t="inlineStr">
        <is>
          <t>Engineering/computing; Science</t>
        </is>
      </c>
      <c r="N163" s="77" t="inlineStr">
        <is>
          <t>Undergraduate</t>
        </is>
      </c>
      <c r="O163" s="77" t="inlineStr">
        <is>
          <t>Final year (MSci)</t>
        </is>
      </c>
      <c r="P163" s="77" t="inlineStr"/>
      <c r="Q163" s="77" t="inlineStr">
        <is>
          <t>Unclear</t>
        </is>
      </c>
      <c r="R163" s="77" t="inlineStr">
        <is>
          <t>Curricular</t>
        </is>
      </c>
      <c r="S163" s="77" t="inlineStr"/>
      <c r="T163" s="77" t="inlineStr"/>
      <c r="U163" s="77" t="inlineStr"/>
      <c r="V163" s="77" t="inlineStr">
        <is>
          <t>Yes</t>
        </is>
      </c>
      <c r="W163" s="77" t="inlineStr">
        <is>
          <t>Software development project for a customer [1].</t>
        </is>
      </c>
      <c r="X163" s="77" t="inlineStr">
        <is>
          <t>Yes</t>
        </is>
      </c>
      <c r="Y163" s="77" t="inlineStr">
        <is>
          <t>Described as a group module/group project [1].</t>
        </is>
      </c>
      <c r="Z163" s="77" t="inlineStr">
        <is>
          <t>Unclear</t>
        </is>
      </c>
      <c r="AA163" s="77" t="inlineStr">
        <is>
          <t>'Customer' not identified as external; extended search to verify failed (budget exhausted).</t>
        </is>
      </c>
      <c r="AB163" s="77" t="inlineStr">
        <is>
          <t>Unclear</t>
        </is>
      </c>
      <c r="AC163" s="77" t="inlineStr"/>
      <c r="AD163" s="77" t="inlineStr"/>
      <c r="AE163" s="77" t="inlineStr">
        <is>
          <t>Software for customer</t>
        </is>
      </c>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RG07-S12-R1</t>
        </is>
      </c>
      <c r="AM163" s="77" t="inlineStr">
        <is>
          <t>Customer identity (internal vs external), credits, current delivery.</t>
        </is>
      </c>
      <c r="AN163" s="77" t="inlineStr"/>
      <c r="AO163" s="77" t="inlineStr">
        <is>
          <t>UK</t>
        </is>
      </c>
      <c r="AP163" s="77" t="inlineStr">
        <is>
          <t>UK – Russell Group</t>
        </is>
      </c>
      <c r="AQ163" s="77" t="inlineStr">
        <is>
          <t>Unclear</t>
        </is>
      </c>
      <c r="AR163" s="77" t="inlineStr">
        <is>
          <t>Unclear</t>
        </is>
      </c>
      <c r="AS163" s="77" t="inlineStr"/>
    </row>
    <row r="164">
      <c r="A164" s="77" t="inlineStr">
        <is>
          <t>RG07</t>
        </is>
      </c>
      <c r="B164" s="77" t="inlineStr">
        <is>
          <t>Exeter</t>
        </is>
      </c>
      <c r="C164" s="77" t="inlineStr">
        <is>
          <t>Programme/course</t>
        </is>
      </c>
      <c r="D164" s="77" t="inlineStr">
        <is>
          <t>RG07-S13</t>
        </is>
      </c>
      <c r="E164" s="77" t="inlineStr"/>
      <c r="F164" s="77" t="inlineStr">
        <is>
          <t>No</t>
        </is>
      </c>
      <c r="G164" s="79" t="inlineStr">
        <is>
          <t>Environmental Humanities research projects with the National Trust</t>
        </is>
      </c>
      <c r="H164" s="77" t="inlineStr">
        <is>
          <t>Environmental Humanities research projects with the National Trust</t>
        </is>
      </c>
      <c r="I164" s="77" t="inlineStr"/>
      <c r="J164"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64" s="77" t="inlineStr">
        <is>
          <t>Humanities and Social Sciences, Penryn</t>
        </is>
      </c>
      <c r="L164" s="77" t="inlineStr">
        <is>
          <t>BA Environmental Humanities (Cornwall)</t>
        </is>
      </c>
      <c r="M164" s="77" t="inlineStr">
        <is>
          <t>Arts/humanities/social sciences</t>
        </is>
      </c>
      <c r="N164" s="77" t="inlineStr">
        <is>
          <t>Undergraduate</t>
        </is>
      </c>
      <c r="O164" s="77" t="inlineStr">
        <is>
          <t>Years 2-3</t>
        </is>
      </c>
      <c r="P164" s="77" t="inlineStr"/>
      <c r="Q164" s="77" t="inlineStr">
        <is>
          <t>Unclear</t>
        </is>
      </c>
      <c r="R164" s="77" t="inlineStr">
        <is>
          <t>Curricular</t>
        </is>
      </c>
      <c r="S164" s="77" t="inlineStr"/>
      <c r="T164" s="77" t="inlineStr"/>
      <c r="U164" s="77" t="inlineStr"/>
      <c r="V164" s="77" t="inlineStr">
        <is>
          <t>Yes</t>
        </is>
      </c>
      <c r="W164" s="77" t="inlineStr">
        <is>
          <t>Final-year research project designed around Trust-identified environmental challenges [1].</t>
        </is>
      </c>
      <c r="X164" s="77" t="inlineStr">
        <is>
          <t>Unclear</t>
        </is>
      </c>
      <c r="Y164" s="77" t="inlineStr">
        <is>
          <t>Not stated whether projects are group or individual (likely individual dissertation-type).</t>
        </is>
      </c>
      <c r="Z164" s="77" t="inlineStr">
        <is>
          <t>Yes</t>
        </is>
      </c>
      <c r="AA164" s="77" t="inlineStr">
        <is>
          <t>Trust managers explain challenges and Trust staff collaborate on project design [1].</t>
        </is>
      </c>
      <c r="AB164" s="77" t="inlineStr">
        <is>
          <t>Charity/community</t>
        </is>
      </c>
      <c r="AC164" s="77" t="inlineStr">
        <is>
          <t>Identifies challenges; collaborates on project design</t>
        </is>
      </c>
      <c r="AD164" s="77" t="inlineStr">
        <is>
          <t>National Trust (year of agreement not shown in extract)</t>
        </is>
      </c>
      <c r="AE164" s="77" t="inlineStr">
        <is>
          <t>Research project</t>
        </is>
      </c>
      <c r="AF164" s="77">
        <f>IF(OR(V164="No",X164="No",Z164="No"),"Outside strict definition",IF(AND(V164="Yes",X164="Yes",Z164="Yes"),"Meets all three","Potentially relevant; evidence incomplete"))</f>
        <v/>
      </c>
      <c r="AG164" s="77" t="inlineStr">
        <is>
          <t>Current status unclear</t>
        </is>
      </c>
      <c r="AH164" s="77" t="inlineStr"/>
      <c r="AI164" s="77" t="inlineStr">
        <is>
          <t>Yes</t>
        </is>
      </c>
      <c r="AJ164" s="77">
        <f>IF(AND(AI164="Yes",AF164="Meets all three",AG164="Current delivery confirmed"),"Yes","No")</f>
        <v/>
      </c>
      <c r="AK164" s="77" t="inlineStr"/>
      <c r="AL164" s="77" t="inlineStr">
        <is>
          <t>RG07-S13-R1</t>
        </is>
      </c>
      <c r="AM164" s="77" t="inlineStr">
        <is>
          <t>Group vs individual; year and continuation of the agreement.</t>
        </is>
      </c>
      <c r="AN164" s="77" t="inlineStr"/>
      <c r="AO164" s="77" t="inlineStr">
        <is>
          <t>UK</t>
        </is>
      </c>
      <c r="AP164" s="77" t="inlineStr">
        <is>
          <t>UK – Russell Group</t>
        </is>
      </c>
      <c r="AQ164" s="77" t="inlineStr">
        <is>
          <t>&gt;1 term</t>
        </is>
      </c>
      <c r="AR164" s="77" t="inlineStr">
        <is>
          <t>Unclear</t>
        </is>
      </c>
      <c r="AS164" s="77" t="inlineStr"/>
    </row>
    <row r="165">
      <c r="A165" s="77" t="inlineStr">
        <is>
          <t>RG08</t>
        </is>
      </c>
      <c r="B165" s="77" t="inlineStr">
        <is>
          <t>Glasgow</t>
        </is>
      </c>
      <c r="C165" s="77" t="inlineStr">
        <is>
          <t>Faculty/school</t>
        </is>
      </c>
      <c r="D165" s="77" t="inlineStr">
        <is>
          <t>RG08-S01</t>
        </is>
      </c>
      <c r="E165" s="77" t="inlineStr"/>
      <c r="F165" s="77" t="inlineStr">
        <is>
          <t>No</t>
        </is>
      </c>
      <c r="G165" s="79" t="inlineStr">
        <is>
          <t>Adam Smith Consultancy Experience</t>
        </is>
      </c>
      <c r="H165" s="77" t="inlineStr">
        <is>
          <t>Adam Smith Consultancy Experience</t>
        </is>
      </c>
      <c r="I165" s="77" t="inlineStr"/>
      <c r="J165"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65" s="77" t="inlineStr">
        <is>
          <t>Adam Smith Business School, External Engagement</t>
        </is>
      </c>
      <c r="L165" s="77" t="inlineStr">
        <is>
          <t>Adam Smith Business School students (specific programmes not evidenced)</t>
        </is>
      </c>
      <c r="M165" s="77" t="inlineStr">
        <is>
          <t>Business/management</t>
        </is>
      </c>
      <c r="N165" s="77" t="inlineStr">
        <is>
          <t>Unclear</t>
        </is>
      </c>
      <c r="O165" s="77" t="inlineStr"/>
      <c r="P165" s="77" t="inlineStr">
        <is>
          <t>Not evidenced</t>
        </is>
      </c>
      <c r="Q165" s="77" t="inlineStr">
        <is>
          <t>Unclear</t>
        </is>
      </c>
      <c r="R165" s="77" t="inlineStr">
        <is>
          <t>Unclear</t>
        </is>
      </c>
      <c r="S165" s="77" t="inlineStr">
        <is>
          <t>Not evidenced</t>
        </is>
      </c>
      <c r="T165" s="77" t="inlineStr">
        <is>
          <t>Not evidenced</t>
        </is>
      </c>
      <c r="U165" s="77" t="inlineStr">
        <is>
          <t>Not evidenced</t>
        </is>
      </c>
      <c r="V165" s="77" t="inlineStr">
        <is>
          <t>Yes</t>
        </is>
      </c>
      <c r="W165" s="77" t="inlineStr">
        <is>
          <t>Organisations submit a project brief; students provide consultancy, in-depth research and analysis and evidence-based recommendations on real business challenges [1].</t>
        </is>
      </c>
      <c r="X165" s="77" t="inlineStr">
        <is>
          <t>Unclear</t>
        </is>
      </c>
      <c r="Y165" s="77" t="inlineStr">
        <is>
          <t>A search summary described the programme as pairing organisations with 'student teams', but no quoted page text confirms team working [1]. Unclear.</t>
        </is>
      </c>
      <c r="Z165" s="77" t="inlineStr">
        <is>
          <t>Yes</t>
        </is>
      </c>
      <c r="AA165" s="77" t="inlineStr">
        <is>
          <t>External organisations submit the project brief and receive the consultancy output (free consultancy, research and analysis, recommendations) [1].</t>
        </is>
      </c>
      <c r="AB165" s="77" t="inlineStr">
        <is>
          <t>Unclear</t>
        </is>
      </c>
      <c r="AC165" s="77" t="inlineStr">
        <is>
          <t>Supplies project brief; client receiving consultancy output</t>
        </is>
      </c>
      <c r="AD165" s="77" t="inlineStr"/>
      <c r="AE165" s="77" t="inlineStr">
        <is>
          <t>Consultancy research, analysis and recommendations (format not evidenced)</t>
        </is>
      </c>
      <c r="AF165" s="77">
        <f>IF(OR(V165="No",X165="No",Z165="No"),"Outside strict definition",IF(AND(V165="Yes",X165="Yes",Z165="Yes"),"Meets all three","Potentially relevant; evidence incomplete"))</f>
        <v/>
      </c>
      <c r="AG165" s="77" t="inlineStr">
        <is>
          <t>Announced/forthcoming</t>
        </is>
      </c>
      <c r="AH165" s="77" t="inlineStr">
        <is>
          <t>2027 (brief call)</t>
        </is>
      </c>
      <c r="AI165" s="77" t="inlineStr">
        <is>
          <t>No</t>
        </is>
      </c>
      <c r="AJ165" s="77">
        <f>IF(AND(AI165="Yes",AF165="Meets all three",AG165="Current delivery confirmed"),"Yes","No")</f>
        <v/>
      </c>
      <c r="AK165" s="77" t="inlineStr"/>
      <c r="AL165" s="77" t="inlineStr">
        <is>
          <t>RG08-S01-R1</t>
        </is>
      </c>
      <c r="AM165"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65" s="77" t="inlineStr"/>
      <c r="AO165" s="77" t="inlineStr">
        <is>
          <t>UK</t>
        </is>
      </c>
      <c r="AP165" s="77" t="inlineStr">
        <is>
          <t>UK – Russell Group</t>
        </is>
      </c>
      <c r="AQ165" s="77" t="inlineStr">
        <is>
          <t>Unclear</t>
        </is>
      </c>
      <c r="AR165" s="77" t="inlineStr">
        <is>
          <t>All/standard</t>
        </is>
      </c>
      <c r="AS165" s="77" t="inlineStr">
        <is>
          <t>No (possible duplicate of RG08-S02)</t>
        </is>
      </c>
    </row>
    <row r="166">
      <c r="A166" s="77" t="inlineStr">
        <is>
          <t>RG08</t>
        </is>
      </c>
      <c r="B166" s="77" t="inlineStr">
        <is>
          <t>Glasgow</t>
        </is>
      </c>
      <c r="C166" s="77" t="inlineStr">
        <is>
          <t>Programme/course</t>
        </is>
      </c>
      <c r="D166" s="77" t="inlineStr">
        <is>
          <t>RG08-S02</t>
        </is>
      </c>
      <c r="E166" s="77" t="inlineStr"/>
      <c r="F166" s="77" t="inlineStr">
        <is>
          <t>No</t>
        </is>
      </c>
      <c r="G166" s="79" t="inlineStr">
        <is>
          <t>MBA Group Consultancy Project</t>
        </is>
      </c>
      <c r="H166" s="77" t="inlineStr">
        <is>
          <t>MBA Group Consultancy Project</t>
        </is>
      </c>
      <c r="I166" s="77" t="inlineStr">
        <is>
          <t>BUS5052</t>
        </is>
      </c>
      <c r="J166"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66" s="77" t="inlineStr">
        <is>
          <t>Adam Smith Business School</t>
        </is>
      </c>
      <c r="L166" s="77" t="inlineStr">
        <is>
          <t>MBA (students registered on the associated programmes listed in the course specification)</t>
        </is>
      </c>
      <c r="M166" s="77" t="inlineStr">
        <is>
          <t>Business/management</t>
        </is>
      </c>
      <c r="N166" s="77" t="inlineStr">
        <is>
          <t>Postgraduate taught</t>
        </is>
      </c>
      <c r="O166" s="77" t="inlineStr">
        <is>
          <t>MBA (1-year)</t>
        </is>
      </c>
      <c r="P166" s="77" t="inlineStr">
        <is>
          <t>Must be registered on an associated programme (MBA)</t>
        </is>
      </c>
      <c r="Q166" s="77" t="inlineStr">
        <is>
          <t>Unclear</t>
        </is>
      </c>
      <c r="R166" s="77" t="inlineStr">
        <is>
          <t>Curricular</t>
        </is>
      </c>
      <c r="S166" s="77" t="inlineStr">
        <is>
          <t>10 credits, SCQF level 11. Group report 2,500 words (65%); group oral presentation 30 minutes (35%).</t>
        </is>
      </c>
      <c r="T166" s="77" t="inlineStr">
        <is>
          <t>2 weeks of group project work (70 hours) after 2 x 2-hour preparatory classes; workshops through semesters 1&amp;2</t>
        </is>
      </c>
      <c r="U166" s="77" t="inlineStr">
        <is>
          <t>In person; blended supervision from teaching team</t>
        </is>
      </c>
      <c r="V166" s="77" t="inlineStr">
        <is>
          <t>Yes</t>
        </is>
      </c>
      <c r="W166" s="77" t="inlineStr">
        <is>
          <t>Executive summary report presenting key decisions and recommendations 'in response to the client brief', plus a presentation [1].</t>
        </is>
      </c>
      <c r="X166" s="77" t="inlineStr">
        <is>
          <t>Yes</t>
        </is>
      </c>
      <c r="Y166" s="77" t="inlineStr">
        <is>
          <t>Group report and group oral presentation; '70 hours student led group work over 2 weeks' [1].</t>
        </is>
      </c>
      <c r="Z166" s="77" t="inlineStr">
        <is>
          <t>Yes</t>
        </is>
      </c>
      <c r="AA166"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66" s="77" t="inlineStr">
        <is>
          <t>Unclear</t>
        </is>
      </c>
      <c r="AC166" s="77" t="inlineStr">
        <is>
          <t>Client setting brief and receiving recommendations</t>
        </is>
      </c>
      <c r="AD166" s="77" t="inlineStr"/>
      <c r="AE166" s="77" t="inlineStr">
        <is>
          <t>Group executive summary report + 30-minute group presentation</t>
        </is>
      </c>
      <c r="AF166" s="77">
        <f>IF(OR(V166="No",X166="No",Z166="No"),"Outside strict definition",IF(AND(V166="Yes",X166="Yes",Z166="Yes"),"Meets all three","Potentially relevant; evidence incomplete"))</f>
        <v/>
      </c>
      <c r="AG166" s="77" t="inlineStr">
        <is>
          <t>Current delivery confirmed</t>
        </is>
      </c>
      <c r="AH166" s="77" t="inlineStr">
        <is>
          <t>2026/27</t>
        </is>
      </c>
      <c r="AI166" s="77" t="inlineStr">
        <is>
          <t>Yes</t>
        </is>
      </c>
      <c r="AJ166" s="77">
        <f>IF(AND(AI166="Yes",AF166="Meets all three",AG166="Current delivery confirmed"),"Yes","No")</f>
        <v/>
      </c>
      <c r="AK166" s="77" t="inlineStr"/>
      <c r="AL166" s="77" t="inlineStr">
        <is>
          <t>RG08-S02-R1; RG08-S02-R2; RG08-S02-R3</t>
        </is>
      </c>
      <c r="AM166" s="77" t="inlineStr">
        <is>
          <t>Whether BUS5052 is compulsory for all MBA students; client sectors and names; whether clients come via the Adam Smith Consultancy Experience (S1). External status of clients rests partly on programme-page paraphrase [2][3].</t>
        </is>
      </c>
      <c r="AN166" s="77" t="inlineStr"/>
      <c r="AO166" s="77" t="inlineStr">
        <is>
          <t>UK</t>
        </is>
      </c>
      <c r="AP166" s="77" t="inlineStr">
        <is>
          <t>UK – Russell Group</t>
        </is>
      </c>
      <c r="AQ166" s="77" t="inlineStr">
        <is>
          <t>1–4 weeks</t>
        </is>
      </c>
      <c r="AR166" s="77" t="inlineStr">
        <is>
          <t>All/standard</t>
        </is>
      </c>
      <c r="AS166" s="77" t="inlineStr"/>
    </row>
    <row r="167">
      <c r="A167" s="77" t="inlineStr">
        <is>
          <t>RG08</t>
        </is>
      </c>
      <c r="B167" s="77" t="inlineStr">
        <is>
          <t>Glasgow</t>
        </is>
      </c>
      <c r="C167" s="77" t="inlineStr">
        <is>
          <t>Programme/course</t>
        </is>
      </c>
      <c r="D167" s="77" t="inlineStr">
        <is>
          <t>RG08-S03</t>
        </is>
      </c>
      <c r="E167" s="77" t="inlineStr"/>
      <c r="F167" s="77" t="inlineStr">
        <is>
          <t>No</t>
        </is>
      </c>
      <c r="G167" s="79" t="inlineStr">
        <is>
          <t>Integrating Business and Management in Practice</t>
        </is>
      </c>
      <c r="H167" s="77" t="inlineStr">
        <is>
          <t>Integrating Business and Management in Practice</t>
        </is>
      </c>
      <c r="I167" s="77" t="inlineStr">
        <is>
          <t>MGT4091</t>
        </is>
      </c>
      <c r="J167"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67" s="77" t="inlineStr">
        <is>
          <t>Adam Smith Business School (Management)</t>
        </is>
      </c>
      <c r="L167" s="77" t="inlineStr">
        <is>
          <t>Business &amp; Management Honours (likely the 'integrative experiential learning course' listed as an Honours core class)</t>
        </is>
      </c>
      <c r="M167" s="77" t="inlineStr">
        <is>
          <t>Business/management</t>
        </is>
      </c>
      <c r="N167" s="77" t="inlineStr">
        <is>
          <t>Undergraduate</t>
        </is>
      </c>
      <c r="O167" s="77" t="inlineStr">
        <is>
          <t>Level 4 (Honours)</t>
        </is>
      </c>
      <c r="P167" s="77" t="inlineStr">
        <is>
          <t>Business &amp; Management Honours students (programme listing not obtained)</t>
        </is>
      </c>
      <c r="Q167" s="77" t="inlineStr">
        <is>
          <t>Unclear</t>
        </is>
      </c>
      <c r="R167" s="77" t="inlineStr">
        <is>
          <t>Curricular</t>
        </is>
      </c>
      <c r="S167" s="77" t="inlineStr">
        <is>
          <t>15 credits, SCQF level 10; components/weightings not obtained (must submit at least 75% by weight of summative assessment).</t>
        </is>
      </c>
      <c r="T167" s="77" t="inlineStr">
        <is>
          <t>Timetabled exclusively in Week 11 of semester 2 (intensive)</t>
        </is>
      </c>
      <c r="U167" s="77" t="inlineStr">
        <is>
          <t>In person workshops with client meetings</t>
        </is>
      </c>
      <c r="V167" s="77" t="inlineStr">
        <is>
          <t>Yes</t>
        </is>
      </c>
      <c r="W167" s="77" t="inlineStr">
        <is>
          <t>Capstone applying learning to a live organisation; learning outcome to construct and evaluate strategic recommendations for a client organisation; group presentation to client [1].</t>
        </is>
      </c>
      <c r="X167" s="77" t="inlineStr">
        <is>
          <t>Yes</t>
        </is>
      </c>
      <c r="Y167" s="77" t="inlineStr">
        <is>
          <t>Aim to 'finesse group working skills and demonstrate these to an external client'; 30-minute group presentation to the client [1].</t>
        </is>
      </c>
      <c r="Z167" s="77" t="inlineStr">
        <is>
          <t>Yes</t>
        </is>
      </c>
      <c r="AA167" s="77" t="inlineStr">
        <is>
          <t>A real 'live' external client organisation is met (client engagement/interview, 60 mins) and receives the group's 30-minute presentation and recommendations [1].</t>
        </is>
      </c>
      <c r="AB167" s="77" t="inlineStr">
        <is>
          <t>Unclear</t>
        </is>
      </c>
      <c r="AC167" s="77" t="inlineStr">
        <is>
          <t>Live client: briefing/interview meeting; receives group presentation</t>
        </is>
      </c>
      <c r="AD167" s="77" t="inlineStr"/>
      <c r="AE167" s="77" t="inlineStr">
        <is>
          <t>Strategic recommendations; 30-minute group presentation to the client</t>
        </is>
      </c>
      <c r="AF167" s="77">
        <f>IF(OR(V167="No",X167="No",Z167="No"),"Outside strict definition",IF(AND(V167="Yes",X167="Yes",Z167="Yes"),"Meets all three","Potentially relevant; evidence incomplete"))</f>
        <v/>
      </c>
      <c r="AG167" s="77" t="inlineStr">
        <is>
          <t>Current delivery confirmed</t>
        </is>
      </c>
      <c r="AH167" s="77" t="inlineStr">
        <is>
          <t>2025/26 (course entry); listed in 2026-27 Management course list</t>
        </is>
      </c>
      <c r="AI167" s="77" t="inlineStr">
        <is>
          <t>Yes</t>
        </is>
      </c>
      <c r="AJ167" s="77">
        <f>IF(AND(AI167="Yes",AF167="Meets all three",AG167="Current delivery confirmed"),"Yes","No")</f>
        <v/>
      </c>
      <c r="AK167" s="77" t="inlineStr"/>
      <c r="AL167" s="77" t="inlineStr">
        <is>
          <t>RG08-S03-R1; RG08-S03-R2</t>
        </is>
      </c>
      <c r="AM167"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67" s="77" t="inlineStr"/>
      <c r="AO167" s="77" t="inlineStr">
        <is>
          <t>UK</t>
        </is>
      </c>
      <c r="AP167" s="77" t="inlineStr">
        <is>
          <t>UK – Russell Group</t>
        </is>
      </c>
      <c r="AQ167" s="77" t="inlineStr">
        <is>
          <t>&lt;1 week</t>
        </is>
      </c>
      <c r="AR167" s="77" t="inlineStr">
        <is>
          <t>All/standard</t>
        </is>
      </c>
      <c r="AS167" s="77" t="inlineStr"/>
    </row>
    <row r="168">
      <c r="A168" s="77" t="inlineStr">
        <is>
          <t>RG08</t>
        </is>
      </c>
      <c r="B168" s="77" t="inlineStr">
        <is>
          <t>Glasgow</t>
        </is>
      </c>
      <c r="C168" s="77" t="inlineStr">
        <is>
          <t>Programme/course</t>
        </is>
      </c>
      <c r="D168" s="77" t="inlineStr">
        <is>
          <t>RG08-S04</t>
        </is>
      </c>
      <c r="E168" s="77" t="inlineStr"/>
      <c r="F168" s="77" t="inlineStr">
        <is>
          <t>No</t>
        </is>
      </c>
      <c r="G168" s="79" t="inlineStr">
        <is>
          <t>International Management Solutions</t>
        </is>
      </c>
      <c r="H168" s="77" t="inlineStr">
        <is>
          <t>International Management Solutions</t>
        </is>
      </c>
      <c r="I168" s="77" t="inlineStr">
        <is>
          <t>MGT5181</t>
        </is>
      </c>
      <c r="J168"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68" s="77" t="inlineStr">
        <is>
          <t>Adam Smith Business School (Management)</t>
        </is>
      </c>
      <c r="L168" s="77" t="inlineStr">
        <is>
          <t>MSc International Business (other associated programmes not confirmed)</t>
        </is>
      </c>
      <c r="M168" s="77" t="inlineStr">
        <is>
          <t>Business/management</t>
        </is>
      </c>
      <c r="N168" s="77" t="inlineStr">
        <is>
          <t>Postgraduate taught</t>
        </is>
      </c>
      <c r="O168" s="77" t="inlineStr">
        <is>
          <t>MSc</t>
        </is>
      </c>
      <c r="P168" s="77" t="inlineStr">
        <is>
          <t>Not obtained</t>
        </is>
      </c>
      <c r="Q168" s="77" t="inlineStr">
        <is>
          <t>Unclear</t>
        </is>
      </c>
      <c r="R168" s="77" t="inlineStr">
        <is>
          <t>Curricular</t>
        </is>
      </c>
      <c r="S168" s="77" t="inlineStr">
        <is>
          <t>20 credits, SCQF 11, Semester 2. Group report 6,300 words (60%); group oral presentation 30 min incl. Q&amp;A (25%); individual essay (15%).</t>
        </is>
      </c>
      <c r="T168" s="77" t="inlineStr">
        <is>
          <t>Semester 2; 8 x 2-hour practical classes plus team client introduction meeting</t>
        </is>
      </c>
      <c r="U168" s="77" t="inlineStr">
        <is>
          <t>In person classes; online client meeting</t>
        </is>
      </c>
      <c r="V168" s="77" t="inlineStr">
        <is>
          <t>Yes</t>
        </is>
      </c>
      <c r="W168" s="77" t="inlineStr">
        <is>
          <t>Live consultancy project testing market opportunities and entry strategies for a client, with group report and presentation [1].</t>
        </is>
      </c>
      <c r="X168" s="77" t="inlineStr">
        <is>
          <t>Yes</t>
        </is>
      </c>
      <c r="Y168" s="77" t="inlineStr">
        <is>
          <t>Team-based project; group report (60%) and group oral presentation (25%) [1].</t>
        </is>
      </c>
      <c r="Z168" s="77" t="inlineStr">
        <is>
          <t>Yes</t>
        </is>
      </c>
      <c r="AA168" s="77" t="inlineStr">
        <is>
          <t>Course works 'with clients that are seeking to internationalise'; each team has a one-hour online client introduction meeting [1]; programme page describes internationalisation consultancy projects with real companies [2].</t>
        </is>
      </c>
      <c r="AB168" s="77" t="inlineStr">
        <is>
          <t>Business/commercial</t>
        </is>
      </c>
      <c r="AC168" s="77" t="inlineStr">
        <is>
          <t>Client firm briefs team (introduction meeting) and is the subject/recipient of the consultancy</t>
        </is>
      </c>
      <c r="AD168" s="77" t="inlineStr"/>
      <c r="AE168" s="77" t="inlineStr">
        <is>
          <t>Group consultancy report + group presentation; individual essay</t>
        </is>
      </c>
      <c r="AF168" s="77">
        <f>IF(OR(V168="No",X168="No",Z168="No"),"Outside strict definition",IF(AND(V168="Yes",X168="Yes",Z168="Yes"),"Meets all three","Potentially relevant; evidence incomplete"))</f>
        <v/>
      </c>
      <c r="AG168" s="77" t="inlineStr">
        <is>
          <t>Current delivery confirmed</t>
        </is>
      </c>
      <c r="AH168" s="77" t="inlineStr">
        <is>
          <t>2026/27</t>
        </is>
      </c>
      <c r="AI168" s="77" t="inlineStr">
        <is>
          <t>Yes</t>
        </is>
      </c>
      <c r="AJ168" s="77">
        <f>IF(AND(AI168="Yes",AF168="Meets all three",AG168="Current delivery confirmed"),"Yes","No")</f>
        <v/>
      </c>
      <c r="AK168" s="77" t="inlineStr"/>
      <c r="AL168" s="77" t="inlineStr">
        <is>
          <t>RG08-S04-R1; RG08-S04-R2</t>
        </is>
      </c>
      <c r="AM168" s="77" t="inlineStr">
        <is>
          <t>Whether compulsory on MSc International Business; whether the client receives/assesses the presentation; partner type 'Business/commercial' rests on 'firms'/'real companies' wording in summaries [1][2].</t>
        </is>
      </c>
      <c r="AN168" s="77" t="inlineStr"/>
      <c r="AO168" s="77" t="inlineStr">
        <is>
          <t>UK</t>
        </is>
      </c>
      <c r="AP168" s="77" t="inlineStr">
        <is>
          <t>UK – Russell Group</t>
        </is>
      </c>
      <c r="AQ168" s="77" t="inlineStr">
        <is>
          <t>~1 term/semester</t>
        </is>
      </c>
      <c r="AR168" s="77" t="inlineStr">
        <is>
          <t>All/standard</t>
        </is>
      </c>
      <c r="AS168" s="77" t="inlineStr"/>
    </row>
    <row r="169">
      <c r="A169" s="77" t="inlineStr">
        <is>
          <t>RG08</t>
        </is>
      </c>
      <c r="B169" s="77" t="inlineStr">
        <is>
          <t>Glasgow</t>
        </is>
      </c>
      <c r="C169" s="77" t="inlineStr">
        <is>
          <t>Programme/course</t>
        </is>
      </c>
      <c r="D169" s="77" t="inlineStr">
        <is>
          <t>RG08-S05</t>
        </is>
      </c>
      <c r="E169" s="77" t="inlineStr"/>
      <c r="F169" s="77" t="inlineStr">
        <is>
          <t>No</t>
        </is>
      </c>
      <c r="G169" s="79" t="inlineStr">
        <is>
          <t>Team Project 3 (Software Team Project)</t>
        </is>
      </c>
      <c r="H169" s="77" t="inlineStr">
        <is>
          <t>Team Project 3 (Software Team Project)</t>
        </is>
      </c>
      <c r="I169" s="77" t="inlineStr">
        <is>
          <t>COMPSCI3004</t>
        </is>
      </c>
      <c r="J169"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69" s="77" t="inlineStr">
        <is>
          <t>School of Computing Science</t>
        </is>
      </c>
      <c r="L169" s="77" t="inlineStr">
        <is>
          <t>Third-year Computer Science and Software Engineering students</t>
        </is>
      </c>
      <c r="M169" s="77" t="inlineStr">
        <is>
          <t>Engineering/computing</t>
        </is>
      </c>
      <c r="N169" s="77" t="inlineStr">
        <is>
          <t>Undergraduate</t>
        </is>
      </c>
      <c r="O169" s="77" t="inlineStr">
        <is>
          <t>Year 3</t>
        </is>
      </c>
      <c r="P169" s="77" t="inlineStr">
        <is>
          <t>Entry requirements and co-requisite (Professional Software Development (H)) per catalogue</t>
        </is>
      </c>
      <c r="Q169" s="77" t="inlineStr">
        <is>
          <t>Unclear</t>
        </is>
      </c>
      <c r="R169" s="77" t="inlineStr">
        <is>
          <t>Curricular</t>
        </is>
      </c>
      <c r="S169" s="77" t="inlineStr">
        <is>
          <t>30 credits; four 25% components: progress demonstrations/requirements reviews, software engineering practice, final software product, case-study dissertation on team experience</t>
        </is>
      </c>
      <c r="T169" s="77" t="inlineStr">
        <is>
          <t>Year-long (one day per week)</t>
        </is>
      </c>
      <c r="U169" s="77" t="inlineStr">
        <is>
          <t>In person team lab-based, flipped classroom</t>
        </is>
      </c>
      <c r="V169" s="77" t="inlineStr">
        <is>
          <t>Yes</t>
        </is>
      </c>
      <c r="W169" s="77" t="inlineStr">
        <is>
          <t>Final software product for a customer's project [1][2].</t>
        </is>
      </c>
      <c r="X169" s="77" t="inlineStr">
        <is>
          <t>Yes</t>
        </is>
      </c>
      <c r="Y169" s="77" t="inlineStr">
        <is>
          <t>'substantial team based software project'; customer selects a team [1][2].</t>
        </is>
      </c>
      <c r="Z169" s="77" t="inlineStr">
        <is>
          <t>Yes</t>
        </is>
      </c>
      <c r="AA169" s="77" t="inlineStr">
        <is>
          <t>Customers submit projects, select a team, and meet students regularly on requirements and progress [1]; students work with a customer to elaborate and refine requirements [2].</t>
        </is>
      </c>
      <c r="AB169" s="77" t="inlineStr">
        <is>
          <t>Unclear</t>
        </is>
      </c>
      <c r="AC169" s="77" t="inlineStr">
        <is>
          <t>Customer supplies project, selects team, meets regularly</t>
        </is>
      </c>
      <c r="AD169" s="77" t="inlineStr"/>
      <c r="AE169" s="77" t="inlineStr">
        <is>
          <t>Working software product plus case-study dissertation</t>
        </is>
      </c>
      <c r="AF169" s="77">
        <f>IF(OR(V169="No",X169="No",Z169="No"),"Outside strict definition",IF(AND(V169="Yes",X169="Yes",Z169="Yes"),"Meets all three","Potentially relevant; evidence incomplete"))</f>
        <v/>
      </c>
      <c r="AG169" s="77" t="inlineStr">
        <is>
          <t>Current delivery confirmed</t>
        </is>
      </c>
      <c r="AH169" s="77" t="inlineStr">
        <is>
          <t>2026/27</t>
        </is>
      </c>
      <c r="AI169" s="77" t="inlineStr">
        <is>
          <t>Yes</t>
        </is>
      </c>
      <c r="AJ169" s="77">
        <f>IF(AND(AI169="Yes",AF169="Meets all three",AG169="Current delivery confirmed"),"Yes","No")</f>
        <v/>
      </c>
      <c r="AK169" s="77" t="inlineStr"/>
      <c r="AL169" s="77" t="inlineStr">
        <is>
          <t>RG08-S05-R1; RG08-S05-R2</t>
        </is>
      </c>
      <c r="AM169" s="77" t="inlineStr">
        <is>
          <t>Customers described as 'real customers'; sector/internal-vs-external mix not stated (some may be university staff). Compulsory status not stated. Software Team Project page undated.</t>
        </is>
      </c>
      <c r="AN169" s="77" t="inlineStr"/>
      <c r="AO169" s="77" t="inlineStr">
        <is>
          <t>UK</t>
        </is>
      </c>
      <c r="AP169" s="77" t="inlineStr">
        <is>
          <t>UK – Russell Group</t>
        </is>
      </c>
      <c r="AQ169" s="77" t="inlineStr">
        <is>
          <t>&gt;1 term</t>
        </is>
      </c>
      <c r="AR169" s="77" t="inlineStr">
        <is>
          <t>All/standard</t>
        </is>
      </c>
      <c r="AS169" s="77" t="inlineStr"/>
    </row>
    <row r="170">
      <c r="A170" s="77" t="inlineStr">
        <is>
          <t>RG08</t>
        </is>
      </c>
      <c r="B170" s="77" t="inlineStr">
        <is>
          <t>Glasgow</t>
        </is>
      </c>
      <c r="C170" s="77" t="inlineStr">
        <is>
          <t>Programme/course</t>
        </is>
      </c>
      <c r="D170" s="77" t="inlineStr">
        <is>
          <t>RG08-S06</t>
        </is>
      </c>
      <c r="E170" s="77" t="inlineStr"/>
      <c r="F170" s="77" t="inlineStr">
        <is>
          <t>No</t>
        </is>
      </c>
      <c r="G170" s="79" t="inlineStr">
        <is>
          <t>Entrepreneurial Ventures Management &amp; Growth</t>
        </is>
      </c>
      <c r="H170" s="77" t="inlineStr">
        <is>
          <t>Entrepreneurial Ventures Management &amp; Growth</t>
        </is>
      </c>
      <c r="I170" s="77" t="inlineStr">
        <is>
          <t>MGT4019</t>
        </is>
      </c>
      <c r="J170"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70" s="77" t="inlineStr">
        <is>
          <t>Adam Smith Business School</t>
        </is>
      </c>
      <c r="L170" s="77" t="inlineStr">
        <is>
          <t>Third- and fourth-year undergraduates</t>
        </is>
      </c>
      <c r="M170" s="77" t="inlineStr">
        <is>
          <t>Business/management</t>
        </is>
      </c>
      <c r="N170" s="77" t="inlineStr">
        <is>
          <t>Undergraduate</t>
        </is>
      </c>
      <c r="O170" s="77" t="inlineStr">
        <is>
          <t>Years 3-4</t>
        </is>
      </c>
      <c r="P170" s="77" t="inlineStr">
        <is>
          <t>Not obtained</t>
        </is>
      </c>
      <c r="Q170" s="77" t="inlineStr">
        <is>
          <t>Optional/elective</t>
        </is>
      </c>
      <c r="R170" s="77" t="inlineStr">
        <is>
          <t>Curricular</t>
        </is>
      </c>
      <c r="S170" s="77" t="inlineStr">
        <is>
          <t>Not obtained (presentation, written report, individual reflection)</t>
        </is>
      </c>
      <c r="T170" s="77" t="inlineStr">
        <is>
          <t>Weeks 5-10 of a term (per case study)</t>
        </is>
      </c>
      <c r="U170" s="77" t="inlineStr">
        <is>
          <t>Teams with consultant mentors; client presentation week 9-10</t>
        </is>
      </c>
      <c r="V170" s="77" t="inlineStr">
        <is>
          <t>Yes</t>
        </is>
      </c>
      <c r="W170" s="77" t="inlineStr">
        <is>
          <t>Each group solves a real consultancy issue; report and presentation [1].</t>
        </is>
      </c>
      <c r="X170" s="77" t="inlineStr">
        <is>
          <t>Yes</t>
        </is>
      </c>
      <c r="Y170" s="77" t="inlineStr">
        <is>
          <t>Randomised teams of four or five [1].</t>
        </is>
      </c>
      <c r="Z170" s="77" t="inlineStr">
        <is>
          <t>Yes</t>
        </is>
      </c>
      <c r="AA170" s="77" t="inlineStr">
        <is>
          <t>Single real client organisation per group (charities/social enterprises); groups present to clients [1].</t>
        </is>
      </c>
      <c r="AB170" s="77" t="inlineStr">
        <is>
          <t>Charity/community</t>
        </is>
      </c>
      <c r="AC170" s="77" t="inlineStr">
        <is>
          <t>Client with real issue; receives presentation</t>
        </is>
      </c>
      <c r="AD170" s="77" t="inlineStr"/>
      <c r="AE170" s="77" t="inlineStr">
        <is>
          <t>Report, client presentation, individual reflection</t>
        </is>
      </c>
      <c r="AF170" s="77">
        <f>IF(OR(V170="No",X170="No",Z170="No"),"Outside strict definition",IF(AND(V170="Yes",X170="Yes",Z170="Yes"),"Meets all three","Potentially relevant; evidence incomplete"))</f>
        <v/>
      </c>
      <c r="AG170" s="77" t="inlineStr">
        <is>
          <t>Current status unclear</t>
        </is>
      </c>
      <c r="AH170" s="77" t="inlineStr">
        <is>
          <t>2023 (case study references)</t>
        </is>
      </c>
      <c r="AI170" s="77" t="inlineStr">
        <is>
          <t>Yes</t>
        </is>
      </c>
      <c r="AJ170" s="77">
        <f>IF(AND(AI170="Yes",AF170="Meets all three",AG170="Current delivery confirmed"),"Yes","No")</f>
        <v/>
      </c>
      <c r="AK170" s="77" t="inlineStr">
        <is>
          <t>50 students in the class (undated case study)</t>
        </is>
      </c>
      <c r="AL170" s="77" t="inlineStr">
        <is>
          <t>RG08-S06-R1</t>
        </is>
      </c>
      <c r="AM170" s="77" t="inlineStr">
        <is>
          <t>Case study undated and references 2023 and pandemic online delivery; course catalogue entry not checked, so current delivery unconfirmed; optional status inferred, not stated. Partner type 'charities and social enterprises' may not be exhaustive.</t>
        </is>
      </c>
      <c r="AN170" s="77" t="inlineStr"/>
      <c r="AO170" s="77" t="inlineStr">
        <is>
          <t>UK</t>
        </is>
      </c>
      <c r="AP170" s="77" t="inlineStr">
        <is>
          <t>UK – Russell Group</t>
        </is>
      </c>
      <c r="AQ170" s="77" t="inlineStr">
        <is>
          <t>~1 term/semester</t>
        </is>
      </c>
      <c r="AR170" s="77" t="inlineStr">
        <is>
          <t>All/standard</t>
        </is>
      </c>
      <c r="AS170" s="77" t="inlineStr"/>
    </row>
    <row r="171">
      <c r="A171" s="77" t="inlineStr">
        <is>
          <t>RG09</t>
        </is>
      </c>
      <c r="B171" s="77" t="inlineStr">
        <is>
          <t>Imperial College London</t>
        </is>
      </c>
      <c r="C171" s="77" t="inlineStr">
        <is>
          <t>Faculty/school</t>
        </is>
      </c>
      <c r="D171" s="77" t="inlineStr">
        <is>
          <t>RG09-S01</t>
        </is>
      </c>
      <c r="E171" s="77" t="inlineStr"/>
      <c r="F171" s="77" t="inlineStr">
        <is>
          <t>Yes</t>
        </is>
      </c>
      <c r="G171" s="79" t="inlineStr">
        <is>
          <t>Imperial Business School MSc Group Consulting Projects</t>
        </is>
      </c>
      <c r="H171" s="77" t="inlineStr">
        <is>
          <t>MSc Group Consulting Projects (cross-MSc client scheme)</t>
        </is>
      </c>
      <c r="I171" s="77" t="inlineStr"/>
      <c r="J171"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71" s="77" t="inlineStr">
        <is>
          <t>Imperial College Business School (Corporate Relations / Employer Relations)</t>
        </is>
      </c>
      <c r="L171" s="77" t="inlineStr">
        <is>
          <t>Seven Business School MSc programmes (Management, Strategic Marketing, Business Analytics, Global Health Management named)</t>
        </is>
      </c>
      <c r="M171" s="77" t="inlineStr">
        <is>
          <t>Business/management</t>
        </is>
      </c>
      <c r="N171" s="77" t="inlineStr">
        <is>
          <t>Postgraduate taught</t>
        </is>
      </c>
      <c r="O171" s="77" t="inlineStr">
        <is>
          <t>MSc, summer term</t>
        </is>
      </c>
      <c r="P171" s="77" t="inlineStr">
        <is>
          <t>Students of participating Business School MSc programmes only.</t>
        </is>
      </c>
      <c r="Q171" s="77" t="inlineStr">
        <is>
          <t>Optional/elective</t>
        </is>
      </c>
      <c r="R171" s="77" t="inlineStr">
        <is>
          <t>Curricular</t>
        </is>
      </c>
      <c r="S171" s="77" t="inlineStr">
        <is>
          <t>Credit varies by programme (e.g. 10 ECTS for Strategic Marketing Consulting Project); assessed within the programme capstone.</t>
        </is>
      </c>
      <c r="T171" s="77" t="inlineStr">
        <is>
          <t>4-5 weeks (June-July)</t>
        </is>
      </c>
      <c r="U171" s="77" t="inlineStr">
        <is>
          <t>Team consulting project for a live client; in-person, remote or hybrid</t>
        </is>
      </c>
      <c r="V171" s="77" t="inlineStr">
        <is>
          <t>Yes</t>
        </is>
      </c>
      <c r="W171" s="77" t="inlineStr">
        <is>
          <t>Real business challenge supplied by organisation; recommendations delivered (src 1, 3).</t>
        </is>
      </c>
      <c r="X171" s="77" t="inlineStr">
        <is>
          <t>Yes</t>
        </is>
      </c>
      <c r="Y171" s="77" t="inlineStr">
        <is>
          <t>Teams of five to seven MSc students (src 2, 3).</t>
        </is>
      </c>
      <c r="Z171" s="77" t="inlineStr">
        <is>
          <t>Yes</t>
        </is>
      </c>
      <c r="AA171" s="77" t="inlineStr">
        <is>
          <t>Companies submit briefs, work with the team, and company representatives sit on the final presentation panel (src 1); 87 companies partnered in a previous summer (src 4).</t>
        </is>
      </c>
      <c r="AB171" s="77" t="inlineStr">
        <is>
          <t>Business/commercial</t>
        </is>
      </c>
      <c r="AC171" s="77" t="inlineStr">
        <is>
          <t>Supplies brief/live problem; receives and hears recommendations; panel participation.</t>
        </is>
      </c>
      <c r="AD171" s="77" t="inlineStr">
        <is>
          <t>AlixPartners (one of 87 companies in a previous summer; year not shown on page extract, src 4).</t>
        </is>
      </c>
      <c r="AE171" s="77" t="inlineStr">
        <is>
          <t>Evidence-based recommendations / consulting report and presentation to client panel</t>
        </is>
      </c>
      <c r="AF171" s="77">
        <f>IF(OR(V171="No",X171="No",Z171="No"),"Outside strict definition",IF(AND(V171="Yes",X171="Yes",Z171="Yes"),"Meets all three","Potentially relevant; evidence incomplete"))</f>
        <v/>
      </c>
      <c r="AG171" s="77" t="inlineStr">
        <is>
          <t>Current delivery confirmed</t>
        </is>
      </c>
      <c r="AH171" s="77" t="inlineStr">
        <is>
          <t>2026</t>
        </is>
      </c>
      <c r="AI171" s="77" t="inlineStr">
        <is>
          <t>No</t>
        </is>
      </c>
      <c r="AJ171" s="77">
        <f>IF(AND(AI171="Yes",AF171="Meets all three",AG171="Current delivery confirmed"),"Yes","No")</f>
        <v/>
      </c>
      <c r="AK171" s="77" t="inlineStr">
        <is>
          <t>87 companies partnered (unit: companies; previous summer, year not stated on the extract; src 4).</t>
        </is>
      </c>
      <c r="AL171" s="77" t="inlineStr">
        <is>
          <t>RG09-S01-R1; RG09-S01-R2; RG09-S01-R3; RG09-S01-R4</t>
        </is>
      </c>
      <c r="AM171" s="77" t="inlineStr">
        <is>
          <t>Page extracts are search summaries (no verbatim quote); the 2026 call is an announcement of June-July 2026 delivery rather than a cohort report. Student numbers not published. Umbrella: children counted instead.</t>
        </is>
      </c>
      <c r="AN171" s="77" t="inlineStr"/>
      <c r="AO171" s="77" t="inlineStr">
        <is>
          <t>UK</t>
        </is>
      </c>
      <c r="AP171" s="77" t="inlineStr">
        <is>
          <t>UK – Russell Group</t>
        </is>
      </c>
      <c r="AQ171" s="77" t="inlineStr">
        <is>
          <t>1-4 weeks</t>
        </is>
      </c>
      <c r="AR171" s="77" t="inlineStr">
        <is>
          <t>All/standard</t>
        </is>
      </c>
      <c r="AS171" s="77" t="inlineStr">
        <is>
          <t>No (umbrella; children counted)</t>
        </is>
      </c>
    </row>
    <row r="172">
      <c r="A172" s="77" t="inlineStr">
        <is>
          <t>RG09</t>
        </is>
      </c>
      <c r="B172" s="77" t="inlineStr">
        <is>
          <t>Imperial College London</t>
        </is>
      </c>
      <c r="C172" s="77" t="inlineStr">
        <is>
          <t>Programme/course</t>
        </is>
      </c>
      <c r="D172" s="77" t="inlineStr">
        <is>
          <t>RG09-S02</t>
        </is>
      </c>
      <c r="E172" s="77" t="inlineStr">
        <is>
          <t>RG09-S01</t>
        </is>
      </c>
      <c r="F172" s="77" t="inlineStr">
        <is>
          <t>No</t>
        </is>
      </c>
      <c r="G172" s="79" t="inlineStr">
        <is>
          <t>Strategic Marketing Consulting Project</t>
        </is>
      </c>
      <c r="H172" s="77" t="inlineStr">
        <is>
          <t>MSc Strategic Marketing Consulting Project</t>
        </is>
      </c>
      <c r="I172" s="77" t="inlineStr">
        <is>
          <t>BUSI70292</t>
        </is>
      </c>
      <c r="J172" s="77" t="inlineStr">
        <is>
          <t>MSc Strategic Marketing students may choose, in the summer term, a Strategic Marketing Consulting Project (alternative to Case Study or Work Placement), working with a corporate sponsor/client in a team over about six weeks (past cohort).</t>
        </is>
      </c>
      <c r="K172" s="77" t="inlineStr">
        <is>
          <t>Imperial College Business School</t>
        </is>
      </c>
      <c r="L172" s="77" t="inlineStr">
        <is>
          <t>MSc Strategic Marketing (12-month route)</t>
        </is>
      </c>
      <c r="M172" s="77" t="inlineStr">
        <is>
          <t>Business/management</t>
        </is>
      </c>
      <c r="N172" s="77" t="inlineStr">
        <is>
          <t>Postgraduate taught</t>
        </is>
      </c>
      <c r="O172" s="77" t="inlineStr">
        <is>
          <t>MSc (summer term/summer period)</t>
        </is>
      </c>
      <c r="P172" s="77" t="inlineStr">
        <is>
          <t>Students on the named MSc programme; allocation by bidding and academic panel.</t>
        </is>
      </c>
      <c r="Q172" s="77" t="inlineStr">
        <is>
          <t>Optional/elective</t>
        </is>
      </c>
      <c r="R172" s="77" t="inlineStr">
        <is>
          <t>Curricular</t>
        </is>
      </c>
      <c r="S172" s="77" t="inlineStr">
        <is>
          <t>10 ECTS elective (Elective group C), Summer term</t>
        </is>
      </c>
      <c r="T172" s="77" t="inlineStr">
        <is>
          <t>June-July (past cohort: six weeks)</t>
        </is>
      </c>
      <c r="U172" s="77" t="inlineStr">
        <is>
          <t>Group consulting project for a client organisation; in-person, remote or hybrid</t>
        </is>
      </c>
      <c r="V172" s="77" t="inlineStr">
        <is>
          <t>Yes</t>
        </is>
      </c>
      <c r="W172" s="77" t="inlineStr">
        <is>
          <t>Module BUSI70292 listed in 2025-26 spec (src 1); client project (src 3).</t>
        </is>
      </c>
      <c r="X172" s="77" t="inlineStr">
        <is>
          <t>Yes</t>
        </is>
      </c>
      <c r="Y172" s="77" t="inlineStr">
        <is>
          <t>Umbrella scheme: teams of 5-7 across participating MSc programmes incl. Strategic Marketing (src 2).</t>
        </is>
      </c>
      <c r="Z172" s="77" t="inlineStr">
        <is>
          <t>Yes</t>
        </is>
      </c>
      <c r="AA172" s="77" t="inlineStr">
        <is>
          <t>Students work closely with the client from an assigned company (src 3); company panel hears final recommendations (src 2).</t>
        </is>
      </c>
      <c r="AB172" s="77" t="inlineStr">
        <is>
          <t>Business/commercial</t>
        </is>
      </c>
      <c r="AC172" s="77" t="inlineStr">
        <is>
          <t>Corporate sponsor supplies brief and works with team; company representatives on final panel.</t>
        </is>
      </c>
      <c r="AD172" s="77" t="inlineStr"/>
      <c r="AE172" s="77" t="inlineStr">
        <is>
          <t>Consulting recommendations/report and presentation</t>
        </is>
      </c>
      <c r="AF172" s="77">
        <f>IF(OR(V172="No",X172="No",Z172="No"),"Outside strict definition",IF(AND(V172="Yes",X172="Yes",Z172="Yes"),"Meets all three","Potentially relevant; evidence incomplete"))</f>
        <v/>
      </c>
      <c r="AG172" s="77" t="inlineStr">
        <is>
          <t>Current delivery confirmed</t>
        </is>
      </c>
      <c r="AH172" s="77" t="inlineStr">
        <is>
          <t>2026</t>
        </is>
      </c>
      <c r="AI172" s="77" t="inlineStr">
        <is>
          <t>Yes</t>
        </is>
      </c>
      <c r="AJ172" s="77">
        <f>IF(AND(AI172="Yes",AF172="Meets all three",AG172="Current delivery confirmed"),"Yes","No")</f>
        <v/>
      </c>
      <c r="AK172" s="77" t="inlineStr"/>
      <c r="AL172" s="77" t="inlineStr">
        <is>
          <t>RG09-S02-R1; RG09-S02-R2; RG09-S02-R3</t>
        </is>
      </c>
      <c r="AM172" s="77" t="inlineStr">
        <is>
          <t>Group format for this programme relies on the umbrella scheme page naming Strategic Marketing among participating MSc programmes (src 1 of S1 repeated as src 2); 2025-26 delivery shown by spec listing and 2026 call, not by a cohort report.</t>
        </is>
      </c>
      <c r="AN172" s="77" t="inlineStr"/>
      <c r="AO172" s="77" t="inlineStr">
        <is>
          <t>UK</t>
        </is>
      </c>
      <c r="AP172" s="77" t="inlineStr">
        <is>
          <t>UK – Russell Group</t>
        </is>
      </c>
      <c r="AQ172" s="77" t="inlineStr">
        <is>
          <t>1-4 weeks</t>
        </is>
      </c>
      <c r="AR172" s="77" t="inlineStr">
        <is>
          <t>All/standard</t>
        </is>
      </c>
      <c r="AS172" s="77" t="inlineStr"/>
    </row>
    <row r="173">
      <c r="A173" s="77" t="inlineStr">
        <is>
          <t>RG09</t>
        </is>
      </c>
      <c r="B173" s="77" t="inlineStr">
        <is>
          <t>Imperial College London</t>
        </is>
      </c>
      <c r="C173" s="77" t="inlineStr">
        <is>
          <t>Programme/course</t>
        </is>
      </c>
      <c r="D173" s="77" t="inlineStr">
        <is>
          <t>RG09-S03</t>
        </is>
      </c>
      <c r="E173" s="77" t="inlineStr">
        <is>
          <t>RG09-S01</t>
        </is>
      </c>
      <c r="F173" s="77" t="inlineStr">
        <is>
          <t>No</t>
        </is>
      </c>
      <c r="G173" s="79" t="inlineStr">
        <is>
          <t>MSc Business Analytics &amp; AI Consulting Project (capstone option)</t>
        </is>
      </c>
      <c r="H173" s="77" t="inlineStr">
        <is>
          <t>MSc Business Analytics &amp; AI consulting project</t>
        </is>
      </c>
      <c r="I173" s="77" t="inlineStr"/>
      <c r="J173" s="77" t="inlineStr">
        <is>
          <t>In the summer-term capstone, MSc Business Analytics &amp; AI students choose either a Work Placement or a Consulting Project, described as a substantial group-based project undertaken for a real client, managed from inception to completion.</t>
        </is>
      </c>
      <c r="K173" s="77" t="inlineStr">
        <is>
          <t>Imperial College Business School</t>
        </is>
      </c>
      <c r="L173" s="77" t="inlineStr">
        <is>
          <t>MSc Business Analytics &amp; AI (campus); online variant has its own spec</t>
        </is>
      </c>
      <c r="M173" s="77" t="inlineStr">
        <is>
          <t>Business/management</t>
        </is>
      </c>
      <c r="N173" s="77" t="inlineStr">
        <is>
          <t>Postgraduate taught</t>
        </is>
      </c>
      <c r="O173" s="77" t="inlineStr">
        <is>
          <t>MSc (summer term/summer period)</t>
        </is>
      </c>
      <c r="P173" s="77" t="inlineStr">
        <is>
          <t>Students on the named MSc programme; allocation by bidding and academic panel.</t>
        </is>
      </c>
      <c r="Q173" s="77" t="inlineStr">
        <is>
          <t>Optional/elective</t>
        </is>
      </c>
      <c r="R173" s="77" t="inlineStr">
        <is>
          <t>Curricular</t>
        </is>
      </c>
      <c r="S173" s="77" t="inlineStr">
        <is>
          <t>Capstone; credit not extracted</t>
        </is>
      </c>
      <c r="T173" s="77" t="inlineStr">
        <is>
          <t>Summer term (June-July)</t>
        </is>
      </c>
      <c r="U173" s="77" t="inlineStr">
        <is>
          <t>Group consulting project for a client organisation; in-person, remote or hybrid</t>
        </is>
      </c>
      <c r="V173" s="77" t="inlineStr">
        <is>
          <t>Yes</t>
        </is>
      </c>
      <c r="W173" s="77" t="inlineStr">
        <is>
          <t>Consulting Project is a substantial group-based project for a real client (src 1).</t>
        </is>
      </c>
      <c r="X173" s="77" t="inlineStr">
        <is>
          <t>Yes</t>
        </is>
      </c>
      <c r="Y173" s="77" t="inlineStr">
        <is>
          <t>'group-based project' (src 1); teams 5-7 (S1 src 2).</t>
        </is>
      </c>
      <c r="Z173" s="77" t="inlineStr">
        <is>
          <t>Yes</t>
        </is>
      </c>
      <c r="AA173" s="77" t="inlineStr">
        <is>
          <t>Real client; organisations that have collaborated include Agilisys, Burberry, Expedia, Johnson and Johnson, PropertyScape, Trench Capital, 55 UK (src 1, no year).</t>
        </is>
      </c>
      <c r="AB173" s="77" t="inlineStr">
        <is>
          <t>Business/commercial</t>
        </is>
      </c>
      <c r="AC173" s="77" t="inlineStr">
        <is>
          <t>Real client supplies brief; receives recommendations.</t>
        </is>
      </c>
      <c r="AD173" s="77" t="inlineStr">
        <is>
          <t>Agilisys, Burberry, Expedia, Johnson and Johnson, PropertyScape, Trench Capital, 55 UK (programme page, year not stated).</t>
        </is>
      </c>
      <c r="AE173" s="77" t="inlineStr">
        <is>
          <t>Consulting project report/recommendations</t>
        </is>
      </c>
      <c r="AF173" s="77">
        <f>IF(OR(V173="No",X173="No",Z173="No"),"Outside strict definition",IF(AND(V173="Yes",X173="Yes",Z173="Yes"),"Meets all three","Potentially relevant; evidence incomplete"))</f>
        <v/>
      </c>
      <c r="AG173" s="77" t="inlineStr">
        <is>
          <t>Current delivery confirmed</t>
        </is>
      </c>
      <c r="AH173" s="77" t="inlineStr">
        <is>
          <t>2026</t>
        </is>
      </c>
      <c r="AI173" s="77" t="inlineStr">
        <is>
          <t>Yes</t>
        </is>
      </c>
      <c r="AJ173" s="77">
        <f>IF(AND(AI173="Yes",AF173="Meets all three",AG173="Current delivery confirmed"),"Yes","No")</f>
        <v/>
      </c>
      <c r="AK173" s="77" t="inlineStr"/>
      <c r="AL173" s="77" t="inlineStr">
        <is>
          <t>RG09-S03-R1; RG09-S03-R2</t>
        </is>
      </c>
      <c r="AM173" s="77" t="inlineStr">
        <is>
          <t>Credit weighting and module code not extracted; client list on page not year-specific; no cohort size.</t>
        </is>
      </c>
      <c r="AN173" s="77" t="inlineStr"/>
      <c r="AO173" s="77" t="inlineStr">
        <is>
          <t>UK</t>
        </is>
      </c>
      <c r="AP173" s="77" t="inlineStr">
        <is>
          <t>UK – Russell Group</t>
        </is>
      </c>
      <c r="AQ173" s="77" t="inlineStr">
        <is>
          <t>1-4 weeks</t>
        </is>
      </c>
      <c r="AR173" s="77" t="inlineStr">
        <is>
          <t>All/standard</t>
        </is>
      </c>
      <c r="AS173" s="77" t="inlineStr"/>
    </row>
    <row r="174">
      <c r="A174" s="77" t="inlineStr">
        <is>
          <t>RG09</t>
        </is>
      </c>
      <c r="B174" s="77" t="inlineStr">
        <is>
          <t>Imperial College London</t>
        </is>
      </c>
      <c r="C174" s="77" t="inlineStr">
        <is>
          <t>Programme/course</t>
        </is>
      </c>
      <c r="D174" s="77" t="inlineStr">
        <is>
          <t>RG09-S04</t>
        </is>
      </c>
      <c r="E174" s="77" t="inlineStr">
        <is>
          <t>RG09-S01</t>
        </is>
      </c>
      <c r="F174" s="77" t="inlineStr">
        <is>
          <t>No</t>
        </is>
      </c>
      <c r="G174" s="79" t="inlineStr">
        <is>
          <t>MSc Management Consulting Project</t>
        </is>
      </c>
      <c r="H174" s="77" t="inlineStr">
        <is>
          <t>MSc in Management (MiM) consulting project</t>
        </is>
      </c>
      <c r="I174" s="77" t="inlineStr"/>
      <c r="J174" s="77" t="inlineStr">
        <is>
          <t>MiM students undertake a consulting project (July-August on the programme page) as a substantial group-based project for an actual client; past cohort worked with global companies (e.g. Lamborghini, Capco per older blog).</t>
        </is>
      </c>
      <c r="K174" s="77" t="inlineStr">
        <is>
          <t>Imperial College Business School</t>
        </is>
      </c>
      <c r="L174" s="77" t="inlineStr">
        <is>
          <t>MSc Management (MiM)</t>
        </is>
      </c>
      <c r="M174" s="77" t="inlineStr">
        <is>
          <t>Business/management</t>
        </is>
      </c>
      <c r="N174" s="77" t="inlineStr">
        <is>
          <t>Postgraduate taught</t>
        </is>
      </c>
      <c r="O174" s="77" t="inlineStr">
        <is>
          <t>MSc (summer term/summer period)</t>
        </is>
      </c>
      <c r="P174" s="77" t="inlineStr">
        <is>
          <t>Students on the named MSc programme; allocation by bidding and academic panel.</t>
        </is>
      </c>
      <c r="Q174" s="77" t="inlineStr">
        <is>
          <t>Optional/elective</t>
        </is>
      </c>
      <c r="R174" s="77" t="inlineStr">
        <is>
          <t>Curricular</t>
        </is>
      </c>
      <c r="S174" s="77" t="inlineStr">
        <is>
          <t>Credit not extracted</t>
        </is>
      </c>
      <c r="T174" s="77" t="inlineStr">
        <is>
          <t>July-August (programme page); older cohort three weeks</t>
        </is>
      </c>
      <c r="U174" s="77" t="inlineStr">
        <is>
          <t>Group consulting project for a client organisation; in-person, remote or hybrid</t>
        </is>
      </c>
      <c r="V174" s="77" t="inlineStr">
        <is>
          <t>Yes</t>
        </is>
      </c>
      <c r="W174" s="77" t="inlineStr">
        <is>
          <t>Consulting project for an actual client (src 1).</t>
        </is>
      </c>
      <c r="X174" s="77" t="inlineStr">
        <is>
          <t>Yes</t>
        </is>
      </c>
      <c r="Y174" s="77" t="inlineStr">
        <is>
          <t>Group-based (src 1); teams of 5-7 (S1 src 2).</t>
        </is>
      </c>
      <c r="Z174" s="77" t="inlineStr">
        <is>
          <t>Yes</t>
        </is>
      </c>
      <c r="AA174" s="77" t="inlineStr">
        <is>
          <t>Actual client (src 1); past clients include Lamborghini and Capco (src 2, several years old).</t>
        </is>
      </c>
      <c r="AB174" s="77" t="inlineStr">
        <is>
          <t>Business/commercial</t>
        </is>
      </c>
      <c r="AC174" s="77" t="inlineStr">
        <is>
          <t>Client supplies brief and receives recommendations.</t>
        </is>
      </c>
      <c r="AD174" s="77" t="inlineStr">
        <is>
          <t>Lamborghini, Capco (past cohort, blog undated/several years old)</t>
        </is>
      </c>
      <c r="AE174" s="77" t="inlineStr">
        <is>
          <t>Consulting recommendations</t>
        </is>
      </c>
      <c r="AF174" s="77">
        <f>IF(OR(V174="No",X174="No",Z174="No"),"Outside strict definition",IF(AND(V174="Yes",X174="Yes",Z174="Yes"),"Meets all three","Potentially relevant; evidence incomplete"))</f>
        <v/>
      </c>
      <c r="AG174" s="77" t="inlineStr">
        <is>
          <t>Current delivery confirmed</t>
        </is>
      </c>
      <c r="AH174" s="77" t="inlineStr">
        <is>
          <t>2026</t>
        </is>
      </c>
      <c r="AI174" s="77" t="inlineStr">
        <is>
          <t>Yes</t>
        </is>
      </c>
      <c r="AJ174" s="77">
        <f>IF(AND(AI174="Yes",AF174="Meets all three",AG174="Current delivery confirmed"),"Yes","No")</f>
        <v/>
      </c>
      <c r="AK174" s="77" t="inlineStr"/>
      <c r="AL174" s="77" t="inlineStr">
        <is>
          <t>RG09-S04-R1; RG09-S04-R2; RG09-S04-R3</t>
        </is>
      </c>
      <c r="AM174" s="77" t="inlineStr">
        <is>
          <t>Credit and module code not extracted; named clients are from an older blog; whether consulting project is compulsory or one of capstone options for MiM not confirmed.</t>
        </is>
      </c>
      <c r="AN174" s="77" t="inlineStr"/>
      <c r="AO174" s="77" t="inlineStr">
        <is>
          <t>UK</t>
        </is>
      </c>
      <c r="AP174" s="77" t="inlineStr">
        <is>
          <t>UK – Russell Group</t>
        </is>
      </c>
      <c r="AQ174" s="77" t="inlineStr">
        <is>
          <t>1-4 weeks</t>
        </is>
      </c>
      <c r="AR174" s="77" t="inlineStr">
        <is>
          <t>All/standard</t>
        </is>
      </c>
      <c r="AS174" s="77" t="inlineStr"/>
    </row>
    <row r="175">
      <c r="A175" s="77" t="inlineStr">
        <is>
          <t>RG09</t>
        </is>
      </c>
      <c r="B175" s="77" t="inlineStr">
        <is>
          <t>Imperial College London</t>
        </is>
      </c>
      <c r="C175" s="77" t="inlineStr">
        <is>
          <t>Programme/course</t>
        </is>
      </c>
      <c r="D175" s="77" t="inlineStr">
        <is>
          <t>RG09-S05</t>
        </is>
      </c>
      <c r="E175" s="77" t="inlineStr">
        <is>
          <t>RG09-S01</t>
        </is>
      </c>
      <c r="F175" s="77" t="inlineStr">
        <is>
          <t>No</t>
        </is>
      </c>
      <c r="G175" s="79" t="inlineStr">
        <is>
          <t>Consulting Project (MSc Economics &amp; Strategy for Business)</t>
        </is>
      </c>
      <c r="H175" s="77" t="inlineStr">
        <is>
          <t>MSc Economics &amp; Strategy for Business Consulting Project</t>
        </is>
      </c>
      <c r="I175" s="77" t="inlineStr"/>
      <c r="J175" s="77" t="inlineStr">
        <is>
          <t>A substantial group-based consulting project for a real client, June-July, within the MSc Economics &amp; Strategy for Business.</t>
        </is>
      </c>
      <c r="K175" s="77" t="inlineStr">
        <is>
          <t>Imperial College Business School</t>
        </is>
      </c>
      <c r="L175" s="77" t="inlineStr">
        <is>
          <t>MSc Economics &amp; Strategy for Business</t>
        </is>
      </c>
      <c r="M175" s="77" t="inlineStr">
        <is>
          <t>Business/management</t>
        </is>
      </c>
      <c r="N175" s="77" t="inlineStr">
        <is>
          <t>Postgraduate taught</t>
        </is>
      </c>
      <c r="O175" s="77" t="inlineStr">
        <is>
          <t>MSc (summer term/summer period)</t>
        </is>
      </c>
      <c r="P175" s="77" t="inlineStr">
        <is>
          <t>Students on the named MSc programme; allocation by bidding and academic panel.</t>
        </is>
      </c>
      <c r="Q175" s="77" t="inlineStr">
        <is>
          <t>Optional/elective</t>
        </is>
      </c>
      <c r="R175" s="77" t="inlineStr">
        <is>
          <t>Curricular</t>
        </is>
      </c>
      <c r="S175" s="77" t="inlineStr">
        <is>
          <t>Not extracted (2025-26 spec L100T exists)</t>
        </is>
      </c>
      <c r="T175" s="77" t="inlineStr">
        <is>
          <t>June-July</t>
        </is>
      </c>
      <c r="U175" s="77" t="inlineStr">
        <is>
          <t>Group consulting project for a client organisation; in-person, remote or hybrid</t>
        </is>
      </c>
      <c r="V175" s="77" t="inlineStr">
        <is>
          <t>Yes</t>
        </is>
      </c>
      <c r="W175" s="77" t="inlineStr">
        <is>
          <t>Substantial group-based project for a real client (src 1).</t>
        </is>
      </c>
      <c r="X175" s="77" t="inlineStr">
        <is>
          <t>Yes</t>
        </is>
      </c>
      <c r="Y175" s="77" t="inlineStr">
        <is>
          <t>Group-based (src 1).</t>
        </is>
      </c>
      <c r="Z175" s="77" t="inlineStr">
        <is>
          <t>Yes</t>
        </is>
      </c>
      <c r="AA175" s="77" t="inlineStr">
        <is>
          <t>Real client (src 1); no named clients.</t>
        </is>
      </c>
      <c r="AB175" s="77" t="inlineStr">
        <is>
          <t>Business/commercial</t>
        </is>
      </c>
      <c r="AC175" s="77" t="inlineStr">
        <is>
          <t>Client supplies brief.</t>
        </is>
      </c>
      <c r="AD175" s="77" t="inlineStr"/>
      <c r="AE175" s="77" t="inlineStr">
        <is>
          <t>Consulting project report</t>
        </is>
      </c>
      <c r="AF175" s="77">
        <f>IF(OR(V175="No",X175="No",Z175="No"),"Outside strict definition",IF(AND(V175="Yes",X175="Yes",Z175="Yes"),"Meets all three","Potentially relevant; evidence incomplete"))</f>
        <v/>
      </c>
      <c r="AG175" s="77" t="inlineStr">
        <is>
          <t>Current status unclear</t>
        </is>
      </c>
      <c r="AH175" s="77" t="inlineStr">
        <is>
          <t>2025/26 (programme spec exists; project delivery undated)</t>
        </is>
      </c>
      <c r="AI175" s="77" t="inlineStr">
        <is>
          <t>Yes</t>
        </is>
      </c>
      <c r="AJ175" s="77">
        <f>IF(AND(AI175="Yes",AF175="Meets all three",AG175="Current delivery confirmed"),"Yes","No")</f>
        <v/>
      </c>
      <c r="AK175" s="77" t="inlineStr"/>
      <c r="AL175" s="77" t="inlineStr">
        <is>
          <t>RG09-S05-R1</t>
        </is>
      </c>
      <c r="AM175" s="77" t="inlineStr">
        <is>
          <t>Current delivery for this programme not tied to a dated cohort source; whether compulsory not extracted; credit unknown.</t>
        </is>
      </c>
      <c r="AN175" s="77" t="inlineStr"/>
      <c r="AO175" s="77" t="inlineStr">
        <is>
          <t>UK</t>
        </is>
      </c>
      <c r="AP175" s="77" t="inlineStr">
        <is>
          <t>UK – Russell Group</t>
        </is>
      </c>
      <c r="AQ175" s="77" t="inlineStr">
        <is>
          <t>1-4 weeks</t>
        </is>
      </c>
      <c r="AR175" s="77" t="inlineStr">
        <is>
          <t>All/standard</t>
        </is>
      </c>
      <c r="AS175" s="77" t="inlineStr"/>
    </row>
    <row r="176">
      <c r="A176" s="77" t="inlineStr">
        <is>
          <t>RG09</t>
        </is>
      </c>
      <c r="B176" s="77" t="inlineStr">
        <is>
          <t>Imperial College London</t>
        </is>
      </c>
      <c r="C176" s="77" t="inlineStr">
        <is>
          <t>Programme/course</t>
        </is>
      </c>
      <c r="D176" s="77" t="inlineStr">
        <is>
          <t>RG09-S06</t>
        </is>
      </c>
      <c r="E176" s="77" t="inlineStr">
        <is>
          <t>RG09-S01</t>
        </is>
      </c>
      <c r="F176" s="77" t="inlineStr">
        <is>
          <t>No</t>
        </is>
      </c>
      <c r="G176" s="79" t="inlineStr">
        <is>
          <t>Consulting Project (MSc Climate Change, Management &amp; Finance)</t>
        </is>
      </c>
      <c r="H176" s="77" t="inlineStr">
        <is>
          <t>MSc Climate Change, Management &amp; Finance consulting project</t>
        </is>
      </c>
      <c r="I176" s="77" t="inlineStr"/>
      <c r="J176" s="77" t="inlineStr">
        <is>
          <t>Summer-term option: a client-based consulting project delivered for a real client by a team, as alternative to a work placement; example: decarbonisation strategy for a global food company.</t>
        </is>
      </c>
      <c r="K176" s="77" t="inlineStr">
        <is>
          <t>Imperial College Business School</t>
        </is>
      </c>
      <c r="L176" s="77" t="inlineStr">
        <is>
          <t>MSc Climate Change, Management &amp; Finance</t>
        </is>
      </c>
      <c r="M176" s="77" t="inlineStr">
        <is>
          <t>Business/management</t>
        </is>
      </c>
      <c r="N176" s="77" t="inlineStr">
        <is>
          <t>Postgraduate taught</t>
        </is>
      </c>
      <c r="O176" s="77" t="inlineStr">
        <is>
          <t>MSc (summer term/summer period)</t>
        </is>
      </c>
      <c r="P176" s="77" t="inlineStr">
        <is>
          <t>Students on the named MSc programme; allocation by bidding and academic panel.</t>
        </is>
      </c>
      <c r="Q176" s="77" t="inlineStr">
        <is>
          <t>Optional/elective</t>
        </is>
      </c>
      <c r="R176" s="77" t="inlineStr">
        <is>
          <t>Curricular</t>
        </is>
      </c>
      <c r="S176" s="77" t="inlineStr">
        <is>
          <t>Not extracted</t>
        </is>
      </c>
      <c r="T176" s="77" t="inlineStr">
        <is>
          <t>Summer term/vacation</t>
        </is>
      </c>
      <c r="U176" s="77" t="inlineStr">
        <is>
          <t>Group consulting project for a client organisation; in-person, remote or hybrid</t>
        </is>
      </c>
      <c r="V176" s="77" t="inlineStr">
        <is>
          <t>Yes</t>
        </is>
      </c>
      <c r="W176" s="77" t="inlineStr">
        <is>
          <t>Consulting project delivered for a real client (src 1).</t>
        </is>
      </c>
      <c r="X176" s="77" t="inlineStr">
        <is>
          <t>Yes</t>
        </is>
      </c>
      <c r="Y176" s="77" t="inlineStr">
        <is>
          <t>Students combine programme material with a specific problem 'as part of a team' (src 1).</t>
        </is>
      </c>
      <c r="Z176" s="77" t="inlineStr">
        <is>
          <t>Yes</t>
        </is>
      </c>
      <c r="AA176" s="77" t="inlineStr">
        <is>
          <t>Real client; partner companies (student blog example) (src 1).</t>
        </is>
      </c>
      <c r="AB176" s="77" t="inlineStr">
        <is>
          <t>Business/commercial</t>
        </is>
      </c>
      <c r="AC176" s="77" t="inlineStr">
        <is>
          <t>Client supplies problem.</t>
        </is>
      </c>
      <c r="AD176" s="77" t="inlineStr">
        <is>
          <t>Unnamed global food company (student blog example)</t>
        </is>
      </c>
      <c r="AE176" s="77" t="inlineStr">
        <is>
          <t>Consulting project output (e.g. decarbonisation strategy)</t>
        </is>
      </c>
      <c r="AF176" s="77">
        <f>IF(OR(V176="No",X176="No",Z176="No"),"Outside strict definition",IF(AND(V176="Yes",X176="Yes",Z176="Yes"),"Meets all three","Potentially relevant; evidence incomplete"))</f>
        <v/>
      </c>
      <c r="AG176" s="77" t="inlineStr">
        <is>
          <t>Current status unclear</t>
        </is>
      </c>
      <c r="AH176" s="77" t="inlineStr">
        <is>
          <t>2025/26 (programme spec only)</t>
        </is>
      </c>
      <c r="AI176" s="77" t="inlineStr">
        <is>
          <t>Yes</t>
        </is>
      </c>
      <c r="AJ176" s="77">
        <f>IF(AND(AI176="Yes",AF176="Meets all three",AG176="Current delivery confirmed"),"Yes","No")</f>
        <v/>
      </c>
      <c r="AK176" s="77" t="inlineStr"/>
      <c r="AL176" s="77" t="inlineStr">
        <is>
          <t>RG09-S06-R1</t>
        </is>
      </c>
      <c r="AM176" s="77" t="inlineStr">
        <is>
          <t>Credit, module code and current-year cohort not evidenced; team size and client list not found; page undated.</t>
        </is>
      </c>
      <c r="AN176" s="77" t="inlineStr"/>
      <c r="AO176" s="77" t="inlineStr">
        <is>
          <t>UK</t>
        </is>
      </c>
      <c r="AP176" s="77" t="inlineStr">
        <is>
          <t>UK – Russell Group</t>
        </is>
      </c>
      <c r="AQ176" s="77" t="inlineStr">
        <is>
          <t>Unclear</t>
        </is>
      </c>
      <c r="AR176" s="77" t="inlineStr">
        <is>
          <t>All/standard</t>
        </is>
      </c>
      <c r="AS176" s="77" t="inlineStr"/>
    </row>
    <row r="177">
      <c r="A177" s="77" t="inlineStr">
        <is>
          <t>RG09</t>
        </is>
      </c>
      <c r="B177" s="77" t="inlineStr">
        <is>
          <t>Imperial College London</t>
        </is>
      </c>
      <c r="C177" s="77" t="inlineStr">
        <is>
          <t>Programme/course</t>
        </is>
      </c>
      <c r="D177" s="77" t="inlineStr">
        <is>
          <t>RG09-S07</t>
        </is>
      </c>
      <c r="E177" s="77" t="inlineStr"/>
      <c r="F177" s="77" t="inlineStr">
        <is>
          <t>No</t>
        </is>
      </c>
      <c r="G177" s="79" t="inlineStr">
        <is>
          <t>Third-year MEng Group Project (Electrical and Electronic Engineering)</t>
        </is>
      </c>
      <c r="H177" s="77" t="inlineStr">
        <is>
          <t>EEE 3rd-year industry-proposed group project</t>
        </is>
      </c>
      <c r="I177" s="77" t="inlineStr"/>
      <c r="J177"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77" s="77" t="inlineStr">
        <is>
          <t>Department of Electrical and Electronic Engineering</t>
        </is>
      </c>
      <c r="L177" s="77" t="inlineStr">
        <is>
          <t>MEng EEE / Electronic and Information Engineering / EEE with Management (third-year students not on placement)</t>
        </is>
      </c>
      <c r="M177" s="77" t="inlineStr">
        <is>
          <t>Engineering/computing</t>
        </is>
      </c>
      <c r="N177" s="77" t="inlineStr">
        <is>
          <t>Undergraduate</t>
        </is>
      </c>
      <c r="O177" s="77" t="inlineStr">
        <is>
          <t>Year 3 (MEng)</t>
        </is>
      </c>
      <c r="P177" s="77" t="inlineStr">
        <is>
          <t>MEng students who choose not to undertake an industrial placement.</t>
        </is>
      </c>
      <c r="Q177" s="77" t="inlineStr">
        <is>
          <t>Optional/elective</t>
        </is>
      </c>
      <c r="R177" s="77" t="inlineStr">
        <is>
          <t>Curricular</t>
        </is>
      </c>
      <c r="S177" s="77" t="inlineStr">
        <is>
          <t>Part of third-year MEng; credit not extracted</t>
        </is>
      </c>
      <c r="T177" s="77" t="inlineStr">
        <is>
          <t>Summer term (about April-June); 2024-25 spec: 3 month</t>
        </is>
      </c>
      <c r="U177" s="77" t="inlineStr">
        <is>
          <t>On-campus team project supervised by industry + academic</t>
        </is>
      </c>
      <c r="V177" s="77" t="inlineStr">
        <is>
          <t>Yes</t>
        </is>
      </c>
      <c r="W177" s="77" t="inlineStr">
        <is>
          <t>Projects proposed by industry, design/prototype (src 1, 2).</t>
        </is>
      </c>
      <c r="X177" s="77" t="inlineStr">
        <is>
          <t>Yes</t>
        </is>
      </c>
      <c r="Y177" s="77" t="inlineStr">
        <is>
          <t>Groups of 5 to 7 students (src 1).</t>
        </is>
      </c>
      <c r="Z177" s="77" t="inlineStr">
        <is>
          <t>Yes</t>
        </is>
      </c>
      <c r="AA177" s="77" t="inlineStr">
        <is>
          <t>All projects proposed by industry; supervised by industry; industrial supervisor guides and assesses outcomes (src 1).</t>
        </is>
      </c>
      <c r="AB177" s="77" t="inlineStr">
        <is>
          <t>Business/commercial</t>
        </is>
      </c>
      <c r="AC177" s="77" t="inlineStr">
        <is>
          <t>Proposes project, industrial supervisor, assessment input.</t>
        </is>
      </c>
      <c r="AD177" s="77" t="inlineStr"/>
      <c r="AE177" s="77" t="inlineStr">
        <is>
          <t>Design/prototype and report (not specified in extract)</t>
        </is>
      </c>
      <c r="AF177" s="77">
        <f>IF(OR(V177="No",X177="No",Z177="No"),"Outside strict definition",IF(AND(V177="Yes",X177="Yes",Z177="Yes"),"Meets all three","Potentially relevant; evidence incomplete"))</f>
        <v/>
      </c>
      <c r="AG177" s="77" t="inlineStr">
        <is>
          <t>Current status unclear</t>
        </is>
      </c>
      <c r="AH177" s="77" t="inlineStr">
        <is>
          <t>2024/25</t>
        </is>
      </c>
      <c r="AI177" s="77" t="inlineStr">
        <is>
          <t>Yes</t>
        </is>
      </c>
      <c r="AJ177" s="77">
        <f>IF(AND(AI177="Yes",AF177="Meets all three",AG177="Current delivery confirmed"),"Yes","No")</f>
        <v/>
      </c>
      <c r="AK177" s="77" t="inlineStr"/>
      <c r="AL177" s="77" t="inlineStr">
        <is>
          <t>RG09-S07-R1; RG09-S07-R2</t>
        </is>
      </c>
      <c r="AM177" s="77" t="inlineStr">
        <is>
          <t>Handbook page undated; 2025-26 specification extract refers only generally to design projects (team of 6-8) so 2025/26 delivery of this option not corroborated; 2024-25 spec describes the 3 month industry-proposed group project option. Credit not extracted.</t>
        </is>
      </c>
      <c r="AN177" s="77" t="inlineStr"/>
      <c r="AO177" s="77" t="inlineStr">
        <is>
          <t>UK</t>
        </is>
      </c>
      <c r="AP177" s="77" t="inlineStr">
        <is>
          <t>UK – Russell Group</t>
        </is>
      </c>
      <c r="AQ177" s="77" t="inlineStr">
        <is>
          <t>~1 term/semester</t>
        </is>
      </c>
      <c r="AR177" s="77" t="inlineStr">
        <is>
          <t>All/standard</t>
        </is>
      </c>
      <c r="AS177" s="77" t="inlineStr"/>
    </row>
    <row r="178">
      <c r="A178" s="77" t="inlineStr">
        <is>
          <t>RG09</t>
        </is>
      </c>
      <c r="B178" s="77" t="inlineStr">
        <is>
          <t>Imperial College London</t>
        </is>
      </c>
      <c r="C178" s="77" t="inlineStr">
        <is>
          <t>Programme/course</t>
        </is>
      </c>
      <c r="D178" s="77" t="inlineStr">
        <is>
          <t>RG09-S08</t>
        </is>
      </c>
      <c r="E178" s="77" t="inlineStr"/>
      <c r="F178" s="77" t="inlineStr">
        <is>
          <t>No</t>
        </is>
      </c>
      <c r="G178" s="79" t="inlineStr">
        <is>
          <t>Year 3 Software Engineering Group Project</t>
        </is>
      </c>
      <c r="H178" s="77" t="inlineStr">
        <is>
          <t>Third-year Software Engineering Group Project</t>
        </is>
      </c>
      <c r="I178" s="77" t="inlineStr">
        <is>
          <t>COMP60021</t>
        </is>
      </c>
      <c r="J178" s="77" t="inlineStr">
        <is>
          <t>Teams build software for a customer in four two-week iterations over a term, agreeing requirements with the customer each iteration, with consultations from an industrial software engineer; many (not all) projects are proposed by industry collaborators.</t>
        </is>
      </c>
      <c r="K178" s="77" t="inlineStr">
        <is>
          <t>Department of Computing</t>
        </is>
      </c>
      <c r="L178" s="77" t="inlineStr">
        <is>
          <t>Computing MEng/BEng and joint degrees (Year 3); MSc students also take software engineering group project</t>
        </is>
      </c>
      <c r="M178" s="77" t="inlineStr">
        <is>
          <t>Engineering/computing</t>
        </is>
      </c>
      <c r="N178" s="77" t="inlineStr">
        <is>
          <t>Undergraduate</t>
        </is>
      </c>
      <c r="O178" s="77" t="inlineStr">
        <is>
          <t>Year 3</t>
        </is>
      </c>
      <c r="P178" s="77" t="inlineStr">
        <is>
          <t>Computing programmes where listed as elective.</t>
        </is>
      </c>
      <c r="Q178" s="77" t="inlineStr">
        <is>
          <t>Optional/elective</t>
        </is>
      </c>
      <c r="R178" s="77" t="inlineStr">
        <is>
          <t>Curricular</t>
        </is>
      </c>
      <c r="S178" s="77" t="inlineStr">
        <is>
          <t>10 ECTS elective, Spring term (2025-26 MEng/BEng specs); marked by assessors with customer input and peer assessment</t>
        </is>
      </c>
      <c r="T178" s="77" t="inlineStr">
        <is>
          <t>One term (Spring), four two-week iterations</t>
        </is>
      </c>
      <c r="U178" s="77" t="inlineStr">
        <is>
          <t>Team software project with customer</t>
        </is>
      </c>
      <c r="V178" s="77" t="inlineStr">
        <is>
          <t>Yes</t>
        </is>
      </c>
      <c r="W178" s="77" t="inlineStr">
        <is>
          <t>Team develops and manages a relatively large-scale software project for a customer (src 1).</t>
        </is>
      </c>
      <c r="X178" s="77" t="inlineStr">
        <is>
          <t>Yes</t>
        </is>
      </c>
      <c r="Y178" s="77" t="inlineStr">
        <is>
          <t>Team project; projects suitable for 4-6 students; peer assessment (src 1, 2).</t>
        </is>
      </c>
      <c r="Z178" s="77" t="inlineStr">
        <is>
          <t>Unclear</t>
        </is>
      </c>
      <c r="AA178"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78" s="77" t="inlineStr">
        <is>
          <t>Business/commercial</t>
        </is>
      </c>
      <c r="AC178" s="77" t="inlineStr">
        <is>
          <t>Proposes project; acts as customer; feedback/input to assessment.</t>
        </is>
      </c>
      <c r="AD178" s="77" t="inlineStr"/>
      <c r="AE178" s="77" t="inlineStr">
        <is>
          <t>Working software, report and presentation</t>
        </is>
      </c>
      <c r="AF178" s="77">
        <f>IF(OR(V178="No",X178="No",Z178="No"),"Outside strict definition",IF(AND(V178="Yes",X178="Yes",Z178="Yes"),"Meets all three","Potentially relevant; evidence incomplete"))</f>
        <v/>
      </c>
      <c r="AG178" s="77" t="inlineStr">
        <is>
          <t>Current delivery confirmed</t>
        </is>
      </c>
      <c r="AH178" s="77" t="inlineStr">
        <is>
          <t>2025/26</t>
        </is>
      </c>
      <c r="AI178" s="77" t="inlineStr">
        <is>
          <t>Yes</t>
        </is>
      </c>
      <c r="AJ178" s="77">
        <f>IF(AND(AI178="Yes",AF178="Meets all three",AG178="Current delivery confirmed"),"Yes","No")</f>
        <v/>
      </c>
      <c r="AK178" s="77" t="inlineStr"/>
      <c r="AL178" s="77" t="inlineStr">
        <is>
          <t>RG09-S08-R1; RG09-S08-R2; RG09-S08-R3</t>
        </is>
      </c>
      <c r="AM178" s="77" t="inlineStr">
        <is>
          <t>Share of projects with external industrial customers (vs internal) not stated, so C is Unclear; 'many' proposed by industry only.</t>
        </is>
      </c>
      <c r="AN178" s="77" t="inlineStr"/>
      <c r="AO178" s="77" t="inlineStr">
        <is>
          <t>UK</t>
        </is>
      </c>
      <c r="AP178" s="77" t="inlineStr">
        <is>
          <t>UK – Russell Group</t>
        </is>
      </c>
      <c r="AQ178" s="77" t="inlineStr">
        <is>
          <t>~1 term/semester</t>
        </is>
      </c>
      <c r="AR178" s="77" t="inlineStr">
        <is>
          <t>Some projects</t>
        </is>
      </c>
      <c r="AS178" s="77" t="inlineStr"/>
    </row>
    <row r="179">
      <c r="A179" s="77" t="inlineStr">
        <is>
          <t>RG09</t>
        </is>
      </c>
      <c r="B179" s="77" t="inlineStr">
        <is>
          <t>Imperial College London</t>
        </is>
      </c>
      <c r="C179" s="77" t="inlineStr">
        <is>
          <t>Programme/course</t>
        </is>
      </c>
      <c r="D179" s="77" t="inlineStr">
        <is>
          <t>RG09-S09</t>
        </is>
      </c>
      <c r="E179" s="77" t="inlineStr"/>
      <c r="F179" s="77" t="inlineStr">
        <is>
          <t>No</t>
        </is>
      </c>
      <c r="G179" s="79" t="inlineStr">
        <is>
          <t>Third Year Group Design Project (Civil and Environmental Engineering)</t>
        </is>
      </c>
      <c r="H179" s="77" t="inlineStr">
        <is>
          <t>Civil Engineering Third Year Group Design Project</t>
        </is>
      </c>
      <c r="I179" s="77" t="inlineStr">
        <is>
          <t>Civil Engineering Design 3</t>
        </is>
      </c>
      <c r="J179" s="77" t="inlineStr">
        <is>
          <t>Intensive group design activity after summer-term exams in which Year 3 students work in teams on 'real' multi-faceted civil engineering projects; industry supervision sought via department industry links.</t>
        </is>
      </c>
      <c r="K179" s="77" t="inlineStr">
        <is>
          <t>Department of Civil and Environmental Engineering</t>
        </is>
      </c>
      <c r="L179" s="77" t="inlineStr">
        <is>
          <t>MEng Civil Engineering Year 3</t>
        </is>
      </c>
      <c r="M179" s="77" t="inlineStr">
        <is>
          <t>Engineering/computing</t>
        </is>
      </c>
      <c r="N179" s="77" t="inlineStr">
        <is>
          <t>Undergraduate</t>
        </is>
      </c>
      <c r="O179" s="77" t="inlineStr">
        <is>
          <t>Year 3</t>
        </is>
      </c>
      <c r="P179" s="77" t="inlineStr"/>
      <c r="Q179" s="77" t="inlineStr">
        <is>
          <t>Compulsory within specified programmes</t>
        </is>
      </c>
      <c r="R179" s="77" t="inlineStr">
        <is>
          <t>Curricular</t>
        </is>
      </c>
      <c r="S179" s="77" t="inlineStr">
        <is>
          <t>Core module Civil Engineering Design 3 (credit not extracted)</t>
        </is>
      </c>
      <c r="T179" s="77" t="inlineStr">
        <is>
          <t>Four weeks (department page); another page states 5.5 weeks</t>
        </is>
      </c>
      <c r="U179" s="77" t="inlineStr">
        <is>
          <t>Team design project with presentation and poster session</t>
        </is>
      </c>
      <c r="V179" s="77" t="inlineStr">
        <is>
          <t>Yes</t>
        </is>
      </c>
      <c r="W179" s="77" t="inlineStr">
        <is>
          <t>Engage students in 'real' multi-faceted Civil Engineering projects (src 1).</t>
        </is>
      </c>
      <c r="X179" s="77" t="inlineStr">
        <is>
          <t>Yes</t>
        </is>
      </c>
      <c r="Y179" s="77" t="inlineStr">
        <is>
          <t>Develop team working skills; students work in teams (src 1).</t>
        </is>
      </c>
      <c r="Z179" s="77" t="inlineStr">
        <is>
          <t>Unclear</t>
        </is>
      </c>
      <c r="AA179" s="77" t="inlineStr">
        <is>
          <t>Course page says module involves industrial partnering; department seeks industry supervisors for Year 3 Group Design Projects (src 2). No evidence that external organisations set briefs or assess every group.</t>
        </is>
      </c>
      <c r="AB179" s="77" t="inlineStr">
        <is>
          <t>Unclear</t>
        </is>
      </c>
      <c r="AC179" s="77" t="inlineStr">
        <is>
          <t>Industry supervision sought; exact role not evidenced.</t>
        </is>
      </c>
      <c r="AD179" s="77" t="inlineStr"/>
      <c r="AE179" s="77" t="inlineStr">
        <is>
          <t>Design report, presentation and poster</t>
        </is>
      </c>
      <c r="AF179" s="77">
        <f>IF(OR(V179="No",X179="No",Z179="No"),"Outside strict definition",IF(AND(V179="Yes",X179="Yes",Z179="Yes"),"Meets all three","Potentially relevant; evidence incomplete"))</f>
        <v/>
      </c>
      <c r="AG179" s="77" t="inlineStr">
        <is>
          <t>Current status unclear</t>
        </is>
      </c>
      <c r="AH179" s="77" t="inlineStr">
        <is>
          <t>undated</t>
        </is>
      </c>
      <c r="AI179" s="77" t="inlineStr">
        <is>
          <t>Yes</t>
        </is>
      </c>
      <c r="AJ179" s="77">
        <f>IF(AND(AI179="Yes",AF179="Meets all three",AG179="Current delivery confirmed"),"Yes","No")</f>
        <v/>
      </c>
      <c r="AK179" s="77" t="inlineStr"/>
      <c r="AL179" s="77" t="inlineStr">
        <is>
          <t>RG09-S09-R1; RG09-S09-R2</t>
        </is>
      </c>
      <c r="AM179" s="77" t="inlineStr">
        <is>
          <t>Industry role, share of projects with external supervisors/clients, current-year delivery, credit, and whether compulsory are unconfirmed; duration discrepancy 4 vs 5.5 weeks.</t>
        </is>
      </c>
      <c r="AN179" s="77" t="inlineStr"/>
      <c r="AO179" s="77" t="inlineStr">
        <is>
          <t>UK</t>
        </is>
      </c>
      <c r="AP179" s="77" t="inlineStr">
        <is>
          <t>UK – Russell Group</t>
        </is>
      </c>
      <c r="AQ179" s="77" t="inlineStr">
        <is>
          <t>1-4 weeks</t>
        </is>
      </c>
      <c r="AR179" s="77" t="inlineStr">
        <is>
          <t>Unclear</t>
        </is>
      </c>
      <c r="AS179" s="77" t="inlineStr"/>
    </row>
    <row r="180">
      <c r="A180" s="77" t="inlineStr">
        <is>
          <t>RG09</t>
        </is>
      </c>
      <c r="B180" s="77" t="inlineStr">
        <is>
          <t>Imperial College London</t>
        </is>
      </c>
      <c r="C180" s="77" t="inlineStr">
        <is>
          <t>Programme/course</t>
        </is>
      </c>
      <c r="D180" s="77" t="inlineStr">
        <is>
          <t>RG09-S10</t>
        </is>
      </c>
      <c r="E180" s="77" t="inlineStr"/>
      <c r="F180" s="77" t="inlineStr">
        <is>
          <t>No</t>
        </is>
      </c>
      <c r="G180" s="79" t="inlineStr">
        <is>
          <t>Group Design Project (MSc Transport / Transport with Data Science)</t>
        </is>
      </c>
      <c r="H180" s="77" t="inlineStr">
        <is>
          <t>MSc Transport Group Design Project</t>
        </is>
      </c>
      <c r="I180" s="77" t="inlineStr"/>
      <c r="J180"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80" s="77" t="inlineStr">
        <is>
          <t>Department of Civil and Environmental Engineering</t>
        </is>
      </c>
      <c r="L180" s="77" t="inlineStr">
        <is>
          <t>MSc Transport; MSc Transport with Data Science</t>
        </is>
      </c>
      <c r="M180" s="77" t="inlineStr">
        <is>
          <t>Engineering/computing</t>
        </is>
      </c>
      <c r="N180" s="77" t="inlineStr">
        <is>
          <t>Postgraduate taught</t>
        </is>
      </c>
      <c r="O180" s="77" t="inlineStr">
        <is>
          <t>MSc, summer</t>
        </is>
      </c>
      <c r="P180" s="77" t="inlineStr"/>
      <c r="Q180" s="77" t="inlineStr">
        <is>
          <t>Compulsory within specified programmes</t>
        </is>
      </c>
      <c r="R180" s="77" t="inlineStr">
        <is>
          <t>Curricular</t>
        </is>
      </c>
      <c r="S180" s="77" t="inlineStr">
        <is>
          <t>Not extracted</t>
        </is>
      </c>
      <c r="T180" s="77" t="inlineStr">
        <is>
          <t>Four weeks full-time</t>
        </is>
      </c>
      <c r="U180" s="77" t="inlineStr">
        <is>
          <t>Team design project</t>
        </is>
      </c>
      <c r="V180" s="77" t="inlineStr">
        <is>
          <t>Yes</t>
        </is>
      </c>
      <c r="W180" s="77" t="inlineStr">
        <is>
          <t>Feasibility and outline design study from client briefs (src 1).</t>
        </is>
      </c>
      <c r="X180" s="77" t="inlineStr">
        <is>
          <t>Yes</t>
        </is>
      </c>
      <c r="Y180" s="77" t="inlineStr">
        <is>
          <t>Work in teams on a significant piece of transport engineering design (src 1).</t>
        </is>
      </c>
      <c r="Z180" s="77" t="inlineStr">
        <is>
          <t>Unclear</t>
        </is>
      </c>
      <c r="AA180" s="77" t="inlineStr">
        <is>
          <t>Teams work with clients; page cites industrial partnership on projects; separate World Bank partner project (src 1, 2). Identity/external status of clients for the Group Design Project not evidenced.</t>
        </is>
      </c>
      <c r="AB180" s="77" t="inlineStr">
        <is>
          <t>Unclear</t>
        </is>
      </c>
      <c r="AC180" s="77" t="inlineStr">
        <is>
          <t>Clients develop briefs with students; World Bank teams on partner project (group status not shown).</t>
        </is>
      </c>
      <c r="AD180" s="77" t="inlineStr">
        <is>
          <t>World Bank (partner project, Transport with Data Science; year not stated)</t>
        </is>
      </c>
      <c r="AE180" s="77" t="inlineStr">
        <is>
          <t>Feasibility and outline design study</t>
        </is>
      </c>
      <c r="AF180" s="77">
        <f>IF(OR(V180="No",X180="No",Z180="No"),"Outside strict definition",IF(AND(V180="Yes",X180="Yes",Z180="Yes"),"Meets all three","Potentially relevant; evidence incomplete"))</f>
        <v/>
      </c>
      <c r="AG180" s="77" t="inlineStr">
        <is>
          <t>Current status unclear</t>
        </is>
      </c>
      <c r="AH180" s="77" t="inlineStr">
        <is>
          <t>2024/25</t>
        </is>
      </c>
      <c r="AI180" s="77" t="inlineStr">
        <is>
          <t>Yes</t>
        </is>
      </c>
      <c r="AJ180" s="77">
        <f>IF(AND(AI180="Yes",AF180="Meets all three",AG180="Current delivery confirmed"),"Yes","No")</f>
        <v/>
      </c>
      <c r="AK180" s="77" t="inlineStr"/>
      <c r="AL180" s="77" t="inlineStr">
        <is>
          <t>RG09-S10-R1; RG09-S10-R2</t>
        </is>
      </c>
      <c r="AM180" s="77" t="inlineStr">
        <is>
          <t>Who the 'clients' are (external vs staff), 2025/26 delivery for Transport with Data Science (2024-25 spec seen; 2025-26 Transport spec exists), credit.</t>
        </is>
      </c>
      <c r="AN180" s="77" t="inlineStr"/>
      <c r="AO180" s="77" t="inlineStr">
        <is>
          <t>UK</t>
        </is>
      </c>
      <c r="AP180" s="77" t="inlineStr">
        <is>
          <t>UK – Russell Group</t>
        </is>
      </c>
      <c r="AQ180" s="77" t="inlineStr">
        <is>
          <t>1-4 weeks</t>
        </is>
      </c>
      <c r="AR180" s="77" t="inlineStr">
        <is>
          <t>Unclear</t>
        </is>
      </c>
      <c r="AS180" s="77" t="inlineStr"/>
    </row>
    <row r="181">
      <c r="A181" s="77" t="inlineStr">
        <is>
          <t>RG09</t>
        </is>
      </c>
      <c r="B181" s="77" t="inlineStr">
        <is>
          <t>Imperial College London</t>
        </is>
      </c>
      <c r="C181" s="77" t="inlineStr">
        <is>
          <t>Programme/course</t>
        </is>
      </c>
      <c r="D181" s="77" t="inlineStr">
        <is>
          <t>RG09-S11</t>
        </is>
      </c>
      <c r="E181" s="77" t="inlineStr"/>
      <c r="F181" s="77" t="inlineStr">
        <is>
          <t>No</t>
        </is>
      </c>
      <c r="G181" s="79" t="inlineStr">
        <is>
          <t>Hounslow Heath Project (MSc Environmental Technology: Environmental Assessment and Management option)</t>
        </is>
      </c>
      <c r="H181" s="77" t="inlineStr">
        <is>
          <t>Hounslow Heath contaminated-land group project for Hounslow Borough Council</t>
        </is>
      </c>
      <c r="I181" s="77" t="inlineStr"/>
      <c r="J181"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81" s="77" t="inlineStr">
        <is>
          <t>Centre for Environmental Policy (Faculty of Natural Sciences)</t>
        </is>
      </c>
      <c r="L181" s="77" t="inlineStr">
        <is>
          <t>MSc Environmental Technology, Environmental Assessment and Management (EAM) option (IWM students collaborate)</t>
        </is>
      </c>
      <c r="M181" s="77" t="inlineStr">
        <is>
          <t>Science</t>
        </is>
      </c>
      <c r="N181" s="77" t="inlineStr">
        <is>
          <t>Postgraduate taught</t>
        </is>
      </c>
      <c r="O181" s="77" t="inlineStr">
        <is>
          <t>MSc</t>
        </is>
      </c>
      <c r="P181" s="77" t="inlineStr">
        <is>
          <t>Students on EAM option (and IWM collaboration).</t>
        </is>
      </c>
      <c r="Q181" s="77" t="inlineStr">
        <is>
          <t>Compulsory within specified programmes</t>
        </is>
      </c>
      <c r="R181" s="77" t="inlineStr">
        <is>
          <t>Curricular</t>
        </is>
      </c>
      <c r="S181" s="77" t="inlineStr">
        <is>
          <t>Group technical report to client + individual interview (weighting not extracted)</t>
        </is>
      </c>
      <c r="T181" s="77" t="inlineStr">
        <is>
          <t>Part of option coursework (length not extracted)</t>
        </is>
      </c>
      <c r="U181" s="77" t="inlineStr">
        <is>
          <t>Team project with client presentation</t>
        </is>
      </c>
      <c r="V181" s="77" t="inlineStr">
        <is>
          <t>Yes</t>
        </is>
      </c>
      <c r="W181" s="77" t="inlineStr">
        <is>
          <t>Group technical report to a real client on contaminated land (src 1).</t>
        </is>
      </c>
      <c r="X181" s="77" t="inlineStr">
        <is>
          <t>Yes</t>
        </is>
      </c>
      <c r="Y181" s="77" t="inlineStr">
        <is>
          <t>Group technical report and team presentations to the client (src 1).</t>
        </is>
      </c>
      <c r="Z181" s="77" t="inlineStr">
        <is>
          <t>Yes</t>
        </is>
      </c>
      <c r="AA181" s="77" t="inlineStr">
        <is>
          <t>Project is run for Hounslow Borough Council; team presentations are made to the client on completion; a group technical report to a real client (src 1, 2).</t>
        </is>
      </c>
      <c r="AB181" s="77" t="inlineStr">
        <is>
          <t>Public sector</t>
        </is>
      </c>
      <c r="AC181" s="77" t="inlineStr">
        <is>
          <t>Real client: receives team presentations and report; collaboration in project.</t>
        </is>
      </c>
      <c r="AD181" s="77" t="inlineStr">
        <is>
          <t>Hounslow Borough Council (2025-26 spec)</t>
        </is>
      </c>
      <c r="AE181" s="77" t="inlineStr">
        <is>
          <t>Group technical report and client presentation</t>
        </is>
      </c>
      <c r="AF181" s="77">
        <f>IF(OR(V181="No",X181="No",Z181="No"),"Outside strict definition",IF(AND(V181="Yes",X181="Yes",Z181="Yes"),"Meets all three","Potentially relevant; evidence incomplete"))</f>
        <v/>
      </c>
      <c r="AG181" s="77" t="inlineStr">
        <is>
          <t>Current delivery confirmed</t>
        </is>
      </c>
      <c r="AH181" s="77" t="inlineStr">
        <is>
          <t>2025/26</t>
        </is>
      </c>
      <c r="AI181" s="77" t="inlineStr">
        <is>
          <t>Yes</t>
        </is>
      </c>
      <c r="AJ181" s="77">
        <f>IF(AND(AI181="Yes",AF181="Meets all three",AG181="Current delivery confirmed"),"Yes","No")</f>
        <v/>
      </c>
      <c r="AK181" s="77" t="inlineStr"/>
      <c r="AL181" s="77" t="inlineStr">
        <is>
          <t>RG09-S11-R1; RG09-S11-R2</t>
        </is>
      </c>
      <c r="AM181" s="77" t="inlineStr">
        <is>
          <t>Duration/credit weighting not extracted; programme renamed MSc Sustainability, Environmental Policy and Innovation from 2027 so arrangements may change; Integrated Water Management's own case study is simulated (not counted).</t>
        </is>
      </c>
      <c r="AN181" s="77" t="inlineStr"/>
      <c r="AO181" s="77" t="inlineStr">
        <is>
          <t>UK</t>
        </is>
      </c>
      <c r="AP181" s="77" t="inlineStr">
        <is>
          <t>UK – Russell Group</t>
        </is>
      </c>
      <c r="AQ181" s="77" t="inlineStr">
        <is>
          <t>Unclear</t>
        </is>
      </c>
      <c r="AR181" s="77" t="inlineStr">
        <is>
          <t>All/standard</t>
        </is>
      </c>
      <c r="AS181" s="77" t="inlineStr"/>
    </row>
    <row r="182">
      <c r="A182" s="77" t="inlineStr">
        <is>
          <t>RG10</t>
        </is>
      </c>
      <c r="B182" s="77" t="inlineStr">
        <is>
          <t>King’s College London</t>
        </is>
      </c>
      <c r="C182" s="77" t="inlineStr">
        <is>
          <t>Faculty/school</t>
        </is>
      </c>
      <c r="D182" s="77" t="inlineStr">
        <is>
          <t>RG10-S01</t>
        </is>
      </c>
      <c r="E182" s="77" t="inlineStr"/>
      <c r="F182" s="77" t="inlineStr">
        <is>
          <t>No</t>
        </is>
      </c>
      <c r="G182" s="79" t="inlineStr">
        <is>
          <t>King's Business School Consultancy (Strategy consultancy support for London enterprises; originally Business Consultancy Scheme)</t>
        </is>
      </c>
      <c r="H182" s="77" t="inlineStr">
        <is>
          <t>King's Business School Consultancy</t>
        </is>
      </c>
      <c r="I182" s="77" t="inlineStr"/>
      <c r="J182"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82" s="77" t="inlineStr">
        <is>
          <t>King's Business School</t>
        </is>
      </c>
      <c r="L182" s="77" t="inlineStr">
        <is>
          <t>Final-year undergraduates on economics, business and/or management degrees (pilot: BSc Business Management, BSc Economics &amp; Management)</t>
        </is>
      </c>
      <c r="M182" s="77" t="inlineStr">
        <is>
          <t>Business/management</t>
        </is>
      </c>
      <c r="N182" s="77" t="inlineStr">
        <is>
          <t>Undergraduate</t>
        </is>
      </c>
      <c r="O182" s="77" t="inlineStr">
        <is>
          <t>Final year</t>
        </is>
      </c>
      <c r="P182" s="77" t="inlineStr">
        <is>
          <t>Final-year KBS economics/business/management undergraduates; pilot students were selected</t>
        </is>
      </c>
      <c r="Q182" s="77" t="inlineStr">
        <is>
          <t>Selective/competitive</t>
        </is>
      </c>
      <c r="R182" s="77" t="inlineStr">
        <is>
          <t>Unclear</t>
        </is>
      </c>
      <c r="S182" s="77" t="inlineStr">
        <is>
          <t>No credit or assessment evidenced</t>
        </is>
      </c>
      <c r="T182" s="77" t="inlineStr">
        <is>
          <t>Programme length not stated; a 'summer 2026 programme' is advertised, and one result also mentions a closing week of w/c 30 November</t>
        </is>
      </c>
      <c r="U182" s="77" t="inlineStr">
        <is>
          <t>Consultancy teams working with local enterprises; presentation + written report</t>
        </is>
      </c>
      <c r="V182" s="77" t="inlineStr">
        <is>
          <t>Yes</t>
        </is>
      </c>
      <c r="W182" s="77" t="inlineStr">
        <is>
          <t>Defined consultancy brief for an enterprise, ending in final analysis and recommendations as a presentation and written report [1].</t>
        </is>
      </c>
      <c r="X182" s="77" t="inlineStr">
        <is>
          <t>Yes</t>
        </is>
      </c>
      <c r="Y182" s="77" t="inlineStr">
        <is>
          <t>'a student consultancy team of three to four students' per enterprise [1]; pilot students split into five groups [2].</t>
        </is>
      </c>
      <c r="Z182" s="77" t="inlineStr">
        <is>
          <t>Yes</t>
        </is>
      </c>
      <c r="AA182" s="77" t="inlineStr">
        <is>
          <t>Local enterprises are the clients: they receive free consultancy, and the presentation and written report are delivered to them; students may sign NDAs at the client's request [1].</t>
        </is>
      </c>
      <c r="AB182" s="77" t="inlineStr">
        <is>
          <t>Business/commercial</t>
        </is>
      </c>
      <c r="AC182" s="77" t="inlineStr">
        <is>
          <t>Client enterprise sets the business issue and receives the recommendations; the pilot was run in partnership with Westminster City Council (public sector)</t>
        </is>
      </c>
      <c r="AD182" s="77" t="inlineStr">
        <is>
          <t>Westminster City Council (pilot partner; year not shown in extract)</t>
        </is>
      </c>
      <c r="AE182" s="77" t="inlineStr">
        <is>
          <t>Client presentation + written report of recommendations</t>
        </is>
      </c>
      <c r="AF182" s="77">
        <f>IF(OR(V182="No",X182="No",Z182="No"),"Outside strict definition",IF(AND(V182="Yes",X182="Yes",Z182="Yes"),"Meets all three","Potentially relevant; evidence incomplete"))</f>
        <v/>
      </c>
      <c r="AG182" s="77" t="inlineStr">
        <is>
          <t>Current delivery confirmed</t>
        </is>
      </c>
      <c r="AH182" s="77" t="inlineStr">
        <is>
          <t>2026</t>
        </is>
      </c>
      <c r="AI182" s="77" t="inlineStr">
        <is>
          <t>Yes</t>
        </is>
      </c>
      <c r="AJ182" s="77">
        <f>IF(AND(AI182="Yes",AF182="Meets all three",AG182="Current delivery confirmed"),"Yes","No")</f>
        <v/>
      </c>
      <c r="AK182" s="77" t="inlineStr">
        <is>
          <t>Up to 15 enterprises per round (capacity, page undated); pilot: 18 students in 5 groups (year not shown)</t>
        </is>
      </c>
      <c r="AL182" s="77" t="inlineStr">
        <is>
          <t>RG10-S01-R1; RG10-S01-R2</t>
        </is>
      </c>
      <c r="AM182" s="77" t="inlineStr">
        <is>
          <t>Whether the scheme carries credit; exact timing (the summer 2026 call conflicts with the 'w/c 30 November' close); how students are selected now. Current status rests on the page saying applications for the summer 2026 programme are open.</t>
        </is>
      </c>
      <c r="AN182" s="77" t="inlineStr"/>
      <c r="AO182" s="77" t="inlineStr">
        <is>
          <t>UK</t>
        </is>
      </c>
      <c r="AP182" s="77" t="inlineStr">
        <is>
          <t>UK – Russell Group</t>
        </is>
      </c>
      <c r="AQ182" s="77" t="inlineStr">
        <is>
          <t>Unclear</t>
        </is>
      </c>
      <c r="AR182" s="77" t="inlineStr">
        <is>
          <t>All/standard</t>
        </is>
      </c>
      <c r="AS182" s="77" t="inlineStr"/>
    </row>
    <row r="183">
      <c r="A183" s="77" t="inlineStr">
        <is>
          <t>RG10</t>
        </is>
      </c>
      <c r="B183" s="77" t="inlineStr">
        <is>
          <t>King’s College London</t>
        </is>
      </c>
      <c r="C183" s="77" t="inlineStr">
        <is>
          <t>Programme/course</t>
        </is>
      </c>
      <c r="D183" s="77" t="inlineStr">
        <is>
          <t>RG10-S02</t>
        </is>
      </c>
      <c r="E183" s="77" t="inlineStr"/>
      <c r="F183" s="77" t="inlineStr">
        <is>
          <t>No</t>
        </is>
      </c>
      <c r="G183" s="79" t="inlineStr">
        <is>
          <t>PPM Consultancy</t>
        </is>
      </c>
      <c r="H183" s="77" t="inlineStr">
        <is>
          <t>PPM Consultancy (MSc Public Policy &amp; Management)</t>
        </is>
      </c>
      <c r="I183" s="77" t="inlineStr"/>
      <c r="J183"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83" s="77" t="inlineStr">
        <is>
          <t>King's Business School, Department of Public Services Management &amp; Organisation</t>
        </is>
      </c>
      <c r="L183" s="77" t="inlineStr">
        <is>
          <t>MSc Public Policy &amp; Management</t>
        </is>
      </c>
      <c r="M183" s="77" t="inlineStr">
        <is>
          <t>Business/management; Arts/humanities/social sciences</t>
        </is>
      </c>
      <c r="N183" s="77" t="inlineStr">
        <is>
          <t>Postgraduate taught</t>
        </is>
      </c>
      <c r="O183" s="77" t="inlineStr">
        <is>
          <t>1-year MSc</t>
        </is>
      </c>
      <c r="P183" s="77" t="inlineStr">
        <is>
          <t>MSc PPM students (optional module)</t>
        </is>
      </c>
      <c r="Q183" s="77" t="inlineStr">
        <is>
          <t>Optional/elective</t>
        </is>
      </c>
      <c r="R183" s="77" t="inlineStr">
        <is>
          <t>Curricular</t>
        </is>
      </c>
      <c r="S183" s="77" t="inlineStr">
        <is>
          <t>15 credits; assessment components not found</t>
        </is>
      </c>
      <c r="T183" s="77" t="inlineStr">
        <is>
          <t>January-April 2026 (10 x 2-hour workshops)</t>
        </is>
      </c>
      <c r="U183" s="77" t="inlineStr">
        <is>
          <t>Workshops plus live consulting project</t>
        </is>
      </c>
      <c r="V183" s="77" t="inlineStr">
        <is>
          <t>Yes</t>
        </is>
      </c>
      <c r="W183" s="77" t="inlineStr">
        <is>
          <t>'real consulting project' with proposed solutions to contemporary public policy and management problems [1][2].</t>
        </is>
      </c>
      <c r="X183" s="77" t="inlineStr">
        <is>
          <t>Unclear</t>
        </is>
      </c>
      <c r="Y183" s="77" t="inlineStr">
        <is>
          <t>No source found describing project teams or team sizes for this module. The programme mentions collective projects generally, but that is not module-specific [1].</t>
        </is>
      </c>
      <c r="Z183" s="77" t="inlineStr">
        <is>
          <t>Yes</t>
        </is>
      </c>
      <c r="AA183" s="77" t="inlineStr">
        <is>
          <t>Named public and third-sector partners generate the projects each year [1].</t>
        </is>
      </c>
      <c r="AB183" s="77" t="inlineStr">
        <is>
          <t>Mixed</t>
        </is>
      </c>
      <c r="AC183" s="77" t="inlineStr">
        <is>
          <t>Partner organisations generate the consulting projects each year (NHS trusts, local authority, charities/social enterprises)</t>
        </is>
      </c>
      <c r="AD183" s="77" t="inlineStr">
        <is>
          <t>Guy's &amp; St Thomas' NHS Foundation Trust, King's College Hospital NHS Trust, Health Education England, London Borough of Hackney, Think Forward, Aymara Social Enterprise (undated list)</t>
        </is>
      </c>
      <c r="AE183" s="77" t="inlineStr">
        <is>
          <t>Proposed solutions/consulting outputs (form not stated)</t>
        </is>
      </c>
      <c r="AF183" s="77">
        <f>IF(OR(V183="No",X183="No",Z183="No"),"Outside strict definition",IF(AND(V183="Yes",X183="Yes",Z183="Yes"),"Meets all three","Potentially relevant; evidence incomplete"))</f>
        <v/>
      </c>
      <c r="AG183" s="77" t="inlineStr">
        <is>
          <t>Current delivery confirmed</t>
        </is>
      </c>
      <c r="AH183" s="77" t="inlineStr">
        <is>
          <t>2025/26</t>
        </is>
      </c>
      <c r="AI183" s="77" t="inlineStr">
        <is>
          <t>Yes</t>
        </is>
      </c>
      <c r="AJ183" s="77">
        <f>IF(AND(AI183="Yes",AF183="Meets all three",AG183="Current delivery confirmed"),"Yes","No")</f>
        <v/>
      </c>
      <c r="AK183" s="77" t="inlineStr"/>
      <c r="AL183" s="77" t="inlineStr">
        <is>
          <t>RG10-S02-R1; RG10-S02-R2</t>
        </is>
      </c>
      <c r="AM183" s="77" t="inlineStr">
        <is>
          <t>Whether students work in teams; assessment and deliverable format; whether it runs in 2026/27.</t>
        </is>
      </c>
      <c r="AN183" s="77" t="inlineStr"/>
      <c r="AO183" s="77" t="inlineStr">
        <is>
          <t>UK</t>
        </is>
      </c>
      <c r="AP183" s="77" t="inlineStr">
        <is>
          <t>UK – Russell Group</t>
        </is>
      </c>
      <c r="AQ183" s="77" t="inlineStr">
        <is>
          <t>~1 term/semester</t>
        </is>
      </c>
      <c r="AR183" s="77" t="inlineStr">
        <is>
          <t>All/standard</t>
        </is>
      </c>
      <c r="AS183" s="77" t="inlineStr"/>
    </row>
    <row r="184">
      <c r="A184" s="77" t="inlineStr">
        <is>
          <t>RG10</t>
        </is>
      </c>
      <c r="B184" s="77" t="inlineStr">
        <is>
          <t>King’s College London</t>
        </is>
      </c>
      <c r="C184" s="77" t="inlineStr">
        <is>
          <t>Programme/course</t>
        </is>
      </c>
      <c r="D184" s="77" t="inlineStr">
        <is>
          <t>RG10-S03</t>
        </is>
      </c>
      <c r="E184" s="77" t="inlineStr"/>
      <c r="F184" s="77" t="inlineStr">
        <is>
          <t>No</t>
        </is>
      </c>
      <c r="G184" s="79" t="inlineStr">
        <is>
          <t>Business Consulting Project (MSc International Management)</t>
        </is>
      </c>
      <c r="H184" s="77" t="inlineStr">
        <is>
          <t>Business Consulting Project</t>
        </is>
      </c>
      <c r="I184" s="77" t="inlineStr"/>
      <c r="J184"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84" s="77" t="inlineStr">
        <is>
          <t>King's Business School</t>
        </is>
      </c>
      <c r="L184" s="77" t="inlineStr">
        <is>
          <t>MSc International Management</t>
        </is>
      </c>
      <c r="M184" s="77" t="inlineStr">
        <is>
          <t>Business/management</t>
        </is>
      </c>
      <c r="N184" s="77" t="inlineStr">
        <is>
          <t>Postgraduate taught</t>
        </is>
      </c>
      <c r="O184" s="77" t="inlineStr">
        <is>
          <t>Summer (final stage) of 1-year MSc</t>
        </is>
      </c>
      <c r="P184" s="77" t="inlineStr">
        <is>
          <t>MSc International Management students; entry by competitive application</t>
        </is>
      </c>
      <c r="Q184" s="77" t="inlineStr">
        <is>
          <t>Selective/competitive</t>
        </is>
      </c>
      <c r="R184" s="77" t="inlineStr">
        <is>
          <t>Curricular</t>
        </is>
      </c>
      <c r="S184" s="77" t="inlineStr">
        <is>
          <t>45 credits</t>
        </is>
      </c>
      <c r="T184" s="77" t="inlineStr">
        <is>
          <t>Summer</t>
        </is>
      </c>
      <c r="U184" s="77" t="inlineStr">
        <is>
          <t>Consultancy with a local business; 2 workshops + 4 hours supervision</t>
        </is>
      </c>
      <c r="V184" s="77" t="inlineStr">
        <is>
          <t>Yes</t>
        </is>
      </c>
      <c r="W184" s="77" t="inlineStr">
        <is>
          <t>Consultancy on 'a live issue they have identified' for a local business; 45-credit project [1].</t>
        </is>
      </c>
      <c r="X184" s="77" t="inlineStr">
        <is>
          <t>Unclear</t>
        </is>
      </c>
      <c r="Y184" s="77" t="inlineStr">
        <is>
          <t>Extract says students work 'as a business consultant'; teams are not mentioned [1].</t>
        </is>
      </c>
      <c r="Z184" s="77" t="inlineStr">
        <is>
          <t>Yes</t>
        </is>
      </c>
      <c r="AA184" s="77" t="inlineStr">
        <is>
          <t>A local business identifies the live issue and acts as client [1].</t>
        </is>
      </c>
      <c r="AB184" s="77" t="inlineStr">
        <is>
          <t>Business/commercial</t>
        </is>
      </c>
      <c r="AC184" s="77" t="inlineStr">
        <is>
          <t>Client business supplies the live issue</t>
        </is>
      </c>
      <c r="AD184" s="77" t="inlineStr"/>
      <c r="AE184" s="77" t="inlineStr">
        <is>
          <t>Not stated</t>
        </is>
      </c>
      <c r="AF184" s="77">
        <f>IF(OR(V184="No",X184="No",Z184="No"),"Outside strict definition",IF(AND(V184="Yes",X184="Yes",Z184="Yes"),"Meets all three","Potentially relevant; evidence incomplete"))</f>
        <v/>
      </c>
      <c r="AG184" s="77" t="inlineStr">
        <is>
          <t>Current status unclear</t>
        </is>
      </c>
      <c r="AH184" s="77" t="inlineStr"/>
      <c r="AI184" s="77" t="inlineStr">
        <is>
          <t>Yes</t>
        </is>
      </c>
      <c r="AJ184" s="77">
        <f>IF(AND(AI184="Yes",AF184="Meets all three",AG184="Current delivery confirmed"),"Yes","No")</f>
        <v/>
      </c>
      <c r="AK184" s="77" t="inlineStr"/>
      <c r="AL184" s="77" t="inlineStr">
        <is>
          <t>RG10-S03-R1</t>
        </is>
      </c>
      <c r="AM184" s="77" t="inlineStr">
        <is>
          <t>Group vs individual consulting; output and assessment; dated evidence of a 2025/26 or 2026/27 run (course page is un-yeared and no dated corroboration was found).</t>
        </is>
      </c>
      <c r="AN184" s="77" t="inlineStr"/>
      <c r="AO184" s="77" t="inlineStr">
        <is>
          <t>UK</t>
        </is>
      </c>
      <c r="AP184" s="77" t="inlineStr">
        <is>
          <t>UK – Russell Group</t>
        </is>
      </c>
      <c r="AQ184" s="77" t="inlineStr">
        <is>
          <t>~1 term/semester</t>
        </is>
      </c>
      <c r="AR184" s="77" t="inlineStr">
        <is>
          <t>All/standard</t>
        </is>
      </c>
      <c r="AS184" s="77" t="inlineStr"/>
    </row>
    <row r="185">
      <c r="A185" s="77" t="inlineStr">
        <is>
          <t>RG10</t>
        </is>
      </c>
      <c r="B185" s="77" t="inlineStr">
        <is>
          <t>King’s College London</t>
        </is>
      </c>
      <c r="C185" s="77" t="inlineStr">
        <is>
          <t>Programme/course</t>
        </is>
      </c>
      <c r="D185" s="77" t="inlineStr">
        <is>
          <t>RG10-S04</t>
        </is>
      </c>
      <c r="E185" s="77" t="inlineStr"/>
      <c r="F185" s="77" t="inlineStr">
        <is>
          <t>No</t>
        </is>
      </c>
      <c r="G185" s="79" t="inlineStr">
        <is>
          <t>Live consulting project with Benifex (Online MSc Global Human Resource Management)</t>
        </is>
      </c>
      <c r="H185" s="77" t="inlineStr">
        <is>
          <t>Online consulting project</t>
        </is>
      </c>
      <c r="I185" s="77" t="inlineStr"/>
      <c r="J185" s="77" t="inlineStr">
        <is>
          <t>A newer module on the online MSc Global Human Resource Management. Students work on a live organisational challenge, acting as HR consultants for the employee-benefits platform Benifex.</t>
        </is>
      </c>
      <c r="K185" s="77" t="inlineStr">
        <is>
          <t>King's Business School (online)</t>
        </is>
      </c>
      <c r="L185" s="77" t="inlineStr">
        <is>
          <t>Online MSc Global Human Resource Management</t>
        </is>
      </c>
      <c r="M185" s="77" t="inlineStr">
        <is>
          <t>Business/management</t>
        </is>
      </c>
      <c r="N185" s="77" t="inlineStr">
        <is>
          <t>Postgraduate taught</t>
        </is>
      </c>
      <c r="O185" s="77" t="inlineStr"/>
      <c r="P185" s="77" t="inlineStr"/>
      <c r="Q185" s="77" t="inlineStr">
        <is>
          <t>Unclear</t>
        </is>
      </c>
      <c r="R185" s="77" t="inlineStr">
        <is>
          <t>Curricular</t>
        </is>
      </c>
      <c r="S185" s="77" t="inlineStr"/>
      <c r="T185" s="77" t="inlineStr"/>
      <c r="U185" s="77" t="inlineStr">
        <is>
          <t>Online</t>
        </is>
      </c>
      <c r="V185" s="77" t="inlineStr">
        <is>
          <t>Unclear</t>
        </is>
      </c>
      <c r="W185" s="77" t="inlineStr">
        <is>
          <t>Live organisational challenge in a consultant role, but no deliverable is evidenced [1].</t>
        </is>
      </c>
      <c r="X185" s="77" t="inlineStr">
        <is>
          <t>Unclear</t>
        </is>
      </c>
      <c r="Y185" s="77" t="inlineStr">
        <is>
          <t>No team evidence found.</t>
        </is>
      </c>
      <c r="Z185" s="77" t="inlineStr">
        <is>
          <t>Yes</t>
        </is>
      </c>
      <c r="AA185" s="77" t="inlineStr">
        <is>
          <t>Benifex supplies the live organisational challenge, and students act as its HR consultants [1].</t>
        </is>
      </c>
      <c r="AB185" s="77" t="inlineStr">
        <is>
          <t>Business/commercial</t>
        </is>
      </c>
      <c r="AC185" s="77" t="inlineStr">
        <is>
          <t>Company supplies the live challenge</t>
        </is>
      </c>
      <c r="AD185" s="77" t="inlineStr">
        <is>
          <t>Benifex (news article, undated)</t>
        </is>
      </c>
      <c r="AE185" s="77" t="inlineStr"/>
      <c r="AF185" s="77">
        <f>IF(OR(V185="No",X185="No",Z185="No"),"Outside strict definition",IF(AND(V185="Yes",X185="Yes",Z185="Yes"),"Meets all three","Potentially relevant; evidence incomplete"))</f>
        <v/>
      </c>
      <c r="AG185" s="77" t="inlineStr">
        <is>
          <t>Current status unclear</t>
        </is>
      </c>
      <c r="AH185" s="77" t="inlineStr"/>
      <c r="AI185" s="77" t="inlineStr">
        <is>
          <t>Yes</t>
        </is>
      </c>
      <c r="AJ185" s="77">
        <f>IF(AND(AI185="Yes",AF185="Meets all three",AG185="Current delivery confirmed"),"Yes","No")</f>
        <v/>
      </c>
      <c r="AK185" s="77" t="inlineStr"/>
      <c r="AL185" s="77" t="inlineStr">
        <is>
          <t>RG10-S04-R1</t>
        </is>
      </c>
      <c r="AM185" s="77" t="inlineStr">
        <is>
          <t>Module name and code, deliverable, team structure, launch year and whether other clients replace Benifex in later runs. Only a search-summary paraphrase of the news item was obtained.</t>
        </is>
      </c>
      <c r="AN185" s="77" t="inlineStr"/>
      <c r="AO185" s="77" t="inlineStr">
        <is>
          <t>UK</t>
        </is>
      </c>
      <c r="AP185" s="77" t="inlineStr">
        <is>
          <t>UK – Russell Group</t>
        </is>
      </c>
      <c r="AQ185" s="77" t="inlineStr">
        <is>
          <t>Unclear</t>
        </is>
      </c>
      <c r="AR185" s="77" t="inlineStr">
        <is>
          <t>Unclear</t>
        </is>
      </c>
      <c r="AS185" s="77" t="inlineStr"/>
    </row>
    <row r="186">
      <c r="A186" s="77" t="inlineStr">
        <is>
          <t>RG10</t>
        </is>
      </c>
      <c r="B186" s="77" t="inlineStr">
        <is>
          <t>King’s College London</t>
        </is>
      </c>
      <c r="C186" s="77" t="inlineStr">
        <is>
          <t>Faculty/school</t>
        </is>
      </c>
      <c r="D186" s="77" t="inlineStr">
        <is>
          <t>RG10-S05</t>
        </is>
      </c>
      <c r="E186" s="77" t="inlineStr"/>
      <c r="F186" s="77" t="inlineStr">
        <is>
          <t>No</t>
        </is>
      </c>
      <c r="G186" s="79" t="inlineStr">
        <is>
          <t>Knowledge Exchange Projects (KEPs)</t>
        </is>
      </c>
      <c r="H186" s="77" t="inlineStr">
        <is>
          <t>Knowledge Exchange Projects</t>
        </is>
      </c>
      <c r="I186" s="77" t="inlineStr"/>
      <c r="J186"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86" s="77" t="inlineStr">
        <is>
          <t>Department of Informatics (Faculty of Natural, Mathematical &amp; Engineering Sciences)</t>
        </is>
      </c>
      <c r="L186" s="77" t="inlineStr">
        <is>
          <t>Final-year Informatics undergraduates (Year 3, Year 4/MSci) and MSc students; the 2025 call targeted final-year AI undergraduates</t>
        </is>
      </c>
      <c r="M186" s="77" t="inlineStr">
        <is>
          <t>Engineering/computing</t>
        </is>
      </c>
      <c r="N186" s="77" t="inlineStr">
        <is>
          <t>Mixed</t>
        </is>
      </c>
      <c r="O186" s="77" t="inlineStr">
        <is>
          <t>Final year UG; MSc</t>
        </is>
      </c>
      <c r="P186" s="77" t="inlineStr">
        <is>
          <t>Informatics students; allocation by skills and interests</t>
        </is>
      </c>
      <c r="Q186" s="77" t="inlineStr">
        <is>
          <t>Unclear</t>
        </is>
      </c>
      <c r="R186" s="77" t="inlineStr">
        <is>
          <t>Unclear</t>
        </is>
      </c>
      <c r="S186" s="77" t="inlineStr">
        <is>
          <t>Not stated (likely the final-year/MSc project, unconfirmed)</t>
        </is>
      </c>
      <c r="T186" s="77" t="inlineStr">
        <is>
          <t>About six months</t>
        </is>
      </c>
      <c r="U186" s="77" t="inlineStr">
        <is>
          <t>Supervised project with partner kick-off and supervision sessions</t>
        </is>
      </c>
      <c r="V186" s="77" t="inlineStr">
        <is>
          <t>Yes</t>
        </is>
      </c>
      <c r="W186" s="77" t="inlineStr">
        <is>
          <t>Partner briefs developed into full project briefs; students build software, code or prototypes, and the partner receives a copy of the outputs [1].</t>
        </is>
      </c>
      <c r="X186" s="77" t="inlineStr">
        <is>
          <t>Unclear</t>
        </is>
      </c>
      <c r="Y186" s="77" t="inlineStr">
        <is>
          <t>'Each brief is assigned to up to five students' [1]. This does not say whether those students produce one joint output or separate individual final-year projects on the same brief.</t>
        </is>
      </c>
      <c r="Z186" s="77" t="inlineStr">
        <is>
          <t>Yes</t>
        </is>
      </c>
      <c r="AA186"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86" s="77" t="inlineStr">
        <is>
          <t>Mixed</t>
        </is>
      </c>
      <c r="AC186" s="77" t="inlineStr">
        <is>
          <t>Proposes the brief, supplies data, joins supervision, receives outputs</t>
        </is>
      </c>
      <c r="AD186" s="77" t="inlineStr"/>
      <c r="AE186" s="77" t="inlineStr">
        <is>
          <t>Software, code or prototype</t>
        </is>
      </c>
      <c r="AF186" s="77">
        <f>IF(OR(V186="No",X186="No",Z186="No"),"Outside strict definition",IF(AND(V186="Yes",X186="Yes",Z186="Yes"),"Meets all three","Potentially relevant; evidence incomplete"))</f>
        <v/>
      </c>
      <c r="AG186" s="77" t="inlineStr">
        <is>
          <t>Current delivery confirmed</t>
        </is>
      </c>
      <c r="AH186" s="77" t="inlineStr">
        <is>
          <t>2025/26</t>
        </is>
      </c>
      <c r="AI186" s="77" t="inlineStr">
        <is>
          <t>Yes</t>
        </is>
      </c>
      <c r="AJ186" s="77">
        <f>IF(AND(AI186="Yes",AF186="Meets all three",AG186="Current delivery confirmed"),"Yes","No")</f>
        <v/>
      </c>
      <c r="AK186" s="77" t="inlineStr">
        <is>
          <t>Over 90 KEPs delivered since 2022 (cumulative projects, as stated on page)</t>
        </is>
      </c>
      <c r="AL186" s="77" t="inlineStr">
        <is>
          <t>RG10-S05-R1; RG10-S05-R2; RG10-S05-R3</t>
        </is>
      </c>
      <c r="AM186" s="77" t="inlineStr">
        <is>
          <t>Team vs individual working; credit and module mapping; whether it is compulsory or optional within the final-year project.</t>
        </is>
      </c>
      <c r="AN186" s="77" t="inlineStr"/>
      <c r="AO186" s="77" t="inlineStr">
        <is>
          <t>UK</t>
        </is>
      </c>
      <c r="AP186" s="77" t="inlineStr">
        <is>
          <t>UK – Russell Group</t>
        </is>
      </c>
      <c r="AQ186" s="77" t="inlineStr">
        <is>
          <t>&gt;1 term</t>
        </is>
      </c>
      <c r="AR186" s="77" t="inlineStr">
        <is>
          <t>All/standard</t>
        </is>
      </c>
      <c r="AS186" s="77" t="inlineStr"/>
    </row>
    <row r="187">
      <c r="A187" s="77" t="inlineStr">
        <is>
          <t>RG10</t>
        </is>
      </c>
      <c r="B187" s="77" t="inlineStr">
        <is>
          <t>King’s College London</t>
        </is>
      </c>
      <c r="C187" s="77" t="inlineStr">
        <is>
          <t>Programme/course</t>
        </is>
      </c>
      <c r="D187" s="77" t="inlineStr">
        <is>
          <t>RG10-S06</t>
        </is>
      </c>
      <c r="E187" s="77" t="inlineStr"/>
      <c r="F187" s="77" t="inlineStr">
        <is>
          <t>No</t>
        </is>
      </c>
      <c r="G187" s="79" t="inlineStr">
        <is>
          <t>MSc Advanced Software Engineering team project for external partners (incl. AWS Impact Accelerator challenges)</t>
        </is>
      </c>
      <c r="H187" s="77" t="inlineStr">
        <is>
          <t>Advanced Software Engineering external-partner team project</t>
        </is>
      </c>
      <c r="I187" s="77" t="inlineStr"/>
      <c r="J187"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87" s="77" t="inlineStr">
        <is>
          <t>Department of Informatics</t>
        </is>
      </c>
      <c r="L187" s="77" t="inlineStr">
        <is>
          <t>MSc Advanced Software Engineering (AWS strand: final-year master's students)</t>
        </is>
      </c>
      <c r="M187" s="77" t="inlineStr">
        <is>
          <t>Engineering/computing</t>
        </is>
      </c>
      <c r="N187" s="77" t="inlineStr">
        <is>
          <t>Postgraduate taught</t>
        </is>
      </c>
      <c r="O187" s="77" t="inlineStr">
        <is>
          <t>1-year MSc, semester 2</t>
        </is>
      </c>
      <c r="P187" s="77" t="inlineStr"/>
      <c r="Q187" s="77" t="inlineStr">
        <is>
          <t>Unclear</t>
        </is>
      </c>
      <c r="R187" s="77" t="inlineStr">
        <is>
          <t>Curricular</t>
        </is>
      </c>
      <c r="S187" s="77" t="inlineStr">
        <is>
          <t>Module/credit not identified (separate from the 60-credit individual project)</t>
        </is>
      </c>
      <c r="T187" s="77" t="inlineStr">
        <is>
          <t>Semester 2 (AWS strand)</t>
        </is>
      </c>
      <c r="U187" s="77" t="inlineStr">
        <is>
          <t>Team software project with academic supervisor and domain advisor</t>
        </is>
      </c>
      <c r="V187" s="77" t="inlineStr">
        <is>
          <t>Yes</t>
        </is>
      </c>
      <c r="W187" s="77" t="inlineStr">
        <is>
          <t>'develop a software solution for one of our external partners' [1]; councils' digital solutions [2].</t>
        </is>
      </c>
      <c r="X187" s="77" t="inlineStr">
        <is>
          <t>Yes</t>
        </is>
      </c>
      <c r="Y187" s="77" t="inlineStr">
        <is>
          <t>'join a team of students with varied backgrounds to develop a software solution' [1].</t>
        </is>
      </c>
      <c r="Z187" s="77" t="inlineStr">
        <is>
          <t>Yes</t>
        </is>
      </c>
      <c r="AA187" s="77" t="inlineStr">
        <is>
          <t>External partners are the recipients of the team's software solution [1]; public-sector challenge sponsors set the problems, and AWS mentors take part [2].</t>
        </is>
      </c>
      <c r="AB187" s="77" t="inlineStr">
        <is>
          <t>Mixed</t>
        </is>
      </c>
      <c r="AC187" s="77" t="inlineStr">
        <is>
          <t>Partner sets the problem and receives the solution; AWS provides mentors and technology in the Impact Accelerator strand</t>
        </is>
      </c>
      <c r="AD187" s="77" t="inlineStr">
        <is>
          <t>Richmond Council and Wandsworth Council with AWS (year not shown); course page names IBM, Terranova Software, Aerogility as companies students can work with</t>
        </is>
      </c>
      <c r="AE187" s="77" t="inlineStr">
        <is>
          <t>Software solution / digital prototype</t>
        </is>
      </c>
      <c r="AF187" s="77">
        <f>IF(OR(V187="No",X187="No",Z187="No"),"Outside strict definition",IF(AND(V187="Yes",X187="Yes",Z187="Yes"),"Meets all three","Potentially relevant; evidence incomplete"))</f>
        <v/>
      </c>
      <c r="AG187" s="77" t="inlineStr">
        <is>
          <t>Current status unclear</t>
        </is>
      </c>
      <c r="AH187" s="77" t="inlineStr"/>
      <c r="AI187" s="77" t="inlineStr">
        <is>
          <t>Yes</t>
        </is>
      </c>
      <c r="AJ187" s="77">
        <f>IF(AND(AI187="Yes",AF187="Meets all three",AG187="Current delivery confirmed"),"Yes","No")</f>
        <v/>
      </c>
      <c r="AK187" s="77" t="inlineStr"/>
      <c r="AL187" s="77" t="inlineStr">
        <is>
          <t>RG10-S06-R1; RG10-S06-R2; RG10-S06-R3</t>
        </is>
      </c>
      <c r="AM187"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87" s="77" t="inlineStr"/>
      <c r="AO187" s="77" t="inlineStr">
        <is>
          <t>UK</t>
        </is>
      </c>
      <c r="AP187" s="77" t="inlineStr">
        <is>
          <t>UK – Russell Group</t>
        </is>
      </c>
      <c r="AQ187" s="77" t="inlineStr">
        <is>
          <t>~1 term/semester</t>
        </is>
      </c>
      <c r="AR187" s="77" t="inlineStr">
        <is>
          <t>All/standard</t>
        </is>
      </c>
      <c r="AS187" s="77" t="inlineStr"/>
    </row>
    <row r="188">
      <c r="A188" s="77" t="inlineStr">
        <is>
          <t>RG10</t>
        </is>
      </c>
      <c r="B188" s="77" t="inlineStr">
        <is>
          <t>King’s College London</t>
        </is>
      </c>
      <c r="C188" s="77" t="inlineStr">
        <is>
          <t>Programme/course</t>
        </is>
      </c>
      <c r="D188" s="77" t="inlineStr">
        <is>
          <t>RG10-S07</t>
        </is>
      </c>
      <c r="E188" s="77" t="inlineStr"/>
      <c r="F188" s="77" t="inlineStr">
        <is>
          <t>No</t>
        </is>
      </c>
      <c r="G188" s="79" t="inlineStr">
        <is>
          <t>Software Engineering Group Project</t>
        </is>
      </c>
      <c r="H188" s="77" t="inlineStr">
        <is>
          <t>Software Engineering Group Project</t>
        </is>
      </c>
      <c r="I188" s="77" t="inlineStr">
        <is>
          <t>5CCS2SEG</t>
        </is>
      </c>
      <c r="J188" s="77" t="inlineStr">
        <is>
          <t>A Level 5 (second-year) module in which undergraduate Computer Science students build a substantial software system as a team. No source found showing that external clients set or receive the projects.</t>
        </is>
      </c>
      <c r="K188" s="77" t="inlineStr">
        <is>
          <t>Department of Informatics</t>
        </is>
      </c>
      <c r="L188" s="77" t="inlineStr">
        <is>
          <t>BSc/MSci Computer Science and related Informatics degrees</t>
        </is>
      </c>
      <c r="M188" s="77" t="inlineStr">
        <is>
          <t>Engineering/computing</t>
        </is>
      </c>
      <c r="N188" s="77" t="inlineStr">
        <is>
          <t>Undergraduate</t>
        </is>
      </c>
      <c r="O188" s="77" t="inlineStr">
        <is>
          <t>Year 2</t>
        </is>
      </c>
      <c r="P188" s="77" t="inlineStr"/>
      <c r="Q188" s="77" t="inlineStr">
        <is>
          <t>Unclear</t>
        </is>
      </c>
      <c r="R188" s="77" t="inlineStr">
        <is>
          <t>Curricular</t>
        </is>
      </c>
      <c r="S188" s="77" t="inlineStr">
        <is>
          <t>Not obtained</t>
        </is>
      </c>
      <c r="T188" s="77" t="inlineStr"/>
      <c r="U188" s="77" t="inlineStr">
        <is>
          <t>Team software development</t>
        </is>
      </c>
      <c r="V188" s="77" t="inlineStr">
        <is>
          <t>Yes</t>
        </is>
      </c>
      <c r="W188" s="77" t="inlineStr">
        <is>
          <t>Develop 'a substantial software system' [2].</t>
        </is>
      </c>
      <c r="X188" s="77" t="inlineStr">
        <is>
          <t>Yes</t>
        </is>
      </c>
      <c r="Y188" s="77" t="inlineStr">
        <is>
          <t>'you'll also work as part of a team to develop a substantial software system' [2].</t>
        </is>
      </c>
      <c r="Z188" s="77" t="inlineStr">
        <is>
          <t>Unclear</t>
        </is>
      </c>
      <c r="AA188" s="77" t="inlineStr">
        <is>
          <t>No module-level evidence of external clients. The Informatics department says some student projects are co-designed with external partners, but that is not tied to this module.</t>
        </is>
      </c>
      <c r="AB188" s="77" t="inlineStr">
        <is>
          <t>Unclear</t>
        </is>
      </c>
      <c r="AC188" s="77" t="inlineStr"/>
      <c r="AD188" s="77" t="inlineStr"/>
      <c r="AE188" s="77" t="inlineStr"/>
      <c r="AF188" s="77">
        <f>IF(OR(V188="No",X188="No",Z188="No"),"Outside strict definition",IF(AND(V188="Yes",X188="Yes",Z188="Yes"),"Meets all three","Potentially relevant; evidence incomplete"))</f>
        <v/>
      </c>
      <c r="AG188" s="77" t="inlineStr">
        <is>
          <t>Current status unclear</t>
        </is>
      </c>
      <c r="AH188" s="77" t="inlineStr"/>
      <c r="AI188" s="77" t="inlineStr">
        <is>
          <t>Yes</t>
        </is>
      </c>
      <c r="AJ188" s="77">
        <f>IF(AND(AI188="Yes",AF188="Meets all three",AG188="Current delivery confirmed"),"Yes","No")</f>
        <v/>
      </c>
      <c r="AK188" s="77" t="inlineStr"/>
      <c r="AL188" s="77" t="inlineStr">
        <is>
          <t>RG10-S07-R1; RG10-S07-R2</t>
        </is>
      </c>
      <c r="AM188" s="77" t="inlineStr">
        <is>
          <t>Whether clients are external organisations; the handbook URL is an older site structure.</t>
        </is>
      </c>
      <c r="AN188" s="77" t="inlineStr"/>
      <c r="AO188" s="77" t="inlineStr">
        <is>
          <t>UK</t>
        </is>
      </c>
      <c r="AP188" s="77" t="inlineStr">
        <is>
          <t>UK – Russell Group</t>
        </is>
      </c>
      <c r="AQ188" s="77" t="inlineStr">
        <is>
          <t>Unclear</t>
        </is>
      </c>
      <c r="AR188" s="77" t="inlineStr">
        <is>
          <t>Unclear</t>
        </is>
      </c>
      <c r="AS188" s="77" t="inlineStr"/>
    </row>
    <row r="189">
      <c r="A189" s="77" t="inlineStr">
        <is>
          <t>RG10</t>
        </is>
      </c>
      <c r="B189" s="77" t="inlineStr">
        <is>
          <t>King’s College London</t>
        </is>
      </c>
      <c r="C189" s="77" t="inlineStr">
        <is>
          <t>Programme/course</t>
        </is>
      </c>
      <c r="D189" s="77" t="inlineStr">
        <is>
          <t>RG10-S08</t>
        </is>
      </c>
      <c r="E189" s="77" t="inlineStr"/>
      <c r="F189" s="77" t="inlineStr">
        <is>
          <t>No</t>
        </is>
      </c>
      <c r="G189" s="79" t="inlineStr">
        <is>
          <t>Major group project (General Engineering MEng)</t>
        </is>
      </c>
      <c r="H189" s="77" t="inlineStr">
        <is>
          <t>Engineering MEng group project</t>
        </is>
      </c>
      <c r="I189" s="77" t="inlineStr"/>
      <c r="J189"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89" s="77" t="inlineStr">
        <is>
          <t>Department of Engineering</t>
        </is>
      </c>
      <c r="L189" s="77" t="inlineStr">
        <is>
          <t>General Engineering MEng, Electrical Engineering MEng, MSc Robotics</t>
        </is>
      </c>
      <c r="M189" s="77" t="inlineStr">
        <is>
          <t>Engineering/computing</t>
        </is>
      </c>
      <c r="N189" s="77" t="inlineStr">
        <is>
          <t>Mixed</t>
        </is>
      </c>
      <c r="O189" s="77" t="inlineStr">
        <is>
          <t>Final year MEng; MSc</t>
        </is>
      </c>
      <c r="P189" s="77" t="inlineStr"/>
      <c r="Q189" s="77" t="inlineStr">
        <is>
          <t>Compulsory within specified programmes</t>
        </is>
      </c>
      <c r="R189" s="77" t="inlineStr">
        <is>
          <t>Curricular</t>
        </is>
      </c>
      <c r="S189" s="77" t="inlineStr"/>
      <c r="T189" s="77" t="inlineStr"/>
      <c r="U189" s="77" t="inlineStr">
        <is>
          <t>Team project in dedicated project space</t>
        </is>
      </c>
      <c r="V189" s="77" t="inlineStr">
        <is>
          <t>Yes</t>
        </is>
      </c>
      <c r="W189" s="77" t="inlineStr">
        <is>
          <t>Major project on real-world problems [1].</t>
        </is>
      </c>
      <c r="X189" s="77" t="inlineStr">
        <is>
          <t>Yes</t>
        </is>
      </c>
      <c r="Y189" s="77" t="inlineStr">
        <is>
          <t>'major group project' undertaken with a mixed cohort [1].</t>
        </is>
      </c>
      <c r="Z189" s="77" t="inlineStr">
        <is>
          <t>Unclear</t>
        </is>
      </c>
      <c r="AA189" s="77" t="inlineStr">
        <is>
          <t>Themes are 'real-world', but no external organisation is shown setting briefs or receiving outputs. Departmental industry ties (Ericsson, BT, JLR, Caterpillar) are research-based [2].</t>
        </is>
      </c>
      <c r="AB189" s="77" t="inlineStr">
        <is>
          <t>Unclear</t>
        </is>
      </c>
      <c r="AC189" s="77" t="inlineStr"/>
      <c r="AD189" s="77" t="inlineStr"/>
      <c r="AE189" s="77" t="inlineStr"/>
      <c r="AF189" s="77">
        <f>IF(OR(V189="No",X189="No",Z189="No"),"Outside strict definition",IF(AND(V189="Yes",X189="Yes",Z189="Yes"),"Meets all three","Potentially relevant; evidence incomplete"))</f>
        <v/>
      </c>
      <c r="AG189" s="77" t="inlineStr">
        <is>
          <t>Current status unclear</t>
        </is>
      </c>
      <c r="AH189" s="77" t="inlineStr"/>
      <c r="AI189" s="77" t="inlineStr">
        <is>
          <t>Yes</t>
        </is>
      </c>
      <c r="AJ189" s="77">
        <f>IF(AND(AI189="Yes",AF189="Meets all three",AG189="Current delivery confirmed"),"Yes","No")</f>
        <v/>
      </c>
      <c r="AK189" s="77" t="inlineStr"/>
      <c r="AL189" s="77" t="inlineStr">
        <is>
          <t>RG10-S08-R1; RG10-S08-R2</t>
        </is>
      </c>
      <c r="AM189" s="77" t="inlineStr">
        <is>
          <t>Whether industry sponsors set the group-project briefs; compulsory status inferred from 'ends with a major group project' (check); no dated source found.</t>
        </is>
      </c>
      <c r="AN189" s="77" t="inlineStr"/>
      <c r="AO189" s="77" t="inlineStr">
        <is>
          <t>UK</t>
        </is>
      </c>
      <c r="AP189" s="77" t="inlineStr">
        <is>
          <t>UK – Russell Group</t>
        </is>
      </c>
      <c r="AQ189" s="77" t="inlineStr">
        <is>
          <t>Unclear</t>
        </is>
      </c>
      <c r="AR189" s="77" t="inlineStr">
        <is>
          <t>Unclear</t>
        </is>
      </c>
      <c r="AS189" s="77" t="inlineStr"/>
    </row>
    <row r="190">
      <c r="A190" s="77" t="inlineStr">
        <is>
          <t>RG10</t>
        </is>
      </c>
      <c r="B190" s="77" t="inlineStr">
        <is>
          <t>King’s College London</t>
        </is>
      </c>
      <c r="C190" s="77" t="inlineStr">
        <is>
          <t>University-wide</t>
        </is>
      </c>
      <c r="D190" s="77" t="inlineStr">
        <is>
          <t>RG10-S09</t>
        </is>
      </c>
      <c r="E190" s="77" t="inlineStr"/>
      <c r="F190" s="77" t="inlineStr">
        <is>
          <t>No</t>
        </is>
      </c>
      <c r="G190" s="79" t="inlineStr">
        <is>
          <t>Insights Programme - Virtual Micro Internships</t>
        </is>
      </c>
      <c r="H190" s="77" t="inlineStr">
        <is>
          <t>Insights Programme (Virtual Micro Internships)</t>
        </is>
      </c>
      <c r="I190" s="77" t="inlineStr"/>
      <c r="J190"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90" s="77" t="inlineStr">
        <is>
          <t>King's Careers &amp; Employability (Work-related Learning)</t>
        </is>
      </c>
      <c r="L190" s="77" t="inlineStr">
        <is>
          <t>Final-year undergraduates across all nine faculties (one source says the offer is for final-year UGs or PhD students from under-represented communities)</t>
        </is>
      </c>
      <c r="M190" s="77" t="inlineStr">
        <is>
          <t>Central provision</t>
        </is>
      </c>
      <c r="N190" s="77" t="inlineStr">
        <is>
          <t>Undergraduate</t>
        </is>
      </c>
      <c r="O190" s="77" t="inlineStr">
        <is>
          <t>Final year</t>
        </is>
      </c>
      <c r="P190" s="77" t="inlineStr">
        <is>
          <t>Final-year UGs; possibly targeted at under-represented groups (sources conflict)</t>
        </is>
      </c>
      <c r="Q190" s="77" t="inlineStr">
        <is>
          <t>Optional/elective</t>
        </is>
      </c>
      <c r="R190" s="77" t="inlineStr">
        <is>
          <t>Extracurricular</t>
        </is>
      </c>
      <c r="S190" s="77" t="inlineStr">
        <is>
          <t>No credit</t>
        </is>
      </c>
      <c r="T190" s="77" t="inlineStr">
        <is>
          <t>2 weeks (25 hours)</t>
        </is>
      </c>
      <c r="U190" s="77" t="inlineStr">
        <is>
          <t>Virtual, on the Practera platform, with live employer brief</t>
        </is>
      </c>
      <c r="V190" s="77" t="inlineStr">
        <is>
          <t>Yes</t>
        </is>
      </c>
      <c r="W190" s="77" t="inlineStr">
        <is>
          <t>'industry-relevant project proposed by the employer'; students return reports such as technical reports on sustainability and growth strategy [1].</t>
        </is>
      </c>
      <c r="X190" s="77" t="inlineStr">
        <is>
          <t>Yes</t>
        </is>
      </c>
      <c r="Y190" s="77" t="inlineStr">
        <is>
          <t>'students work in groups' [1].</t>
        </is>
      </c>
      <c r="Z190" s="77" t="inlineStr">
        <is>
          <t>Yes</t>
        </is>
      </c>
      <c r="AA190" s="77" t="inlineStr">
        <is>
          <t>Employers propose the project brief and receive the students' reports, with support throughout. This is a live brief, not a pre-built simulation [1].</t>
        </is>
      </c>
      <c r="AB190" s="77" t="inlineStr">
        <is>
          <t>Business/commercial</t>
        </is>
      </c>
      <c r="AC190" s="77" t="inlineStr">
        <is>
          <t>Employer proposes the brief and receives the output</t>
        </is>
      </c>
      <c r="AD190" s="77" t="inlineStr"/>
      <c r="AE190" s="77" t="inlineStr">
        <is>
          <t>Group report (e.g. technical report) to employer</t>
        </is>
      </c>
      <c r="AF190" s="77">
        <f>IF(OR(V190="No",X190="No",Z190="No"),"Outside strict definition",IF(AND(V190="Yes",X190="Yes",Z190="Yes"),"Meets all three","Potentially relevant; evidence incomplete"))</f>
        <v/>
      </c>
      <c r="AG190" s="77" t="inlineStr">
        <is>
          <t>Current status unclear</t>
        </is>
      </c>
      <c r="AH190" s="77" t="inlineStr"/>
      <c r="AI190" s="77" t="inlineStr">
        <is>
          <t>Yes</t>
        </is>
      </c>
      <c r="AJ190" s="77">
        <f>IF(AND(AI190="Yes",AF190="Meets all three",AG190="Current delivery confirmed"),"Yes","No")</f>
        <v/>
      </c>
      <c r="AK190" s="77" t="inlineStr"/>
      <c r="AL190" s="77" t="inlineStr">
        <is>
          <t>RG10-S09-R1; RG10-S09-R2</t>
        </is>
      </c>
      <c r="AM190" s="77" t="inlineStr">
        <is>
          <t>No dated 2025/26 or 2026/27 run found; the target cohort conflicts (all final-year UGs vs under-represented groups); the launch article is undated.</t>
        </is>
      </c>
      <c r="AN190" s="77" t="inlineStr"/>
      <c r="AO190" s="77" t="inlineStr">
        <is>
          <t>UK</t>
        </is>
      </c>
      <c r="AP190" s="77" t="inlineStr">
        <is>
          <t>UK – Russell Group</t>
        </is>
      </c>
      <c r="AQ190" s="77" t="inlineStr">
        <is>
          <t>1–4 weeks</t>
        </is>
      </c>
      <c r="AR190" s="77" t="inlineStr">
        <is>
          <t>All/standard</t>
        </is>
      </c>
      <c r="AS190" s="77" t="inlineStr"/>
    </row>
    <row r="191">
      <c r="A191" s="77" t="inlineStr">
        <is>
          <t>RG10</t>
        </is>
      </c>
      <c r="B191" s="77" t="inlineStr">
        <is>
          <t>King’s College London</t>
        </is>
      </c>
      <c r="C191" s="77" t="inlineStr">
        <is>
          <t>Unclear</t>
        </is>
      </c>
      <c r="D191" s="77" t="inlineStr">
        <is>
          <t>RG10-S10</t>
        </is>
      </c>
      <c r="E191" s="77" t="inlineStr"/>
      <c r="F191" s="77" t="inlineStr">
        <is>
          <t>No</t>
        </is>
      </c>
      <c r="G191" s="79" t="inlineStr">
        <is>
          <t>Business Challenges &amp; Projects (Virtual Business Projects)</t>
        </is>
      </c>
      <c r="H191" s="77" t="inlineStr">
        <is>
          <t>Virtual Business Projects</t>
        </is>
      </c>
      <c r="I191" s="77" t="inlineStr"/>
      <c r="J191" s="77" t="inlineStr">
        <is>
          <t>Employer-facing page describing Virtual Business Projects. Participants solve challenges posed directly by employers, in groups, on topics such as ESG, international business development and branding. Probably the same Insights offer as S9.</t>
        </is>
      </c>
      <c r="K191" s="77" t="inlineStr">
        <is>
          <t>King's Careers &amp; Employability</t>
        </is>
      </c>
      <c r="L191" s="77" t="inlineStr"/>
      <c r="M191" s="77" t="inlineStr">
        <is>
          <t>Central provision</t>
        </is>
      </c>
      <c r="N191" s="77" t="inlineStr">
        <is>
          <t>Unclear</t>
        </is>
      </c>
      <c r="O191" s="77" t="inlineStr"/>
      <c r="P191" s="77" t="inlineStr"/>
      <c r="Q191" s="77" t="inlineStr">
        <is>
          <t>Optional/elective</t>
        </is>
      </c>
      <c r="R191" s="77" t="inlineStr">
        <is>
          <t>Extracurricular</t>
        </is>
      </c>
      <c r="S191" s="77" t="inlineStr"/>
      <c r="T191" s="77" t="inlineStr"/>
      <c r="U191" s="77" t="inlineStr"/>
      <c r="V191" s="77" t="inlineStr">
        <is>
          <t>Yes</t>
        </is>
      </c>
      <c r="W191" s="77" t="inlineStr">
        <is>
          <t>Challenges posed by employers on defined topics [1].</t>
        </is>
      </c>
      <c r="X191" s="77" t="inlineStr">
        <is>
          <t>Yes</t>
        </is>
      </c>
      <c r="Y191" s="77" t="inlineStr">
        <is>
          <t>'solve challenges in groups' [1].</t>
        </is>
      </c>
      <c r="Z191" s="77" t="inlineStr">
        <is>
          <t>Yes</t>
        </is>
      </c>
      <c r="AA191" s="77" t="inlineStr">
        <is>
          <t>Challenges 'posed directly by employers' [1].</t>
        </is>
      </c>
      <c r="AB191" s="77" t="inlineStr">
        <is>
          <t>Business/commercial</t>
        </is>
      </c>
      <c r="AC191" s="77" t="inlineStr"/>
      <c r="AD191" s="77" t="inlineStr"/>
      <c r="AE191" s="77" t="inlineStr"/>
      <c r="AF191" s="77">
        <f>IF(OR(V191="No",X191="No",Z191="No"),"Outside strict definition",IF(AND(V191="Yes",X191="Yes",Z191="Yes"),"Meets all three","Potentially relevant; evidence incomplete"))</f>
        <v/>
      </c>
      <c r="AG191" s="77" t="inlineStr">
        <is>
          <t>Current status unclear</t>
        </is>
      </c>
      <c r="AH191" s="77" t="inlineStr"/>
      <c r="AI191" s="77" t="inlineStr">
        <is>
          <t>No</t>
        </is>
      </c>
      <c r="AJ191" s="77">
        <f>IF(AND(AI191="Yes",AF191="Meets all three",AG191="Current delivery confirmed"),"Yes","No")</f>
        <v/>
      </c>
      <c r="AK191" s="77" t="inlineStr"/>
      <c r="AL191" s="77" t="inlineStr">
        <is>
          <t>RG10-S10-R1</t>
        </is>
      </c>
      <c r="AM191" s="77" t="inlineStr">
        <is>
          <t>Probably the partner-facing description of the Insights Programme (S9).</t>
        </is>
      </c>
      <c r="AN191" s="77" t="inlineStr"/>
      <c r="AO191" s="77" t="inlineStr">
        <is>
          <t>UK</t>
        </is>
      </c>
      <c r="AP191" s="77" t="inlineStr">
        <is>
          <t>UK – Russell Group</t>
        </is>
      </c>
      <c r="AQ191" s="77" t="inlineStr">
        <is>
          <t>Unclear</t>
        </is>
      </c>
      <c r="AR191" s="77" t="inlineStr">
        <is>
          <t>All/standard</t>
        </is>
      </c>
      <c r="AS191" s="77" t="inlineStr">
        <is>
          <t>No (possible duplicate of RG10-S09)</t>
        </is>
      </c>
    </row>
    <row r="192">
      <c r="A192" s="77" t="inlineStr">
        <is>
          <t>RG10</t>
        </is>
      </c>
      <c r="B192" s="77" t="inlineStr">
        <is>
          <t>King’s College London</t>
        </is>
      </c>
      <c r="C192" s="77" t="inlineStr">
        <is>
          <t>Unclear</t>
        </is>
      </c>
      <c r="D192" s="77" t="inlineStr">
        <is>
          <t>RG10-S11</t>
        </is>
      </c>
      <c r="E192" s="77" t="inlineStr"/>
      <c r="F192" s="77" t="inlineStr">
        <is>
          <t>Yes</t>
        </is>
      </c>
      <c r="G192" s="79" t="inlineStr">
        <is>
          <t>King's Civic Leadership Academy (CLA)</t>
        </is>
      </c>
      <c r="H192" s="77" t="inlineStr">
        <is>
          <t>King's Civic Leadership Academy</t>
        </is>
      </c>
      <c r="I192" s="77" t="inlineStr"/>
      <c r="J192"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92" s="77" t="inlineStr">
        <is>
          <t>King's (social mobility / King's Local civic engagement)</t>
        </is>
      </c>
      <c r="L192" s="77" t="inlineStr">
        <is>
          <t>Non-final-year undergraduates</t>
        </is>
      </c>
      <c r="M192" s="77" t="inlineStr">
        <is>
          <t>Central provision</t>
        </is>
      </c>
      <c r="N192" s="77" t="inlineStr">
        <is>
          <t>Undergraduate</t>
        </is>
      </c>
      <c r="O192" s="77" t="inlineStr">
        <is>
          <t>Non-final year</t>
        </is>
      </c>
      <c r="P192" s="77" t="inlineStr">
        <is>
          <t>Non-final-year UGs; selective (100 Kickstarter / 50 internship places); listed under social-mobility programmes, so it may target widening-participation students</t>
        </is>
      </c>
      <c r="Q192" s="77" t="inlineStr">
        <is>
          <t>Selective/competitive</t>
        </is>
      </c>
      <c r="R192" s="77" t="inlineStr">
        <is>
          <t>Extracurricular</t>
        </is>
      </c>
      <c r="S192" s="77" t="inlineStr"/>
      <c r="T192" s="77" t="inlineStr"/>
      <c r="U192" s="77" t="inlineStr"/>
      <c r="V192" s="77" t="inlineStr">
        <is>
          <t>Yes</t>
        </is>
      </c>
      <c r="W192" s="77" t="inlineStr">
        <is>
          <t>See children.</t>
        </is>
      </c>
      <c r="X192" s="77" t="inlineStr">
        <is>
          <t>Unclear</t>
        </is>
      </c>
      <c r="Y192" s="77" t="inlineStr">
        <is>
          <t>See children.</t>
        </is>
      </c>
      <c r="Z192" s="77" t="inlineStr">
        <is>
          <t>Yes</t>
        </is>
      </c>
      <c r="AA192" s="77" t="inlineStr">
        <is>
          <t>Charity partners host students and supply issues/challenges [1][2].</t>
        </is>
      </c>
      <c r="AB192" s="77" t="inlineStr">
        <is>
          <t>Charity/community</t>
        </is>
      </c>
      <c r="AC192" s="77" t="inlineStr"/>
      <c r="AD192" s="77" t="inlineStr">
        <is>
          <t>Pecan, Young Barnet Foundation, Living Wage Foundation (among 18 charity partners; year not shown)</t>
        </is>
      </c>
      <c r="AE192" s="77" t="inlineStr"/>
      <c r="AF192" s="77">
        <f>IF(OR(V192="No",X192="No",Z192="No"),"Outside strict definition",IF(AND(V192="Yes",X192="Yes",Z192="Yes"),"Meets all three","Potentially relevant; evidence incomplete"))</f>
        <v/>
      </c>
      <c r="AG192" s="77" t="inlineStr">
        <is>
          <t>Current delivery confirmed</t>
        </is>
      </c>
      <c r="AH192" s="77" t="inlineStr">
        <is>
          <t>2025/26</t>
        </is>
      </c>
      <c r="AI192" s="77" t="inlineStr">
        <is>
          <t>No</t>
        </is>
      </c>
      <c r="AJ192" s="77">
        <f>IF(AND(AI192="Yes",AF192="Meets all three",AG192="Current delivery confirmed"),"Yes","No")</f>
        <v/>
      </c>
      <c r="AK192" s="77" t="inlineStr">
        <is>
          <t>2025-26 capacity: 100 Kickstarter places, 50 internship places</t>
        </is>
      </c>
      <c r="AL192" s="77" t="inlineStr">
        <is>
          <t>RG10-S11-R1; RG10-S11-R2</t>
        </is>
      </c>
      <c r="AM192" s="77" t="inlineStr">
        <is>
          <t>Whether open to all undergraduates or targeted at under-represented groups.</t>
        </is>
      </c>
      <c r="AN192" s="77" t="inlineStr"/>
      <c r="AO192" s="77" t="inlineStr">
        <is>
          <t>UK</t>
        </is>
      </c>
      <c r="AP192" s="77" t="inlineStr">
        <is>
          <t>UK – Russell Group</t>
        </is>
      </c>
      <c r="AQ192" s="77" t="inlineStr">
        <is>
          <t>&gt;1 term</t>
        </is>
      </c>
      <c r="AR192" s="77" t="inlineStr">
        <is>
          <t>All/standard</t>
        </is>
      </c>
      <c r="AS192" s="77" t="inlineStr">
        <is>
          <t>No (umbrella; children counted)</t>
        </is>
      </c>
    </row>
    <row r="193">
      <c r="A193" s="77" t="inlineStr">
        <is>
          <t>RG10</t>
        </is>
      </c>
      <c r="B193" s="77" t="inlineStr">
        <is>
          <t>King’s College London</t>
        </is>
      </c>
      <c r="C193" s="77" t="inlineStr">
        <is>
          <t>Unclear</t>
        </is>
      </c>
      <c r="D193" s="77" t="inlineStr">
        <is>
          <t>RG10-S12</t>
        </is>
      </c>
      <c r="E193" s="77" t="inlineStr">
        <is>
          <t>RG10-S11</t>
        </is>
      </c>
      <c r="F193" s="77" t="inlineStr">
        <is>
          <t>No</t>
        </is>
      </c>
      <c r="G193" s="79" t="inlineStr">
        <is>
          <t>CLA Kickstarter - Community challenge</t>
        </is>
      </c>
      <c r="H193" s="77" t="inlineStr">
        <is>
          <t>CLA Kickstarter community challenge</t>
        </is>
      </c>
      <c r="I193" s="77" t="inlineStr"/>
      <c r="J193" s="77" t="inlineStr">
        <is>
          <t>During the 3-day Kickstarter (February 2026), Community Partners can run a 'Community challenge' with student groups or host students at their offices.</t>
        </is>
      </c>
      <c r="K193" s="77" t="inlineStr">
        <is>
          <t>King's Civic Leadership Academy</t>
        </is>
      </c>
      <c r="L193" s="77" t="inlineStr">
        <is>
          <t>Non-final-year undergraduates selected for CLA</t>
        </is>
      </c>
      <c r="M193" s="77" t="inlineStr">
        <is>
          <t>Central provision</t>
        </is>
      </c>
      <c r="N193" s="77" t="inlineStr">
        <is>
          <t>Undergraduate</t>
        </is>
      </c>
      <c r="O193" s="77" t="inlineStr"/>
      <c r="P193" s="77" t="inlineStr"/>
      <c r="Q193" s="77" t="inlineStr">
        <is>
          <t>Selective/competitive</t>
        </is>
      </c>
      <c r="R193" s="77" t="inlineStr">
        <is>
          <t>Extracurricular</t>
        </is>
      </c>
      <c r="S193" s="77" t="inlineStr"/>
      <c r="T193" s="77" t="inlineStr">
        <is>
          <t>3 days (Feb 2026)</t>
        </is>
      </c>
      <c r="U193" s="77" t="inlineStr"/>
      <c r="V193" s="77" t="inlineStr">
        <is>
          <t>Unclear</t>
        </is>
      </c>
      <c r="W193" s="77" t="inlineStr">
        <is>
          <t>A 3-day challenge format; no defined output for the organisation is evidenced [1].</t>
        </is>
      </c>
      <c r="X193" s="77" t="inlineStr">
        <is>
          <t>Yes</t>
        </is>
      </c>
      <c r="Y193" s="77" t="inlineStr">
        <is>
          <t>'Community challenge' run 'with student groups' [1].</t>
        </is>
      </c>
      <c r="Z193" s="77" t="inlineStr">
        <is>
          <t>Yes</t>
        </is>
      </c>
      <c r="AA193" s="77" t="inlineStr">
        <is>
          <t>Community Partner organisations run the challenge [1].</t>
        </is>
      </c>
      <c r="AB193" s="77" t="inlineStr">
        <is>
          <t>Charity/community</t>
        </is>
      </c>
      <c r="AC193" s="77" t="inlineStr">
        <is>
          <t>Sets and runs the challenge</t>
        </is>
      </c>
      <c r="AD193" s="77" t="inlineStr"/>
      <c r="AE193" s="77" t="inlineStr"/>
      <c r="AF193" s="77">
        <f>IF(OR(V193="No",X193="No",Z193="No"),"Outside strict definition",IF(AND(V193="Yes",X193="Yes",Z193="Yes"),"Meets all three","Potentially relevant; evidence incomplete"))</f>
        <v/>
      </c>
      <c r="AG193" s="77" t="inlineStr">
        <is>
          <t>Current delivery confirmed</t>
        </is>
      </c>
      <c r="AH193" s="77" t="inlineStr">
        <is>
          <t>2025/26</t>
        </is>
      </c>
      <c r="AI193" s="77" t="inlineStr">
        <is>
          <t>Yes</t>
        </is>
      </c>
      <c r="AJ193" s="77">
        <f>IF(AND(AI193="Yes",AF193="Meets all three",AG193="Current delivery confirmed"),"Yes","No")</f>
        <v/>
      </c>
      <c r="AK193" s="77" t="inlineStr"/>
      <c r="AL193" s="77" t="inlineStr">
        <is>
          <t>RG10-S12-R1</t>
        </is>
      </c>
      <c r="AM193" s="77" t="inlineStr">
        <is>
          <t>Output of the challenge is not evidenced, so A is Unclear. Partners could alternatively host office visits; this record covers only the partner-run 'Community challenge' option, where the partner sets the challenge by definition.</t>
        </is>
      </c>
      <c r="AN193" s="77" t="inlineStr"/>
      <c r="AO193" s="77" t="inlineStr">
        <is>
          <t>UK</t>
        </is>
      </c>
      <c r="AP193" s="77" t="inlineStr">
        <is>
          <t>UK – Russell Group</t>
        </is>
      </c>
      <c r="AQ193" s="77" t="inlineStr">
        <is>
          <t>&lt;1 week</t>
        </is>
      </c>
      <c r="AR193" s="77" t="inlineStr">
        <is>
          <t>All/standard</t>
        </is>
      </c>
      <c r="AS193" s="77" t="inlineStr"/>
    </row>
    <row r="194">
      <c r="A194" s="77" t="inlineStr">
        <is>
          <t>RG10</t>
        </is>
      </c>
      <c r="B194" s="77" t="inlineStr">
        <is>
          <t>King’s College London</t>
        </is>
      </c>
      <c r="C194" s="77" t="inlineStr">
        <is>
          <t>Unclear</t>
        </is>
      </c>
      <c r="D194" s="77" t="inlineStr">
        <is>
          <t>RG10-S13</t>
        </is>
      </c>
      <c r="E194" s="77" t="inlineStr">
        <is>
          <t>RG10-S11</t>
        </is>
      </c>
      <c r="F194" s="77" t="inlineStr">
        <is>
          <t>No</t>
        </is>
      </c>
      <c r="G194" s="79" t="inlineStr">
        <is>
          <t>CLA project-based internship with a community organisation</t>
        </is>
      </c>
      <c r="H194" s="77" t="inlineStr">
        <is>
          <t>CLA charity internship</t>
        </is>
      </c>
      <c r="I194" s="77" t="inlineStr"/>
      <c r="J194" s="77" t="inlineStr">
        <is>
          <t>A 6-week, 210-hour project-based internship with a London community organisation, May-July 2026, for 50 students, working on an issue the charity has lacked the resources to tackle.</t>
        </is>
      </c>
      <c r="K194" s="77" t="inlineStr">
        <is>
          <t>King's Civic Leadership Academy</t>
        </is>
      </c>
      <c r="L194" s="77" t="inlineStr">
        <is>
          <t>Non-final-year undergraduates selected for CLA</t>
        </is>
      </c>
      <c r="M194" s="77" t="inlineStr">
        <is>
          <t>Central provision</t>
        </is>
      </c>
      <c r="N194" s="77" t="inlineStr">
        <is>
          <t>Undergraduate</t>
        </is>
      </c>
      <c r="O194" s="77" t="inlineStr"/>
      <c r="P194" s="77" t="inlineStr"/>
      <c r="Q194" s="77" t="inlineStr">
        <is>
          <t>Selective/competitive</t>
        </is>
      </c>
      <c r="R194" s="77" t="inlineStr">
        <is>
          <t>Extracurricular</t>
        </is>
      </c>
      <c r="S194" s="77" t="inlineStr"/>
      <c r="T194" s="77" t="inlineStr">
        <is>
          <t>6 weeks / 210 hours</t>
        </is>
      </c>
      <c r="U194" s="77" t="inlineStr"/>
      <c r="V194" s="77" t="inlineStr">
        <is>
          <t>Yes</t>
        </is>
      </c>
      <c r="W194" s="77" t="inlineStr">
        <is>
          <t>'project-based internship' on an issue the charity lacked resources to tackle [1][2].</t>
        </is>
      </c>
      <c r="X194" s="77" t="inlineStr">
        <is>
          <t>Unclear</t>
        </is>
      </c>
      <c r="Y194" s="77" t="inlineStr">
        <is>
          <t>The launch article describes 'teams of talented undergraduates' [2], but the 2025-26 internship description does not say whether students work as a team or individually per charity [1].</t>
        </is>
      </c>
      <c r="Z194" s="77" t="inlineStr">
        <is>
          <t>Yes</t>
        </is>
      </c>
      <c r="AA194" s="77" t="inlineStr">
        <is>
          <t>Charity hosts the intern and sets the issue [1][2].</t>
        </is>
      </c>
      <c r="AB194" s="77" t="inlineStr">
        <is>
          <t>Charity/community</t>
        </is>
      </c>
      <c r="AC194" s="77" t="inlineStr">
        <is>
          <t>Hosts and sets the project</t>
        </is>
      </c>
      <c r="AD194" s="77" t="inlineStr">
        <is>
          <t>Pecan, Young Barnet Foundation, Living Wage Foundation (year not shown)</t>
        </is>
      </c>
      <c r="AE194" s="77" t="inlineStr"/>
      <c r="AF194" s="77">
        <f>IF(OR(V194="No",X194="No",Z194="No"),"Outside strict definition",IF(AND(V194="Yes",X194="Yes",Z194="Yes"),"Meets all three","Potentially relevant; evidence incomplete"))</f>
        <v/>
      </c>
      <c r="AG194" s="77" t="inlineStr">
        <is>
          <t>Current delivery confirmed</t>
        </is>
      </c>
      <c r="AH194" s="77" t="inlineStr">
        <is>
          <t>2025/26</t>
        </is>
      </c>
      <c r="AI194" s="77" t="inlineStr">
        <is>
          <t>Yes</t>
        </is>
      </c>
      <c r="AJ194" s="77">
        <f>IF(AND(AI194="Yes",AF194="Meets all three",AG194="Current delivery confirmed"),"Yes","No")</f>
        <v/>
      </c>
      <c r="AK194" s="77" t="inlineStr"/>
      <c r="AL194" s="77" t="inlineStr">
        <is>
          <t>RG10-S13-R1; RG10-S13-R2</t>
        </is>
      </c>
      <c r="AM194" s="77" t="inlineStr">
        <is>
          <t>Team vs individual placement. duration_band left Unclear because 6 weeks full-time (210 hours) falls between the '1–4 weeks' and '~1 term' bands.</t>
        </is>
      </c>
      <c r="AN194" s="77" t="inlineStr"/>
      <c r="AO194" s="77" t="inlineStr">
        <is>
          <t>UK</t>
        </is>
      </c>
      <c r="AP194" s="77" t="inlineStr">
        <is>
          <t>UK – Russell Group</t>
        </is>
      </c>
      <c r="AQ194" s="77" t="inlineStr">
        <is>
          <t>Unclear</t>
        </is>
      </c>
      <c r="AR194" s="77" t="inlineStr">
        <is>
          <t>All/standard</t>
        </is>
      </c>
      <c r="AS194" s="77" t="inlineStr"/>
    </row>
    <row r="195">
      <c r="A195" s="77" t="inlineStr">
        <is>
          <t>RG10</t>
        </is>
      </c>
      <c r="B195" s="77" t="inlineStr">
        <is>
          <t>King’s College London</t>
        </is>
      </c>
      <c r="C195" s="77" t="inlineStr">
        <is>
          <t>Unclear</t>
        </is>
      </c>
      <c r="D195" s="77" t="inlineStr">
        <is>
          <t>RG10-S14</t>
        </is>
      </c>
      <c r="E195" s="77" t="inlineStr"/>
      <c r="F195" s="77" t="inlineStr">
        <is>
          <t>No</t>
        </is>
      </c>
      <c r="G195" s="79" t="inlineStr">
        <is>
          <t>King's Civic Challenge</t>
        </is>
      </c>
      <c r="H195" s="77" t="inlineStr">
        <is>
          <t>King's Civic Challenge</t>
        </is>
      </c>
      <c r="I195" s="77" t="inlineStr"/>
      <c r="J195"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95" s="77" t="inlineStr">
        <is>
          <t>King's (civic engagement / King's Local)</t>
        </is>
      </c>
      <c r="L195" s="77" t="inlineStr"/>
      <c r="M195" s="77" t="inlineStr">
        <is>
          <t>Central provision</t>
        </is>
      </c>
      <c r="N195" s="77" t="inlineStr">
        <is>
          <t>Mixed</t>
        </is>
      </c>
      <c r="O195" s="77" t="inlineStr"/>
      <c r="P195" s="77" t="inlineStr"/>
      <c r="Q195" s="77" t="inlineStr">
        <is>
          <t>Selective/competitive</t>
        </is>
      </c>
      <c r="R195" s="77" t="inlineStr">
        <is>
          <t>Extracurricular</t>
        </is>
      </c>
      <c r="S195" s="77" t="inlineStr"/>
      <c r="T195" s="77" t="inlineStr"/>
      <c r="U195" s="77" t="inlineStr"/>
      <c r="V195" s="77" t="inlineStr">
        <is>
          <t>Yes</t>
        </is>
      </c>
      <c r="W195" s="77" t="inlineStr">
        <is>
          <t>Team develops a project to address a partner's community challenge and pitches it for delivery funding [1][2].</t>
        </is>
      </c>
      <c r="X195" s="77" t="inlineStr">
        <is>
          <t>Yes</t>
        </is>
      </c>
      <c r="Y195" s="77" t="inlineStr">
        <is>
          <t>Teams of students and staff ('teams up students, staff and local communities') [1][2]. Teams include staff.</t>
        </is>
      </c>
      <c r="Z195" s="77" t="inlineStr">
        <is>
          <t>Yes</t>
        </is>
      </c>
      <c r="AA195" s="77" t="inlineStr">
        <is>
          <t>A community partner is a member of each team and co-develops the project [2][3].</t>
        </is>
      </c>
      <c r="AB195" s="77" t="inlineStr">
        <is>
          <t>Charity/community</t>
        </is>
      </c>
      <c r="AC195" s="77" t="inlineStr">
        <is>
          <t>Co-develops the project with the team and benefits from the funded project</t>
        </is>
      </c>
      <c r="AD195" s="77" t="inlineStr"/>
      <c r="AE195" s="77" t="inlineStr"/>
      <c r="AF195" s="77">
        <f>IF(OR(V195="No",X195="No",Z195="No"),"Outside strict definition",IF(AND(V195="Yes",X195="Yes",Z195="Yes"),"Meets all three","Potentially relevant; evidence incomplete"))</f>
        <v/>
      </c>
      <c r="AG195" s="77" t="inlineStr">
        <is>
          <t>Current status unclear</t>
        </is>
      </c>
      <c r="AH195" s="77" t="inlineStr"/>
      <c r="AI195" s="77" t="inlineStr">
        <is>
          <t>Yes</t>
        </is>
      </c>
      <c r="AJ195" s="77">
        <f>IF(AND(AI195="Yes",AF195="Meets all three",AG195="Current delivery confirmed"),"Yes","No")</f>
        <v/>
      </c>
      <c r="AK195" s="77" t="inlineStr"/>
      <c r="AL195" s="77" t="inlineStr">
        <is>
          <t>RG10-S14-R1; RG10-S14-R2; RG10-S14-R3</t>
        </is>
      </c>
      <c r="AM195" s="77" t="inlineStr">
        <is>
          <t>No 2025/26 or 2026/27 round found; news items undated in results (may be historical only). Eligibility (all students?) not confirmed.</t>
        </is>
      </c>
      <c r="AN195" s="77" t="inlineStr"/>
      <c r="AO195" s="77" t="inlineStr">
        <is>
          <t>UK</t>
        </is>
      </c>
      <c r="AP195" s="77" t="inlineStr">
        <is>
          <t>UK – Russell Group</t>
        </is>
      </c>
      <c r="AQ195" s="77" t="inlineStr">
        <is>
          <t>Unclear</t>
        </is>
      </c>
      <c r="AR195" s="77" t="inlineStr">
        <is>
          <t>All/standard</t>
        </is>
      </c>
      <c r="AS195" s="77" t="inlineStr"/>
    </row>
    <row r="196">
      <c r="A196" s="77" t="inlineStr">
        <is>
          <t>RG10</t>
        </is>
      </c>
      <c r="B196" s="77" t="inlineStr">
        <is>
          <t>King’s College London</t>
        </is>
      </c>
      <c r="C196" s="77" t="inlineStr">
        <is>
          <t>University-wide</t>
        </is>
      </c>
      <c r="D196" s="77" t="inlineStr">
        <is>
          <t>RG10-S15</t>
        </is>
      </c>
      <c r="E196" s="77" t="inlineStr"/>
      <c r="F196" s="77" t="inlineStr">
        <is>
          <t>No</t>
        </is>
      </c>
      <c r="G196" s="79" t="inlineStr">
        <is>
          <t>KPRI Parliamentary Internship Scheme: Policy Lab</t>
        </is>
      </c>
      <c r="H196" s="77" t="inlineStr">
        <is>
          <t>Policy Lab</t>
        </is>
      </c>
      <c r="I196" s="77" t="inlineStr"/>
      <c r="J196"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96" s="77" t="inlineStr">
        <is>
          <t>King's Edge / KPRI</t>
        </is>
      </c>
      <c r="L196" s="77" t="inlineStr">
        <is>
          <t>All King's students</t>
        </is>
      </c>
      <c r="M196" s="77" t="inlineStr">
        <is>
          <t>Central provision</t>
        </is>
      </c>
      <c r="N196" s="77" t="inlineStr">
        <is>
          <t>Mixed</t>
        </is>
      </c>
      <c r="O196" s="77" t="inlineStr"/>
      <c r="P196" s="77" t="inlineStr">
        <is>
          <t>Open to all King's students; page says activity now full</t>
        </is>
      </c>
      <c r="Q196" s="77" t="inlineStr">
        <is>
          <t>Optional/elective</t>
        </is>
      </c>
      <c r="R196" s="77" t="inlineStr">
        <is>
          <t>Extracurricular</t>
        </is>
      </c>
      <c r="S196" s="77" t="inlineStr">
        <is>
          <t>140 K Points; no academic credit</t>
        </is>
      </c>
      <c r="T196" s="77" t="inlineStr">
        <is>
          <t>6 weeks, 28 May-2 July 2026, ~5 hrs/week</t>
        </is>
      </c>
      <c r="U196" s="77" t="inlineStr">
        <is>
          <t>Team project with weekly check-ins</t>
        </is>
      </c>
      <c r="V196" s="77" t="inlineStr">
        <is>
          <t>Yes</t>
        </is>
      </c>
      <c r="W196" s="77" t="inlineStr">
        <is>
          <t>Live policy question; co-authored policy briefing [1].</t>
        </is>
      </c>
      <c r="X196" s="77" t="inlineStr">
        <is>
          <t>Yes</t>
        </is>
      </c>
      <c r="Y196" s="77" t="inlineStr">
        <is>
          <t>'small, cross-disciplinary team' producing a co-authored briefing [1].</t>
        </is>
      </c>
      <c r="Z196" s="77" t="inlineStr">
        <is>
          <t>Unclear</t>
        </is>
      </c>
      <c r="AA196" s="77" t="inlineStr">
        <is>
          <t>Briefing goes to interested peers (individual parliamentarians) via King's network; no external organisation is shown setting the brief; themes shaped around the King's Speech, and who chooses the question is not stated [1].</t>
        </is>
      </c>
      <c r="AB196" s="77" t="inlineStr">
        <is>
          <t>Public sector</t>
        </is>
      </c>
      <c r="AC196" s="77" t="inlineStr">
        <is>
          <t>Recipients are peers; not a client organisation</t>
        </is>
      </c>
      <c r="AD196" s="77" t="inlineStr"/>
      <c r="AE196" s="77" t="inlineStr">
        <is>
          <t>Co-authored policy briefing</t>
        </is>
      </c>
      <c r="AF196" s="77">
        <f>IF(OR(V196="No",X196="No",Z196="No"),"Outside strict definition",IF(AND(V196="Yes",X196="Yes",Z196="Yes"),"Meets all three","Potentially relevant; evidence incomplete"))</f>
        <v/>
      </c>
      <c r="AG196" s="77" t="inlineStr">
        <is>
          <t>Current delivery confirmed</t>
        </is>
      </c>
      <c r="AH196" s="77" t="inlineStr">
        <is>
          <t>2026</t>
        </is>
      </c>
      <c r="AI196" s="77" t="inlineStr">
        <is>
          <t>Yes</t>
        </is>
      </c>
      <c r="AJ196" s="77">
        <f>IF(AND(AI196="Yes",AF196="Meets all three",AG196="Current delivery confirmed"),"Yes","No")</f>
        <v/>
      </c>
      <c r="AK196" s="77" t="inlineStr"/>
      <c r="AL196" s="77" t="inlineStr">
        <is>
          <t>RG10-S15-R1</t>
        </is>
      </c>
      <c r="AM196" s="77" t="inlineStr">
        <is>
          <t>Whether peers/House of Lords act as commissioner; the supporting researchers are King's staff.</t>
        </is>
      </c>
      <c r="AN196" s="77" t="inlineStr"/>
      <c r="AO196" s="77" t="inlineStr">
        <is>
          <t>UK</t>
        </is>
      </c>
      <c r="AP196" s="77" t="inlineStr">
        <is>
          <t>UK – Russell Group</t>
        </is>
      </c>
      <c r="AQ196" s="77" t="inlineStr">
        <is>
          <t>1–4 weeks</t>
        </is>
      </c>
      <c r="AR196" s="77" t="inlineStr">
        <is>
          <t>Unclear</t>
        </is>
      </c>
      <c r="AS196" s="77" t="inlineStr"/>
    </row>
    <row r="197">
      <c r="A197" s="77" t="inlineStr">
        <is>
          <t>RG10</t>
        </is>
      </c>
      <c r="B197" s="77" t="inlineStr">
        <is>
          <t>King’s College London</t>
        </is>
      </c>
      <c r="C197" s="77" t="inlineStr">
        <is>
          <t>University-wide</t>
        </is>
      </c>
      <c r="D197" s="77" t="inlineStr">
        <is>
          <t>RG10-S16</t>
        </is>
      </c>
      <c r="E197" s="77" t="inlineStr"/>
      <c r="F197" s="77" t="inlineStr">
        <is>
          <t>No</t>
        </is>
      </c>
      <c r="G197" s="79" t="inlineStr">
        <is>
          <t>Community Impact Lab</t>
        </is>
      </c>
      <c r="H197" s="77" t="inlineStr">
        <is>
          <t>Community Impact Lab</t>
        </is>
      </c>
      <c r="I197" s="77" t="inlineStr"/>
      <c r="J197"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97" s="77" t="inlineStr">
        <is>
          <t>King's Volunteering with Entrepreneurship Institute</t>
        </is>
      </c>
      <c r="L197" s="77" t="inlineStr">
        <is>
          <t>Students from different faculties (eligibility rules not seen)</t>
        </is>
      </c>
      <c r="M197" s="77" t="inlineStr">
        <is>
          <t>Central provision</t>
        </is>
      </c>
      <c r="N197" s="77" t="inlineStr">
        <is>
          <t>Unclear</t>
        </is>
      </c>
      <c r="O197" s="77" t="inlineStr"/>
      <c r="P197" s="77" t="inlineStr">
        <is>
          <t>Not stated in extract</t>
        </is>
      </c>
      <c r="Q197" s="77" t="inlineStr">
        <is>
          <t>Optional/elective</t>
        </is>
      </c>
      <c r="R197" s="77" t="inlineStr">
        <is>
          <t>Extracurricular</t>
        </is>
      </c>
      <c r="S197" s="77" t="inlineStr">
        <is>
          <t>None evidenced</t>
        </is>
      </c>
      <c r="T197" s="77" t="inlineStr">
        <is>
          <t>One day per event</t>
        </is>
      </c>
      <c r="U197" s="77" t="inlineStr">
        <is>
          <t>Workshop-style challenge day</t>
        </is>
      </c>
      <c r="V197" s="77" t="inlineStr">
        <is>
          <t>Yes</t>
        </is>
      </c>
      <c r="W197" s="77" t="inlineStr">
        <is>
          <t>Teams develop recommendations for a charity's live challenge and present them [1].</t>
        </is>
      </c>
      <c r="X197" s="77" t="inlineStr">
        <is>
          <t>Yes</t>
        </is>
      </c>
      <c r="Y197" s="77" t="inlineStr">
        <is>
          <t>'Teams analyse the challenge' [1].</t>
        </is>
      </c>
      <c r="Z197" s="77" t="inlineStr">
        <is>
          <t>Yes</t>
        </is>
      </c>
      <c r="AA197" s="77" t="inlineStr">
        <is>
          <t>Charity partners bring the live problem and receive the end-of-day presentation [1].</t>
        </is>
      </c>
      <c r="AB197" s="77" t="inlineStr">
        <is>
          <t>Charity/community</t>
        </is>
      </c>
      <c r="AC197" s="77" t="inlineStr">
        <is>
          <t>Sets challenge, receives recommendations</t>
        </is>
      </c>
      <c r="AD197" s="77" t="inlineStr">
        <is>
          <t>Serve On, Refugee Education UK, Screen Share UK, Carers UK, Volunteer Centre Kensington and Chelsea (first event, year not shown)</t>
        </is>
      </c>
      <c r="AE197" s="77" t="inlineStr">
        <is>
          <t>Presented recommendations</t>
        </is>
      </c>
      <c r="AF197" s="77">
        <f>IF(OR(V197="No",X197="No",Z197="No"),"Outside strict definition",IF(AND(V197="Yes",X197="Yes",Z197="Yes"),"Meets all three","Potentially relevant; evidence incomplete"))</f>
        <v/>
      </c>
      <c r="AG197" s="77" t="inlineStr">
        <is>
          <t>Current status unclear</t>
        </is>
      </c>
      <c r="AH197" s="77" t="inlineStr"/>
      <c r="AI197" s="77" t="inlineStr">
        <is>
          <t>Yes</t>
        </is>
      </c>
      <c r="AJ197" s="77">
        <f>IF(AND(AI197="Yes",AF197="Meets all three",AG197="Current delivery confirmed"),"Yes","No")</f>
        <v/>
      </c>
      <c r="AK197" s="77" t="inlineStr"/>
      <c r="AL197" s="77" t="inlineStr">
        <is>
          <t>RG10-S16-R1</t>
        </is>
      </c>
      <c r="AM197" s="77" t="inlineStr">
        <is>
          <t>Date of events; eligibility; depth of a one-day output.</t>
        </is>
      </c>
      <c r="AN197" s="77" t="inlineStr"/>
      <c r="AO197" s="77" t="inlineStr">
        <is>
          <t>UK</t>
        </is>
      </c>
      <c r="AP197" s="77" t="inlineStr">
        <is>
          <t>UK – Russell Group</t>
        </is>
      </c>
      <c r="AQ197" s="77" t="inlineStr">
        <is>
          <t>&lt;1 week</t>
        </is>
      </c>
      <c r="AR197" s="77" t="inlineStr">
        <is>
          <t>All/standard</t>
        </is>
      </c>
      <c r="AS197" s="77" t="inlineStr"/>
    </row>
    <row r="198">
      <c r="A198" s="77" t="inlineStr">
        <is>
          <t>RG11</t>
        </is>
      </c>
      <c r="B198" s="77" t="inlineStr">
        <is>
          <t>Leeds</t>
        </is>
      </c>
      <c r="C198" s="77" t="inlineStr">
        <is>
          <t>University-wide</t>
        </is>
      </c>
      <c r="D198" s="77" t="inlineStr">
        <is>
          <t>RG11-S01</t>
        </is>
      </c>
      <c r="E198" s="77" t="inlineStr"/>
      <c r="F198" s="77" t="inlineStr">
        <is>
          <t>No</t>
        </is>
      </c>
      <c r="G198" s="79" t="inlineStr">
        <is>
          <t>LUBS3013 Enterprise Consultancy (Leeds Enterprise Consultancy Project)</t>
        </is>
      </c>
      <c r="H198" s="77" t="inlineStr">
        <is>
          <t>Enterprise Consultancy</t>
        </is>
      </c>
      <c r="I198" s="77" t="inlineStr">
        <is>
          <t>LUBS3013</t>
        </is>
      </c>
      <c r="J198"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98" s="77" t="inlineStr">
        <is>
          <t>Leeds University Business School (Centre for Enterprise and Entrepreneurship Studies)</t>
        </is>
      </c>
      <c r="L198" s="77" t="inlineStr">
        <is>
          <t>Final-year undergraduates across the University (also approved as a Discovery module); compulsory in Biological Sciences (Biotechnology with Enterprise)</t>
        </is>
      </c>
      <c r="M198" s="77" t="inlineStr">
        <is>
          <t>Business/management; Central provision; Science</t>
        </is>
      </c>
      <c r="N198" s="77" t="inlineStr">
        <is>
          <t>Undergraduate</t>
        </is>
      </c>
      <c r="O198" s="77" t="inlineStr">
        <is>
          <t>Final year (Level 3)</t>
        </is>
      </c>
      <c r="P198" s="77" t="inlineStr">
        <is>
          <t>Final-year undergraduate students; subject to programme rules / Discovery module enrolment</t>
        </is>
      </c>
      <c r="Q198" s="77" t="inlineStr">
        <is>
          <t>Optional/elective</t>
        </is>
      </c>
      <c r="R198" s="77" t="inlineStr">
        <is>
          <t>Curricular</t>
        </is>
      </c>
      <c r="S198" s="77" t="inlineStr">
        <is>
          <t>20 credits, Semester 1 (2025/26 catalogue). Group client report (3,000 words, 50%) + individual reflective log (2,500 words, 50%) per search summary of catalogue.</t>
        </is>
      </c>
      <c r="T198" s="77" t="inlineStr">
        <is>
          <t>Client project over a 6-8 week period within a Semester 1 module</t>
        </is>
      </c>
      <c r="U198" s="77" t="inlineStr">
        <is>
          <t>In-person/hybrid module; student teams work with an enterprise client</t>
        </is>
      </c>
      <c r="V198" s="77" t="inlineStr">
        <is>
          <t>Yes</t>
        </is>
      </c>
      <c r="W198" s="77" t="inlineStr">
        <is>
          <t>Student team 'delivers a project to an enterprise's consultancy brief over a 6-8 week period' with a client report as output (sources 1, 2).</t>
        </is>
      </c>
      <c r="X198" s="77" t="inlineStr">
        <is>
          <t>Yes</t>
        </is>
      </c>
      <c r="Y198" s="77" t="inlineStr">
        <is>
          <t>'student team'; assessed by a group client report (sources 1, 2).</t>
        </is>
      </c>
      <c r="Z198" s="77" t="inlineStr">
        <is>
          <t>Yes</t>
        </is>
      </c>
      <c r="AA198" s="77" t="inlineStr">
        <is>
          <t>Small businesses and social enterprises apply to the Centre with a project proposal and act as client; a charity client reported implementing most recommendations; a cafe client trialled a student team's layout proposal (sources 1, 3).</t>
        </is>
      </c>
      <c r="AB198" s="77" t="inlineStr">
        <is>
          <t>Mixed</t>
        </is>
      </c>
      <c r="AC198" s="77" t="inlineStr">
        <is>
          <t>Small businesses and social enterprises/charities apply, supply the consultancy brief and receive the team's client report</t>
        </is>
      </c>
      <c r="AD198" s="77" t="inlineStr">
        <is>
          <t>Better Giving Partnership (charity client, case study; year not confirmed)</t>
        </is>
      </c>
      <c r="AE198" s="77" t="inlineStr">
        <is>
          <t>Group consultancy/client report with recommendations (plus individual reflective log)</t>
        </is>
      </c>
      <c r="AF198" s="77">
        <f>IF(OR(V198="No",X198="No",Z198="No"),"Outside strict definition",IF(AND(V198="Yes",X198="Yes",Z198="Yes"),"Meets all three","Potentially relevant; evidence incomplete"))</f>
        <v/>
      </c>
      <c r="AG198" s="77" t="inlineStr">
        <is>
          <t>Current delivery confirmed</t>
        </is>
      </c>
      <c r="AH198" s="77" t="inlineStr">
        <is>
          <t>2025/26</t>
        </is>
      </c>
      <c r="AI198" s="77" t="inlineStr">
        <is>
          <t>Yes</t>
        </is>
      </c>
      <c r="AJ198" s="77">
        <f>IF(AND(AI198="Yes",AF198="Meets all three",AG198="Current delivery confirmed"),"Yes","No")</f>
        <v/>
      </c>
      <c r="AK198" s="77" t="inlineStr">
        <is>
          <t>Class size 130 (2025/26 catalogue; capacity, not enrolment)</t>
        </is>
      </c>
      <c r="AL198" s="77" t="inlineStr">
        <is>
          <t>RG11-S01-R1; RG11-S01-R2; RG11-S01-R3; RG11-S01-R4</t>
        </is>
      </c>
      <c r="AM198"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98" s="77" t="inlineStr"/>
      <c r="AO198" s="77" t="inlineStr">
        <is>
          <t>UK</t>
        </is>
      </c>
      <c r="AP198" s="77" t="inlineStr">
        <is>
          <t>UK – Russell Group</t>
        </is>
      </c>
      <c r="AQ198" s="77" t="inlineStr">
        <is>
          <t>1–4 weeks</t>
        </is>
      </c>
      <c r="AR198" s="77" t="inlineStr">
        <is>
          <t>All/standard</t>
        </is>
      </c>
      <c r="AS198" s="77" t="inlineStr"/>
    </row>
    <row r="199">
      <c r="A199" s="77" t="inlineStr">
        <is>
          <t>RG11</t>
        </is>
      </c>
      <c r="B199" s="77" t="inlineStr">
        <is>
          <t>Leeds</t>
        </is>
      </c>
      <c r="C199" s="77" t="inlineStr">
        <is>
          <t>University-wide</t>
        </is>
      </c>
      <c r="D199" s="77" t="inlineStr">
        <is>
          <t>RG11-S02</t>
        </is>
      </c>
      <c r="E199" s="77" t="inlineStr"/>
      <c r="F199" s="77" t="inlineStr">
        <is>
          <t>No</t>
        </is>
      </c>
      <c r="G199" s="79" t="inlineStr">
        <is>
          <t>Leeds Global Industry Programme (postgraduate)</t>
        </is>
      </c>
      <c r="H199" s="77" t="inlineStr">
        <is>
          <t>Leeds Global Industry Programme</t>
        </is>
      </c>
      <c r="I199" s="77" t="inlineStr"/>
      <c r="J199"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99" s="77" t="inlineStr">
        <is>
          <t>Careers / Leeds University Business School Employability and Opportunity team (central programme)</t>
        </is>
      </c>
      <c r="L199" s="77" t="inlineStr">
        <is>
          <t>All on-campus taught postgraduate students, UK and international, except Leeds MBA; Faculty of Engineering and Physical Sciences students offered the embedded 8-week programme (S3) instead</t>
        </is>
      </c>
      <c r="M199" s="77" t="inlineStr">
        <is>
          <t>Central provision; Business/management; Arts/humanities/social sciences; Other (law, health, design, architecture…)</t>
        </is>
      </c>
      <c r="N199" s="77" t="inlineStr">
        <is>
          <t>Postgraduate taught</t>
        </is>
      </c>
      <c r="O199" s="77" t="inlineStr">
        <is>
          <t>Taught postgraduate year</t>
        </is>
      </c>
      <c r="P199" s="77" t="inlineStr">
        <is>
          <t>On-campus PGT students; excludes MBA; EPS students take the embedded alternative</t>
        </is>
      </c>
      <c r="Q199" s="77" t="inlineStr">
        <is>
          <t>Unclear</t>
        </is>
      </c>
      <c r="R199" s="77" t="inlineStr">
        <is>
          <t>Unclear</t>
        </is>
      </c>
      <c r="S199" s="77" t="inlineStr">
        <is>
          <t>Digital badge and certificate; credit/assessment status not stated in the extracts.</t>
        </is>
      </c>
      <c r="T199" s="77" t="inlineStr">
        <is>
          <t>Described as a 2-week online programme on several Masters pages; other pages give different formats</t>
        </is>
      </c>
      <c r="U199" s="77" t="inlineStr">
        <is>
          <t>Online, multi-disciplinary teams of 5-8</t>
        </is>
      </c>
      <c r="V199" s="77" t="inlineStr">
        <is>
          <t>Yes</t>
        </is>
      </c>
      <c r="W199" s="77" t="inlineStr">
        <is>
          <t>Teams receive a live company brief and produce a professional consultancy report (sources 1, 2).</t>
        </is>
      </c>
      <c r="X199" s="77" t="inlineStr">
        <is>
          <t>Yes</t>
        </is>
      </c>
      <c r="Y199" s="77" t="inlineStr">
        <is>
          <t>'small groups of five to eight students' in a multi-disciplinary team (source 1).</t>
        </is>
      </c>
      <c r="Z199" s="77" t="inlineStr">
        <is>
          <t>Yes</t>
        </is>
      </c>
      <c r="AA199" s="77" t="inlineStr">
        <is>
          <t>Companies supply the live brief; a partner company's comments on the 2024/25 cohort quoted in the programme news item (sources 1, 3). Whether students present directly to the company is not stated.</t>
        </is>
      </c>
      <c r="AB199" s="77" t="inlineStr">
        <is>
          <t>Business/commercial</t>
        </is>
      </c>
      <c r="AC199" s="77" t="inlineStr">
        <is>
          <t>Supplies live company brief (UK and overseas organisations); comments on performance</t>
        </is>
      </c>
      <c r="AD199" s="77" t="inlineStr">
        <is>
          <t>Partner companies from Spain, Nigeria, Canada, Singapore and elsewhere (2024/25 news; individual names not captured)</t>
        </is>
      </c>
      <c r="AE199" s="77" t="inlineStr">
        <is>
          <t>Professional consultancy report</t>
        </is>
      </c>
      <c r="AF199" s="77">
        <f>IF(OR(V199="No",X199="No",Z199="No"),"Outside strict definition",IF(AND(V199="Yes",X199="Yes",Z199="Yes"),"Meets all three","Potentially relevant; evidence incomplete"))</f>
        <v/>
      </c>
      <c r="AG199" s="77" t="inlineStr">
        <is>
          <t>Current delivery confirmed</t>
        </is>
      </c>
      <c r="AH199" s="77" t="inlineStr">
        <is>
          <t>2025/26</t>
        </is>
      </c>
      <c r="AI199" s="77" t="inlineStr">
        <is>
          <t>Yes</t>
        </is>
      </c>
      <c r="AJ199" s="77">
        <f>IF(AND(AI199="Yes",AF199="Meets all three",AG199="Current delivery confirmed"),"Yes","No")</f>
        <v/>
      </c>
      <c r="AK199" s="77" t="inlineStr">
        <is>
          <t>2024/25 expansion aimed to engage 200 students across two cohorts (Nov 2024 and Feb 2025) (target, not outcome)</t>
        </is>
      </c>
      <c r="AL199" s="77" t="inlineStr">
        <is>
          <t>RG11-S02-R1; RG11-S02-R2; RG11-S02-R3</t>
        </is>
      </c>
      <c r="AM199" s="77" t="inlineStr">
        <is>
          <t>Credit/assessment status and whether compulsory are not stated; some pages give a 2-week format. Whether the client receives the output directly is not stated (employer role limited to brief-setting and comment).</t>
        </is>
      </c>
      <c r="AN199" s="77" t="inlineStr"/>
      <c r="AO199" s="77" t="inlineStr">
        <is>
          <t>UK</t>
        </is>
      </c>
      <c r="AP199" s="77" t="inlineStr">
        <is>
          <t>UK – Russell Group</t>
        </is>
      </c>
      <c r="AQ199" s="77" t="inlineStr">
        <is>
          <t>1–4 weeks</t>
        </is>
      </c>
      <c r="AR199" s="77" t="inlineStr">
        <is>
          <t>All/standard</t>
        </is>
      </c>
      <c r="AS199" s="77" t="inlineStr"/>
    </row>
    <row r="200">
      <c r="A200" s="77" t="inlineStr">
        <is>
          <t>RG11</t>
        </is>
      </c>
      <c r="B200" s="77" t="inlineStr">
        <is>
          <t>Leeds</t>
        </is>
      </c>
      <c r="C200" s="77" t="inlineStr">
        <is>
          <t>Faculty/school</t>
        </is>
      </c>
      <c r="D200" s="77" t="inlineStr">
        <is>
          <t>RG11-S03</t>
        </is>
      </c>
      <c r="E200" s="77" t="inlineStr"/>
      <c r="F200" s="77" t="inlineStr">
        <is>
          <t>No</t>
        </is>
      </c>
      <c r="G200" s="79" t="inlineStr">
        <is>
          <t>EPS Embedded Virtual Work Experience</t>
        </is>
      </c>
      <c r="H200" s="77" t="inlineStr">
        <is>
          <t>Embedded virtual work experience (Engineering and Physical Sciences, postgraduate)</t>
        </is>
      </c>
      <c r="I200" s="77" t="inlineStr"/>
      <c r="J200"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200" s="77" t="inlineStr">
        <is>
          <t>Faculty of Engineering and Physical Sciences Employability Team</t>
        </is>
      </c>
      <c r="L200" s="77" t="inlineStr">
        <is>
          <t>EPS taught postgraduate (MSc) students (e.g. Computer Science, Chemistry, Electronic Engineering, Mathematics/Data Science MSc pages); several course pages call it optional</t>
        </is>
      </c>
      <c r="M200" s="77" t="inlineStr">
        <is>
          <t>Engineering/computing; Science</t>
        </is>
      </c>
      <c r="N200" s="77" t="inlineStr">
        <is>
          <t>Postgraduate taught</t>
        </is>
      </c>
      <c r="O200" s="77" t="inlineStr">
        <is>
          <t>Near end of MSc, from August</t>
        </is>
      </c>
      <c r="P200" s="77" t="inlineStr">
        <is>
          <t>Progression requirements (e.g. no outstanding resits)</t>
        </is>
      </c>
      <c r="Q200" s="77" t="inlineStr">
        <is>
          <t>Optional/elective</t>
        </is>
      </c>
      <c r="R200" s="77" t="inlineStr">
        <is>
          <t>Curricular</t>
        </is>
      </c>
      <c r="S200" s="77" t="inlineStr">
        <is>
          <t>Short reflective assignment graded pass/fail by academic tutor</t>
        </is>
      </c>
      <c r="T200" s="77" t="inlineStr">
        <is>
          <t>8 weeks part-time</t>
        </is>
      </c>
      <c r="U200" s="77" t="inlineStr">
        <is>
          <t>Online, team of five</t>
        </is>
      </c>
      <c r="V200" s="77" t="inlineStr">
        <is>
          <t>Yes</t>
        </is>
      </c>
      <c r="W200" s="77" t="inlineStr">
        <is>
          <t>Students 'solve real business problems' set by an assigned company (source 1).</t>
        </is>
      </c>
      <c r="X200" s="77" t="inlineStr">
        <is>
          <t>Yes</t>
        </is>
      </c>
      <c r="Y200" s="77" t="inlineStr">
        <is>
          <t>Team of five students from the same course (source 1).</t>
        </is>
      </c>
      <c r="Z200" s="77" t="inlineStr">
        <is>
          <t>Yes</t>
        </is>
      </c>
      <c r="AA200" s="77" t="inlineStr">
        <is>
          <t>Assigned company sets the problem and gives feedback on performance; placement with a company guaranteed (source 1).</t>
        </is>
      </c>
      <c r="AB200" s="77" t="inlineStr">
        <is>
          <t>Business/commercial</t>
        </is>
      </c>
      <c r="AC200" s="77" t="inlineStr">
        <is>
          <t>Sets business problem; gives performance feedback</t>
        </is>
      </c>
      <c r="AD200" s="77" t="inlineStr"/>
      <c r="AE200" s="77" t="inlineStr">
        <is>
          <t>Team solution to company business problem (output form not specified)</t>
        </is>
      </c>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c r="AL200" s="77" t="inlineStr">
        <is>
          <t>RG11-S03-R1; RG11-S03-R2; RG11-S03-R3</t>
        </is>
      </c>
      <c r="AM200"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200" s="77" t="inlineStr"/>
      <c r="AO200" s="77" t="inlineStr">
        <is>
          <t>UK</t>
        </is>
      </c>
      <c r="AP200" s="77" t="inlineStr">
        <is>
          <t>UK – Russell Group</t>
        </is>
      </c>
      <c r="AQ200" s="77" t="inlineStr">
        <is>
          <t>~1 term/semester</t>
        </is>
      </c>
      <c r="AR200" s="77" t="inlineStr">
        <is>
          <t>All/standard</t>
        </is>
      </c>
      <c r="AS200" s="77" t="inlineStr"/>
    </row>
    <row r="201">
      <c r="A201" s="77" t="inlineStr">
        <is>
          <t>RG11</t>
        </is>
      </c>
      <c r="B201" s="77" t="inlineStr">
        <is>
          <t>Leeds</t>
        </is>
      </c>
      <c r="C201" s="77" t="inlineStr">
        <is>
          <t>Programme/course</t>
        </is>
      </c>
      <c r="D201" s="77" t="inlineStr">
        <is>
          <t>RG11-S04</t>
        </is>
      </c>
      <c r="E201" s="77" t="inlineStr"/>
      <c r="F201" s="77" t="inlineStr">
        <is>
          <t>No</t>
        </is>
      </c>
      <c r="G201" s="79" t="inlineStr">
        <is>
          <t>MECH5080M Team Project (MEng major team project with industrial partner)</t>
        </is>
      </c>
      <c r="H201" s="77" t="inlineStr">
        <is>
          <t>Mechanical Engineering MEng Team Project</t>
        </is>
      </c>
      <c r="I201" s="77" t="inlineStr">
        <is>
          <t>MECH5080M</t>
        </is>
      </c>
      <c r="J201"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201" s="77" t="inlineStr">
        <is>
          <t>School of Mechanical Engineering</t>
        </is>
      </c>
      <c r="L201" s="77" t="inlineStr">
        <is>
          <t>Mechanical Engineering MEng; also described for Mechatronics and Robotics MEng and Industrial variants (Year 4 or 5 depending on variant)</t>
        </is>
      </c>
      <c r="M201" s="77" t="inlineStr">
        <is>
          <t>Engineering/computing</t>
        </is>
      </c>
      <c r="N201" s="77" t="inlineStr">
        <is>
          <t>Undergraduate</t>
        </is>
      </c>
      <c r="O201" s="77" t="inlineStr">
        <is>
          <t>Year 4 (Year 5 for Industrial variants)</t>
        </is>
      </c>
      <c r="P201" s="77" t="inlineStr">
        <is>
          <t>MEng students</t>
        </is>
      </c>
      <c r="Q201" s="77" t="inlineStr">
        <is>
          <t>Compulsory within specified programmes</t>
        </is>
      </c>
      <c r="R201" s="77" t="inlineStr">
        <is>
          <t>Curricular</t>
        </is>
      </c>
      <c r="S201" s="77" t="inlineStr">
        <is>
          <t>45 credits, Semesters 1 and 2, pass for progression (2025/26 programme listing)</t>
        </is>
      </c>
      <c r="T201" s="77" t="inlineStr">
        <is>
          <t>Two semesters</t>
        </is>
      </c>
      <c r="U201" s="77" t="inlineStr">
        <is>
          <t>In-person team project</t>
        </is>
      </c>
      <c r="V201" s="77" t="inlineStr">
        <is>
          <t>Yes</t>
        </is>
      </c>
      <c r="W201" s="77" t="inlineStr">
        <is>
          <t>Tender/business plan format emulating professional practice (sources 1, 2).</t>
        </is>
      </c>
      <c r="X201" s="77" t="inlineStr">
        <is>
          <t>Yes</t>
        </is>
      </c>
      <c r="Y201" s="77" t="inlineStr">
        <is>
          <t>Groups of 3 to 6 (source 1).</t>
        </is>
      </c>
      <c r="Z201" s="77" t="inlineStr">
        <is>
          <t>Yes</t>
        </is>
      </c>
      <c r="AA201" s="77" t="inlineStr">
        <is>
          <t>'mentored by a collaborator from industry'; industry mentors act as customers; students 'work closely with one of our industrial partners' (sources 1, 2).</t>
        </is>
      </c>
      <c r="AB201" s="77" t="inlineStr">
        <is>
          <t>Business/commercial</t>
        </is>
      </c>
      <c r="AC201" s="77" t="inlineStr">
        <is>
          <t>Industry collaborator mentors team and acts as customer; supplies project topic</t>
        </is>
      </c>
      <c r="AD201" s="77" t="inlineStr">
        <is>
          <t>Rolls-Royce, Airbus, MBDA (example project titles; year not stated)</t>
        </is>
      </c>
      <c r="AE201" s="77" t="inlineStr">
        <is>
          <t>Engineering solution with tender/business plan</t>
        </is>
      </c>
      <c r="AF201" s="77">
        <f>IF(OR(V201="No",X201="No",Z201="No"),"Outside strict definition",IF(AND(V201="Yes",X201="Yes",Z201="Yes"),"Meets all three","Potentially relevant; evidence incomplete"))</f>
        <v/>
      </c>
      <c r="AG201" s="77" t="inlineStr">
        <is>
          <t>Current delivery confirmed</t>
        </is>
      </c>
      <c r="AH201" s="77" t="inlineStr">
        <is>
          <t>2025/26</t>
        </is>
      </c>
      <c r="AI201" s="77" t="inlineStr">
        <is>
          <t>Yes</t>
        </is>
      </c>
      <c r="AJ201" s="77">
        <f>IF(AND(AI201="Yes",AF201="Meets all three",AG201="Current delivery confirmed"),"Yes","No")</f>
        <v/>
      </c>
      <c r="AK201" s="77" t="inlineStr">
        <is>
          <t>Class size 240 (catalogue; capacity)</t>
        </is>
      </c>
      <c r="AL201" s="77" t="inlineStr">
        <is>
          <t>RG11-S04-R1; RG11-S04-R2; RG11-S04-R3</t>
        </is>
      </c>
      <c r="AM201" s="77" t="inlineStr">
        <is>
          <t>Named partner examples undated; whether every team has an external (not internal) mentor is stated as the norm but not quantified.</t>
        </is>
      </c>
      <c r="AN201" s="77" t="inlineStr"/>
      <c r="AO201" s="77" t="inlineStr">
        <is>
          <t>UK</t>
        </is>
      </c>
      <c r="AP201" s="77" t="inlineStr">
        <is>
          <t>UK – Russell Group</t>
        </is>
      </c>
      <c r="AQ201" s="77" t="inlineStr">
        <is>
          <t>&gt;1 term</t>
        </is>
      </c>
      <c r="AR201" s="77" t="inlineStr">
        <is>
          <t>All/standard</t>
        </is>
      </c>
      <c r="AS201" s="77" t="inlineStr"/>
    </row>
    <row r="202">
      <c r="A202" s="77" t="inlineStr">
        <is>
          <t>RG11</t>
        </is>
      </c>
      <c r="B202" s="77" t="inlineStr">
        <is>
          <t>Leeds</t>
        </is>
      </c>
      <c r="C202" s="77" t="inlineStr">
        <is>
          <t>Programme/course</t>
        </is>
      </c>
      <c r="D202" s="77" t="inlineStr">
        <is>
          <t>RG11-S05</t>
        </is>
      </c>
      <c r="E202" s="77" t="inlineStr"/>
      <c r="F202" s="77" t="inlineStr">
        <is>
          <t>No</t>
        </is>
      </c>
      <c r="G202" s="79" t="inlineStr">
        <is>
          <t>Civil Engineering Integrated Design Project (Year 4 MEng)</t>
        </is>
      </c>
      <c r="H202" s="77" t="inlineStr">
        <is>
          <t>Civil Engineering Integrated Design Project 4</t>
        </is>
      </c>
      <c r="I202" s="77" t="inlineStr">
        <is>
          <t>IDP4 (code not captured)</t>
        </is>
      </c>
      <c r="J202"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202" s="77" t="inlineStr">
        <is>
          <t>School of Civil Engineering</t>
        </is>
      </c>
      <c r="L202" s="77" t="inlineStr">
        <is>
          <t>Civil Engineering MEng variants (Civil, Civil &amp; Structural, with Project Management, with Transport)</t>
        </is>
      </c>
      <c r="M202" s="77" t="inlineStr">
        <is>
          <t>Engineering/computing</t>
        </is>
      </c>
      <c r="N202" s="77" t="inlineStr">
        <is>
          <t>Undergraduate</t>
        </is>
      </c>
      <c r="O202" s="77" t="inlineStr">
        <is>
          <t>Year 4</t>
        </is>
      </c>
      <c r="P202" s="77" t="inlineStr">
        <is>
          <t>MEng civil engineering programmes</t>
        </is>
      </c>
      <c r="Q202" s="77" t="inlineStr">
        <is>
          <t>Compulsory within specified programmes</t>
        </is>
      </c>
      <c r="R202" s="77" t="inlineStr">
        <is>
          <t>Curricular</t>
        </is>
      </c>
      <c r="S202" s="77" t="inlineStr">
        <is>
          <t>30 credits, Semester 1 (per search summary of catalogue listing; year of listing not confirmed)</t>
        </is>
      </c>
      <c r="T202" s="77" t="inlineStr">
        <is>
          <t>Semester 1</t>
        </is>
      </c>
      <c r="U202" s="77" t="inlineStr">
        <is>
          <t>In-person group design project</t>
        </is>
      </c>
      <c r="V202" s="77" t="inlineStr">
        <is>
          <t>Yes</t>
        </is>
      </c>
      <c r="W202" s="77" t="inlineStr">
        <is>
          <t>Staged design deliverables for a partner-set problem (source 1).</t>
        </is>
      </c>
      <c r="X202" s="77" t="inlineStr">
        <is>
          <t>Yes</t>
        </is>
      </c>
      <c r="Y202" s="77" t="inlineStr">
        <is>
          <t>'Groups' present reports/presentations (source 1).</t>
        </is>
      </c>
      <c r="Z202" s="77" t="inlineStr">
        <is>
          <t>Yes</t>
        </is>
      </c>
      <c r="AA202" s="77" t="inlineStr">
        <is>
          <t>Industrial partner proposes the problem, acts as client and receives presentations; external engineers advise (source 1). 'usually' indicates standard but not absolute.</t>
        </is>
      </c>
      <c r="AB202" s="77" t="inlineStr">
        <is>
          <t>Business/commercial</t>
        </is>
      </c>
      <c r="AC202" s="77" t="inlineStr">
        <is>
          <t>Proposes brief, acts as client, receives presentations at their offices</t>
        </is>
      </c>
      <c r="AD202" s="77" t="inlineStr"/>
      <c r="AE202" s="77" t="inlineStr">
        <is>
          <t>Option study, holistic report, detailed design, presentation</t>
        </is>
      </c>
      <c r="AF202" s="77">
        <f>IF(OR(V202="No",X202="No",Z202="No"),"Outside strict definition",IF(AND(V202="Yes",X202="Yes",Z202="Yes"),"Meets all three","Potentially relevant; evidence incomplete"))</f>
        <v/>
      </c>
      <c r="AG202" s="77" t="inlineStr">
        <is>
          <t>Current status unclear</t>
        </is>
      </c>
      <c r="AH202" s="77" t="inlineStr">
        <is>
          <t>undated</t>
        </is>
      </c>
      <c r="AI202" s="77" t="inlineStr">
        <is>
          <t>Yes</t>
        </is>
      </c>
      <c r="AJ202" s="77">
        <f>IF(AND(AI202="Yes",AF202="Meets all three",AG202="Current delivery confirmed"),"Yes","No")</f>
        <v/>
      </c>
      <c r="AK202" s="77" t="inlineStr"/>
      <c r="AL202" s="77" t="inlineStr">
        <is>
          <t>RG11-S05-R1</t>
        </is>
      </c>
      <c r="AM202" s="77" t="inlineStr">
        <is>
          <t>Page describing partner-client model is undated; no 2025/26 or 2026/27 catalogue entry for this module was retrieved (the 2025/26 results showed Architecture Design Studio modules instead). Module code not captured.</t>
        </is>
      </c>
      <c r="AN202" s="77" t="inlineStr"/>
      <c r="AO202" s="77" t="inlineStr">
        <is>
          <t>UK</t>
        </is>
      </c>
      <c r="AP202" s="77" t="inlineStr">
        <is>
          <t>UK – Russell Group</t>
        </is>
      </c>
      <c r="AQ202" s="77" t="inlineStr">
        <is>
          <t>~1 term/semester</t>
        </is>
      </c>
      <c r="AR202" s="77" t="inlineStr">
        <is>
          <t>All/standard</t>
        </is>
      </c>
      <c r="AS202" s="77" t="inlineStr"/>
    </row>
    <row r="203">
      <c r="A203" s="77" t="inlineStr">
        <is>
          <t>RG11</t>
        </is>
      </c>
      <c r="B203" s="77" t="inlineStr">
        <is>
          <t>Leeds</t>
        </is>
      </c>
      <c r="C203" s="77" t="inlineStr">
        <is>
          <t>Unclear</t>
        </is>
      </c>
      <c r="D203" s="77" t="inlineStr">
        <is>
          <t>RG11-S06</t>
        </is>
      </c>
      <c r="E203" s="77" t="inlineStr"/>
      <c r="F203" s="77" t="inlineStr">
        <is>
          <t>No</t>
        </is>
      </c>
      <c r="G203" s="79" t="inlineStr">
        <is>
          <t>FOAH5000M Engaging the Modern City: The Civic Researcher</t>
        </is>
      </c>
      <c r="H203" s="77" t="inlineStr">
        <is>
          <t>Engaging the Modern City: The Civic Researcher</t>
        </is>
      </c>
      <c r="I203" s="77" t="inlineStr">
        <is>
          <t>FOAH5000M</t>
        </is>
      </c>
      <c r="J203"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203" s="77" t="inlineStr">
        <is>
          <t>Faculty of Arts, Humanities and Cultures (module FOAH)</t>
        </is>
      </c>
      <c r="L203" s="77" t="inlineStr">
        <is>
          <t>Taught postgraduate students; programme list not captured (appears in cultural/engagement MAs)</t>
        </is>
      </c>
      <c r="M203" s="77" t="inlineStr">
        <is>
          <t>Arts/humanities/social sciences</t>
        </is>
      </c>
      <c r="N203" s="77" t="inlineStr">
        <is>
          <t>Postgraduate taught</t>
        </is>
      </c>
      <c r="O203" s="77" t="inlineStr"/>
      <c r="P203" s="77" t="inlineStr">
        <is>
          <t>Taught postgraduate; programme eligibility unconfirmed</t>
        </is>
      </c>
      <c r="Q203" s="77" t="inlineStr">
        <is>
          <t>Unclear</t>
        </is>
      </c>
      <c r="R203" s="77" t="inlineStr">
        <is>
          <t>Curricular</t>
        </is>
      </c>
      <c r="S203" s="77" t="inlineStr">
        <is>
          <t>30 credits, Semester 2 (2025/26). Reflective log 20% (individual), group portfolio 50%, showcase presentation 30% (75% panel of academic and external leads, 25% peer).</t>
        </is>
      </c>
      <c r="T203" s="77" t="inlineStr">
        <is>
          <t>One semester (Semester 2)</t>
        </is>
      </c>
      <c r="U203" s="77" t="inlineStr">
        <is>
          <t>In-person project groups</t>
        </is>
      </c>
      <c r="V203" s="77" t="inlineStr">
        <is>
          <t>Yes</t>
        </is>
      </c>
      <c r="W203" s="77" t="inlineStr">
        <is>
          <t>Negotiated project brief; outputs such as consultancy reports/policy briefs (source 1).</t>
        </is>
      </c>
      <c r="X203" s="77" t="inlineStr">
        <is>
          <t>Yes</t>
        </is>
      </c>
      <c r="Y203" s="77" t="inlineStr">
        <is>
          <t>'student groups'; group portfolio 50% (source 1).</t>
        </is>
      </c>
      <c r="Z203" s="77" t="inlineStr">
        <is>
          <t>Yes</t>
        </is>
      </c>
      <c r="AA203" s="77" t="inlineStr">
        <is>
          <t>Leeds-based organisations negotiate briefs with groups; showcase marked by a panel of academic and external leads; organisations include Leeds Playhouse and The Works Skatepark (source 1).</t>
        </is>
      </c>
      <c r="AB203" s="77" t="inlineStr">
        <is>
          <t>Mixed</t>
        </is>
      </c>
      <c r="AC203" s="77" t="inlineStr">
        <is>
          <t>Negotiates/co-articulates project brief; sits on assessment panel; receives output</t>
        </is>
      </c>
      <c r="AD203" s="77" t="inlineStr">
        <is>
          <t>Leeds Playhouse, The Works Skatepark (catalogue); East Street Arts (alumni profile, year unclear)</t>
        </is>
      </c>
      <c r="AE203" s="77" t="inlineStr">
        <is>
          <t>Group portfolio and external-facing research-led output</t>
        </is>
      </c>
      <c r="AF203" s="77">
        <f>IF(OR(V203="No",X203="No",Z203="No"),"Outside strict definition",IF(AND(V203="Yes",X203="Yes",Z203="Yes"),"Meets all three","Potentially relevant; evidence incomplete"))</f>
        <v/>
      </c>
      <c r="AG203" s="77" t="inlineStr">
        <is>
          <t>Current delivery confirmed</t>
        </is>
      </c>
      <c r="AH203" s="77" t="inlineStr">
        <is>
          <t>2025/26</t>
        </is>
      </c>
      <c r="AI203" s="77" t="inlineStr">
        <is>
          <t>Yes</t>
        </is>
      </c>
      <c r="AJ203" s="77">
        <f>IF(AND(AI203="Yes",AF203="Meets all three",AG203="Current delivery confirmed"),"Yes","No")</f>
        <v/>
      </c>
      <c r="AK203" s="77" t="inlineStr"/>
      <c r="AL203" s="77" t="inlineStr">
        <is>
          <t>RG11-S06-R1; RG11-S06-R2</t>
        </is>
      </c>
      <c r="AM203" s="77" t="inlineStr">
        <is>
          <t>Which programmes the module serves and whether compulsory/optional not retrieved; reach marked Unclear.</t>
        </is>
      </c>
      <c r="AN203" s="77" t="inlineStr"/>
      <c r="AO203" s="77" t="inlineStr">
        <is>
          <t>UK</t>
        </is>
      </c>
      <c r="AP203" s="77" t="inlineStr">
        <is>
          <t>UK – Russell Group</t>
        </is>
      </c>
      <c r="AQ203" s="77" t="inlineStr">
        <is>
          <t>~1 term/semester</t>
        </is>
      </c>
      <c r="AR203" s="77" t="inlineStr">
        <is>
          <t>All/standard</t>
        </is>
      </c>
      <c r="AS203" s="77" t="inlineStr"/>
    </row>
    <row r="204">
      <c r="A204" s="77" t="inlineStr">
        <is>
          <t>RG11</t>
        </is>
      </c>
      <c r="B204" s="77" t="inlineStr">
        <is>
          <t>Leeds</t>
        </is>
      </c>
      <c r="C204" s="77" t="inlineStr">
        <is>
          <t>Programme/course</t>
        </is>
      </c>
      <c r="D204" s="77" t="inlineStr">
        <is>
          <t>RG11-S07</t>
        </is>
      </c>
      <c r="E204" s="77" t="inlineStr"/>
      <c r="F204" s="77" t="inlineStr">
        <is>
          <t>No</t>
        </is>
      </c>
      <c r="G204" s="79" t="inlineStr">
        <is>
          <t>Placements in Context (MA Arts Management and Heritage Studies)</t>
        </is>
      </c>
      <c r="H204" s="77" t="inlineStr">
        <is>
          <t>Placements in Context / Projects with Cultural Organisations</t>
        </is>
      </c>
      <c r="I204" s="77" t="inlineStr"/>
      <c r="J204" s="77" t="inlineStr">
        <is>
          <t>Optional 30-credit module in which students deliver a collaborative group project responding to a brief set by a gallery, museum or heritage partner, presenting at an annual school event.</t>
        </is>
      </c>
      <c r="K204" s="77" t="inlineStr">
        <is>
          <t>School of Fine Art, History of Art and Cultural Studies (Centre for Critical Studies in Museums, Galleries and Heritage)</t>
        </is>
      </c>
      <c r="L204" s="77" t="inlineStr">
        <is>
          <t>MA Arts Management and Heritage Studies; related MA Art Gallery and Museum Studies</t>
        </is>
      </c>
      <c r="M204" s="77" t="inlineStr">
        <is>
          <t>Arts/humanities/social sciences</t>
        </is>
      </c>
      <c r="N204" s="77" t="inlineStr">
        <is>
          <t>Postgraduate taught</t>
        </is>
      </c>
      <c r="O204" s="77" t="inlineStr"/>
      <c r="P204" s="77" t="inlineStr"/>
      <c r="Q204" s="77" t="inlineStr">
        <is>
          <t>Optional/elective</t>
        </is>
      </c>
      <c r="R204" s="77" t="inlineStr">
        <is>
          <t>Curricular</t>
        </is>
      </c>
      <c r="S204" s="77" t="inlineStr">
        <is>
          <t>30 credits, Semester 2</t>
        </is>
      </c>
      <c r="T204" s="77" t="inlineStr">
        <is>
          <t>Semester 2</t>
        </is>
      </c>
      <c r="U204" s="77" t="inlineStr">
        <is>
          <t>Group project with partner</t>
        </is>
      </c>
      <c r="V204" s="77" t="inlineStr">
        <is>
          <t>Yes</t>
        </is>
      </c>
      <c r="W204" s="77" t="inlineStr">
        <is>
          <t>Group project responding to a partner brief (source 1).</t>
        </is>
      </c>
      <c r="X204" s="77" t="inlineStr">
        <is>
          <t>Yes</t>
        </is>
      </c>
      <c r="Y204" s="77" t="inlineStr">
        <is>
          <t>'collaborative group project' (source 1).</t>
        </is>
      </c>
      <c r="Z204" s="77" t="inlineStr">
        <is>
          <t>Yes</t>
        </is>
      </c>
      <c r="AA204" s="77" t="inlineStr">
        <is>
          <t>Brief set by a gallery, museum or heritage partner; past partners include National Science and Media Museum, Leeds Museums and Galleries, Yorkshire Contemporary, Hyde Park Picture House (sources 1, 2).</t>
        </is>
      </c>
      <c r="AB204" s="77" t="inlineStr">
        <is>
          <t>Mixed</t>
        </is>
      </c>
      <c r="AC204" s="77" t="inlineStr">
        <is>
          <t>Sets the project brief (museums, galleries, heritage organisations)</t>
        </is>
      </c>
      <c r="AD204" s="77" t="inlineStr">
        <is>
          <t>National Science and Media Museum, Leeds Museums and Galleries, Yorkshire Contemporary, Hyde Park Picture House (past collaborations, years not stated)</t>
        </is>
      </c>
      <c r="AE204" s="77" t="inlineStr">
        <is>
          <t>Group project output for partner (form varies); presentation at annual event</t>
        </is>
      </c>
      <c r="AF204" s="77">
        <f>IF(OR(V204="No",X204="No",Z204="No"),"Outside strict definition",IF(AND(V204="Yes",X204="Yes",Z204="Yes"),"Meets all three","Potentially relevant; evidence incomplete"))</f>
        <v/>
      </c>
      <c r="AG204" s="77" t="inlineStr">
        <is>
          <t>Current status unclear</t>
        </is>
      </c>
      <c r="AH204" s="77" t="inlineStr">
        <is>
          <t>undated</t>
        </is>
      </c>
      <c r="AI204" s="77" t="inlineStr">
        <is>
          <t>Yes</t>
        </is>
      </c>
      <c r="AJ204" s="77">
        <f>IF(AND(AI204="Yes",AF204="Meets all three",AG204="Current delivery confirmed"),"Yes","No")</f>
        <v/>
      </c>
      <c r="AK204" s="77" t="inlineStr"/>
      <c r="AL204" s="77" t="inlineStr">
        <is>
          <t>RG11-S07-R1; RG11-S07-R2</t>
        </is>
      </c>
      <c r="AM204" s="77" t="inlineStr">
        <is>
          <t>Module code and 2025/26-2026/27 delivery evidence not retrieved; partner list and call-for-projects news are undated or old.</t>
        </is>
      </c>
      <c r="AN204" s="77" t="inlineStr"/>
      <c r="AO204" s="77" t="inlineStr">
        <is>
          <t>UK</t>
        </is>
      </c>
      <c r="AP204" s="77" t="inlineStr">
        <is>
          <t>UK – Russell Group</t>
        </is>
      </c>
      <c r="AQ204" s="77" t="inlineStr">
        <is>
          <t>~1 term/semester</t>
        </is>
      </c>
      <c r="AR204" s="77" t="inlineStr">
        <is>
          <t>All/standard</t>
        </is>
      </c>
      <c r="AS204" s="77" t="inlineStr"/>
    </row>
    <row r="205">
      <c r="A205" s="77" t="inlineStr">
        <is>
          <t>RG11</t>
        </is>
      </c>
      <c r="B205" s="77" t="inlineStr">
        <is>
          <t>Leeds</t>
        </is>
      </c>
      <c r="C205" s="77" t="inlineStr">
        <is>
          <t>Programme/course</t>
        </is>
      </c>
      <c r="D205" s="77" t="inlineStr">
        <is>
          <t>RG11-S08</t>
        </is>
      </c>
      <c r="E205" s="77" t="inlineStr"/>
      <c r="F205" s="77" t="inlineStr">
        <is>
          <t>No</t>
        </is>
      </c>
      <c r="G205" s="79" t="inlineStr">
        <is>
          <t>Leeds MBA Live Challenges (Consulting Challenge in Leading in Practice)</t>
        </is>
      </c>
      <c r="H205" s="77" t="inlineStr">
        <is>
          <t>Leeds MBA Consulting Challenge</t>
        </is>
      </c>
      <c r="I205" s="77" t="inlineStr"/>
      <c r="J205"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205" s="77" t="inlineStr">
        <is>
          <t>Leeds University Business School (Leeds MBA)</t>
        </is>
      </c>
      <c r="L205" s="77" t="inlineStr">
        <is>
          <t>Leeds MBA</t>
        </is>
      </c>
      <c r="M205" s="77" t="inlineStr">
        <is>
          <t>Business/management</t>
        </is>
      </c>
      <c r="N205" s="77" t="inlineStr">
        <is>
          <t>Postgraduate taught</t>
        </is>
      </c>
      <c r="O205" s="77" t="inlineStr"/>
      <c r="P205" s="77" t="inlineStr">
        <is>
          <t>MBA students</t>
        </is>
      </c>
      <c r="Q205" s="77" t="inlineStr">
        <is>
          <t>Compulsory within specified programmes</t>
        </is>
      </c>
      <c r="R205" s="77" t="inlineStr">
        <is>
          <t>Curricular</t>
        </is>
      </c>
      <c r="S205" s="77" t="inlineStr">
        <is>
          <t>Within Leading in Practice module; credit weighting not retrieved</t>
        </is>
      </c>
      <c r="T205" s="77" t="inlineStr">
        <is>
          <t>Within a module; length not stated</t>
        </is>
      </c>
      <c r="U205" s="77" t="inlineStr">
        <is>
          <t>Team consulting</t>
        </is>
      </c>
      <c r="V205" s="77" t="inlineStr">
        <is>
          <t>Yes</t>
        </is>
      </c>
      <c r="W205" s="77" t="inlineStr">
        <is>
          <t>Diagnose problem and make intervention/recommendations for client (source 1).</t>
        </is>
      </c>
      <c r="X205" s="77" t="inlineStr">
        <is>
          <t>Yes</t>
        </is>
      </c>
      <c r="Y205" s="77" t="inlineStr">
        <is>
          <t>'Teams meet the client' (source 1).</t>
        </is>
      </c>
      <c r="Z205" s="77" t="inlineStr">
        <is>
          <t>Yes</t>
        </is>
      </c>
      <c r="AA205" s="77" t="inlineStr">
        <is>
          <t>External business/social enterprise/voluntary-sector client engaged; mentoring by practitioners (sources 1, 2).</t>
        </is>
      </c>
      <c r="AB205" s="77" t="inlineStr">
        <is>
          <t>Mixed</t>
        </is>
      </c>
      <c r="AC205" s="77" t="inlineStr">
        <is>
          <t>Acts as client; receives consultancy; practitioners mentor</t>
        </is>
      </c>
      <c r="AD205" s="77" t="inlineStr">
        <is>
          <t>Past listed partners incl. NHS Foundation Trust, Leeds City Council, Jet2.com, Deloitte (undated list)</t>
        </is>
      </c>
      <c r="AE205" s="77" t="inlineStr">
        <is>
          <t>Consultancy recommendations/intervention for client</t>
        </is>
      </c>
      <c r="AF205" s="77">
        <f>IF(OR(V205="No",X205="No",Z205="No"),"Outside strict definition",IF(AND(V205="Yes",X205="Yes",Z205="Yes"),"Meets all three","Potentially relevant; evidence incomplete"))</f>
        <v/>
      </c>
      <c r="AG205" s="77" t="inlineStr">
        <is>
          <t>Current status unclear</t>
        </is>
      </c>
      <c r="AH205" s="77" t="inlineStr">
        <is>
          <t>undated</t>
        </is>
      </c>
      <c r="AI205" s="77" t="inlineStr">
        <is>
          <t>Yes</t>
        </is>
      </c>
      <c r="AJ205" s="77">
        <f>IF(AND(AI205="Yes",AF205="Meets all three",AG205="Current delivery confirmed"),"Yes","No")</f>
        <v/>
      </c>
      <c r="AK205" s="77" t="inlineStr"/>
      <c r="AL205" s="77" t="inlineStr">
        <is>
          <t>RG11-S08-R1; RG11-S08-R2</t>
        </is>
      </c>
      <c r="AM205" s="77" t="inlineStr">
        <is>
          <t>Pages undated; no 2025/26 or 2026/27 cohort evidence retrieved; duration and credit weighting unknown.</t>
        </is>
      </c>
      <c r="AN205" s="77" t="inlineStr"/>
      <c r="AO205" s="77" t="inlineStr">
        <is>
          <t>UK</t>
        </is>
      </c>
      <c r="AP205" s="77" t="inlineStr">
        <is>
          <t>UK – Russell Group</t>
        </is>
      </c>
      <c r="AQ205" s="77" t="inlineStr">
        <is>
          <t>Unclear</t>
        </is>
      </c>
      <c r="AR205" s="77" t="inlineStr">
        <is>
          <t>All/standard</t>
        </is>
      </c>
      <c r="AS205" s="77" t="inlineStr"/>
    </row>
    <row r="206">
      <c r="A206" s="77" t="inlineStr">
        <is>
          <t>RG11</t>
        </is>
      </c>
      <c r="B206" s="77" t="inlineStr">
        <is>
          <t>Leeds</t>
        </is>
      </c>
      <c r="C206" s="77" t="inlineStr">
        <is>
          <t>Cross-faculty</t>
        </is>
      </c>
      <c r="D206" s="77" t="inlineStr">
        <is>
          <t>RG11-S09</t>
        </is>
      </c>
      <c r="E206" s="77" t="inlineStr"/>
      <c r="F206" s="77" t="inlineStr">
        <is>
          <t>No</t>
        </is>
      </c>
      <c r="G206" s="79" t="inlineStr">
        <is>
          <t>LUBS3990 Innovation Thinking and Practice</t>
        </is>
      </c>
      <c r="H206" s="77" t="inlineStr">
        <is>
          <t>Innovation Thinking and Practice</t>
        </is>
      </c>
      <c r="I206" s="77" t="inlineStr">
        <is>
          <t>LUBS3990</t>
        </is>
      </c>
      <c r="J206"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206" s="77" t="inlineStr">
        <is>
          <t>Leeds University Business School</t>
        </is>
      </c>
      <c r="L206" s="77" t="inlineStr">
        <is>
          <t>LUBS and School of Computer Science students plus Discovery module students from across the University</t>
        </is>
      </c>
      <c r="M206" s="77" t="inlineStr">
        <is>
          <t>Business/management; Engineering/computing; Central provision</t>
        </is>
      </c>
      <c r="N206" s="77" t="inlineStr">
        <is>
          <t>Undergraduate</t>
        </is>
      </c>
      <c r="O206" s="77" t="inlineStr">
        <is>
          <t>Final year</t>
        </is>
      </c>
      <c r="P206" s="77" t="inlineStr">
        <is>
          <t>Approved as a Discovery module; programme rules apply</t>
        </is>
      </c>
      <c r="Q206" s="77" t="inlineStr">
        <is>
          <t>Optional/elective</t>
        </is>
      </c>
      <c r="R206" s="77" t="inlineStr">
        <is>
          <t>Curricular</t>
        </is>
      </c>
      <c r="S206" s="77" t="inlineStr">
        <is>
          <t>10 credits; individual 2,000-word reflective essay 100%; team project and final team presentation not formally marked as a group (catalogue)</t>
        </is>
      </c>
      <c r="T206" s="77" t="inlineStr">
        <is>
          <t>Semester 1 (about 10 weeks of project work per news report)</t>
        </is>
      </c>
      <c r="U206" s="77" t="inlineStr">
        <is>
          <t>Eleven facilitated workshops; team project</t>
        </is>
      </c>
      <c r="V206" s="77" t="inlineStr">
        <is>
          <t>Yes</t>
        </is>
      </c>
      <c r="W206" s="77" t="inlineStr">
        <is>
          <t>Prototype and solution to a partner-set challenge pitched to panel (sources 1, 2).</t>
        </is>
      </c>
      <c r="X206" s="77" t="inlineStr">
        <is>
          <t>Yes</t>
        </is>
      </c>
      <c r="Y206" s="77" t="inlineStr">
        <is>
          <t>Team project with interdisciplinary teams; 40 teams reported in news; assessment individual (sources 1, 2).</t>
        </is>
      </c>
      <c r="Z206" s="77" t="inlineStr">
        <is>
          <t>Yes</t>
        </is>
      </c>
      <c r="AA206" s="77" t="inlineStr">
        <is>
          <t>Partner organisations co-develop/write the challenge briefs and sit on pitch panels (first direct, Co-op Food, OVO Energy, UNEP, Leeds City Council, KPMG, IBM) (source 2).</t>
        </is>
      </c>
      <c r="AB206" s="77" t="inlineStr">
        <is>
          <t>Mixed</t>
        </is>
      </c>
      <c r="AC206" s="77" t="inlineStr">
        <is>
          <t>Sets challenge brief; panel judges final pitch</t>
        </is>
      </c>
      <c r="AD206" s="77" t="inlineStr">
        <is>
          <t>first direct, Co-Op Food, OVO Energy, United Nations Environment Programme, Leeds City Council, KPMG, IBM (various cohorts; years not reliably dated)</t>
        </is>
      </c>
      <c r="AE206" s="77" t="inlineStr">
        <is>
          <t>Prototype/solution pitched to industry panel</t>
        </is>
      </c>
      <c r="AF206" s="77">
        <f>IF(OR(V206="No",X206="No",Z206="No"),"Outside strict definition",IF(AND(V206="Yes",X206="Yes",Z206="Yes"),"Meets all three","Potentially relevant; evidence incomplete"))</f>
        <v/>
      </c>
      <c r="AG206" s="77" t="inlineStr">
        <is>
          <t>Current status unclear</t>
        </is>
      </c>
      <c r="AH206" s="77" t="inlineStr">
        <is>
          <t>2025/26</t>
        </is>
      </c>
      <c r="AI206" s="77" t="inlineStr">
        <is>
          <t>Yes</t>
        </is>
      </c>
      <c r="AJ206" s="77">
        <f>IF(AND(AI206="Yes",AF206="Meets all three",AG206="Current delivery confirmed"),"Yes","No")</f>
        <v/>
      </c>
      <c r="AK206" s="77" t="inlineStr">
        <is>
          <t>Class size 280-320 listed in 2025/26 catalogue versions; news reports 320 students in 40 teams (year not reliably dated)</t>
        </is>
      </c>
      <c r="AL206" s="77" t="inlineStr">
        <is>
          <t>RG11-S09-R1; RG11-S09-R2; RG11-S09-R3; RG11-S09-R4</t>
        </is>
      </c>
      <c r="AM206" s="77" t="inlineStr">
        <is>
          <t>One 2025/26 catalogue version carries a 'discontinued in the selected year' note and class sizes conflict (280 vs 320); the 2026/27 catalogue URL exists but no content retrieved. News item dating is inconsistent. Treat current delivery as unconfirmed.</t>
        </is>
      </c>
      <c r="AN206" s="77" t="inlineStr"/>
      <c r="AO206" s="77" t="inlineStr">
        <is>
          <t>UK</t>
        </is>
      </c>
      <c r="AP206" s="77" t="inlineStr">
        <is>
          <t>UK – Russell Group</t>
        </is>
      </c>
      <c r="AQ206" s="77" t="inlineStr">
        <is>
          <t>~1 term/semester</t>
        </is>
      </c>
      <c r="AR206" s="77" t="inlineStr">
        <is>
          <t>All/standard</t>
        </is>
      </c>
      <c r="AS206" s="77" t="inlineStr"/>
    </row>
    <row r="207">
      <c r="A207" s="77" t="inlineStr">
        <is>
          <t>RG11</t>
        </is>
      </c>
      <c r="B207" s="77" t="inlineStr">
        <is>
          <t>Leeds</t>
        </is>
      </c>
      <c r="C207" s="77" t="inlineStr">
        <is>
          <t>Programme/course</t>
        </is>
      </c>
      <c r="D207" s="77" t="inlineStr">
        <is>
          <t>RG11-S10</t>
        </is>
      </c>
      <c r="E207" s="77" t="inlineStr"/>
      <c r="F207" s="77" t="inlineStr">
        <is>
          <t>No</t>
        </is>
      </c>
      <c r="G207" s="79" t="inlineStr">
        <is>
          <t>DESN3585 Collaborative Marketing and Promotion</t>
        </is>
      </c>
      <c r="H207" s="77" t="inlineStr">
        <is>
          <t>Collaborative Marketing and Promotion</t>
        </is>
      </c>
      <c r="I207" s="77" t="inlineStr">
        <is>
          <t>DESN3585</t>
        </is>
      </c>
      <c r="J207"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207" s="77" t="inlineStr">
        <is>
          <t>School of Design</t>
        </is>
      </c>
      <c r="L207" s="77" t="inlineStr">
        <is>
          <t>Design/fashion marketing programmes (e.g. Fashion Marketing BA)</t>
        </is>
      </c>
      <c r="M207" s="77" t="inlineStr">
        <is>
          <t>Other (law, health, design, architecture…); Arts/humanities/social sciences</t>
        </is>
      </c>
      <c r="N207" s="77" t="inlineStr">
        <is>
          <t>Undergraduate</t>
        </is>
      </c>
      <c r="O207" s="77" t="inlineStr">
        <is>
          <t>Level 3</t>
        </is>
      </c>
      <c r="P207" s="77" t="inlineStr"/>
      <c r="Q207" s="77" t="inlineStr">
        <is>
          <t>Unclear</t>
        </is>
      </c>
      <c r="R207" s="77" t="inlineStr">
        <is>
          <t>Curricular</t>
        </is>
      </c>
      <c r="S207" s="77" t="inlineStr">
        <is>
          <t>20 credits; group project 40% (marketing materials and presentation), reflective report 60%</t>
        </is>
      </c>
      <c r="T207" s="77" t="inlineStr">
        <is>
          <t>Semesters 1 and 2</t>
        </is>
      </c>
      <c r="U207" s="77" t="inlineStr">
        <is>
          <t>Team project with client interaction</t>
        </is>
      </c>
      <c r="V207" s="77" t="inlineStr">
        <is>
          <t>Yes</t>
        </is>
      </c>
      <c r="W207" s="77" t="inlineStr">
        <is>
          <t>Campaign materials and presentation (source 1).</t>
        </is>
      </c>
      <c r="X207" s="77" t="inlineStr">
        <is>
          <t>Yes</t>
        </is>
      </c>
      <c r="Y207" s="77" t="inlineStr">
        <is>
          <t>'Students work in teams'; team-produced group project (source 1).</t>
        </is>
      </c>
      <c r="Z207" s="77" t="inlineStr">
        <is>
          <t>Unclear</t>
        </is>
      </c>
      <c r="AA207" s="77" t="inlineStr">
        <is>
          <t>Client gives feedback in seminars and two interim presentations, and an earlier (2021/22) catalogue describes an international fashion business; but no named external client or evidence the client is real rather than a teaching case.</t>
        </is>
      </c>
      <c r="AB207" s="77" t="inlineStr">
        <is>
          <t>Unclear</t>
        </is>
      </c>
      <c r="AC207" s="77" t="inlineStr">
        <is>
          <t>Client; formative feedback on interim presentations</t>
        </is>
      </c>
      <c r="AD207" s="77" t="inlineStr"/>
      <c r="AE207" s="77" t="inlineStr">
        <is>
          <t>Marketing campaign materials and presentation</t>
        </is>
      </c>
      <c r="AF207" s="77">
        <f>IF(OR(V207="No",X207="No",Z207="No"),"Outside strict definition",IF(AND(V207="Yes",X207="Yes",Z207="Yes"),"Meets all three","Potentially relevant; evidence incomplete"))</f>
        <v/>
      </c>
      <c r="AG207" s="77" t="inlineStr">
        <is>
          <t>Current status unclear</t>
        </is>
      </c>
      <c r="AH207" s="77" t="inlineStr">
        <is>
          <t>2026/27</t>
        </is>
      </c>
      <c r="AI207" s="77" t="inlineStr">
        <is>
          <t>Yes</t>
        </is>
      </c>
      <c r="AJ207" s="77">
        <f>IF(AND(AI207="Yes",AF207="Meets all three",AG207="Current delivery confirmed"),"Yes","No")</f>
        <v/>
      </c>
      <c r="AK207" s="77" t="inlineStr">
        <is>
          <t>Class size 48 (catalogue)</t>
        </is>
      </c>
      <c r="AL207" s="77" t="inlineStr">
        <is>
          <t>RG11-S10-R1</t>
        </is>
      </c>
      <c r="AM207" s="77" t="inlineStr">
        <is>
          <t>Client identity and whether it is a live external organisation not established; catalogue entries 2025/26 and 2026/27 exist but retrieved text appears to be 2024/25-labelled.</t>
        </is>
      </c>
      <c r="AN207" s="77" t="inlineStr"/>
      <c r="AO207" s="77" t="inlineStr">
        <is>
          <t>UK</t>
        </is>
      </c>
      <c r="AP207" s="77" t="inlineStr">
        <is>
          <t>UK – Russell Group</t>
        </is>
      </c>
      <c r="AQ207" s="77" t="inlineStr">
        <is>
          <t>Unclear</t>
        </is>
      </c>
      <c r="AR207" s="77" t="inlineStr">
        <is>
          <t>Unclear</t>
        </is>
      </c>
      <c r="AS207" s="77" t="inlineStr"/>
    </row>
    <row r="208">
      <c r="A208" s="77" t="inlineStr">
        <is>
          <t>RG11</t>
        </is>
      </c>
      <c r="B208" s="77" t="inlineStr">
        <is>
          <t>Leeds</t>
        </is>
      </c>
      <c r="C208" s="77" t="inlineStr">
        <is>
          <t>Programme/course</t>
        </is>
      </c>
      <c r="D208" s="77" t="inlineStr">
        <is>
          <t>RG11-S11</t>
        </is>
      </c>
      <c r="E208" s="77" t="inlineStr"/>
      <c r="F208" s="77" t="inlineStr">
        <is>
          <t>No</t>
        </is>
      </c>
      <c r="G208" s="79" t="inlineStr">
        <is>
          <t>COMP5530M Group Project (MEng Computer Science)</t>
        </is>
      </c>
      <c r="H208" s="77" t="inlineStr">
        <is>
          <t>Group Project (Computer Science MEng)</t>
        </is>
      </c>
      <c r="I208" s="77" t="inlineStr">
        <is>
          <t>COMP5530M</t>
        </is>
      </c>
      <c r="J208" s="77" t="inlineStr">
        <is>
          <t>Year 4 MEng teams define a problem and plan, code and manage a collective software project; course page labels it industry-based but module description pairs the team with an academic on research-led problems.</t>
        </is>
      </c>
      <c r="K208" s="77" t="inlineStr">
        <is>
          <t>School of Computer Science</t>
        </is>
      </c>
      <c r="L208" s="77" t="inlineStr">
        <is>
          <t>Computer Science MEng variants</t>
        </is>
      </c>
      <c r="M208" s="77" t="inlineStr">
        <is>
          <t>Engineering/computing</t>
        </is>
      </c>
      <c r="N208" s="77" t="inlineStr">
        <is>
          <t>Undergraduate</t>
        </is>
      </c>
      <c r="O208" s="77" t="inlineStr">
        <is>
          <t>Year 4</t>
        </is>
      </c>
      <c r="P208" s="77" t="inlineStr">
        <is>
          <t>MEng students</t>
        </is>
      </c>
      <c r="Q208" s="77" t="inlineStr">
        <is>
          <t>Compulsory within specified programmes</t>
        </is>
      </c>
      <c r="R208" s="77" t="inlineStr">
        <is>
          <t>Curricular</t>
        </is>
      </c>
      <c r="S208" s="77" t="inlineStr">
        <is>
          <t>30 credits (45 on some variants), Semesters 1-2</t>
        </is>
      </c>
      <c r="T208" s="77" t="inlineStr">
        <is>
          <t>Two semesters</t>
        </is>
      </c>
      <c r="U208" s="77" t="inlineStr">
        <is>
          <t>Team software project</t>
        </is>
      </c>
      <c r="V208" s="77" t="inlineStr">
        <is>
          <t>Yes</t>
        </is>
      </c>
      <c r="W208" s="77" t="inlineStr">
        <is>
          <t>Collective software project negotiated with supervisor (source 1).</t>
        </is>
      </c>
      <c r="X208" s="77" t="inlineStr">
        <is>
          <t>Yes</t>
        </is>
      </c>
      <c r="Y208" s="77" t="inlineStr">
        <is>
          <t>Working as part of a group on a major computing project (source 1).</t>
        </is>
      </c>
      <c r="Z208" s="77" t="inlineStr">
        <is>
          <t>Unclear</t>
        </is>
      </c>
      <c r="AA208" s="77" t="inlineStr">
        <is>
          <t>MEng page says 'industry-based group project' but module text says students are paired with an academic on problems tied to School research expertise; no named external client (sources 1, 2).</t>
        </is>
      </c>
      <c r="AB208" s="77" t="inlineStr">
        <is>
          <t>Unclear</t>
        </is>
      </c>
      <c r="AC208" s="77" t="inlineStr">
        <is>
          <t>Not evidenced</t>
        </is>
      </c>
      <c r="AD208" s="77" t="inlineStr"/>
      <c r="AE208" s="77" t="inlineStr">
        <is>
          <t>Software system</t>
        </is>
      </c>
      <c r="AF208" s="77">
        <f>IF(OR(V208="No",X208="No",Z208="No"),"Outside strict definition",IF(AND(V208="Yes",X208="Yes",Z208="Yes"),"Meets all three","Potentially relevant; evidence incomplete"))</f>
        <v/>
      </c>
      <c r="AG208" s="77" t="inlineStr">
        <is>
          <t>Current delivery confirmed</t>
        </is>
      </c>
      <c r="AH208" s="77" t="inlineStr">
        <is>
          <t>2025/26</t>
        </is>
      </c>
      <c r="AI208" s="77" t="inlineStr">
        <is>
          <t>Yes</t>
        </is>
      </c>
      <c r="AJ208" s="77">
        <f>IF(AND(AI208="Yes",AF208="Meets all three",AG208="Current delivery confirmed"),"Yes","No")</f>
        <v/>
      </c>
      <c r="AK208" s="77" t="inlineStr">
        <is>
          <t>Class size 70 (catalogue)</t>
        </is>
      </c>
      <c r="AL208" s="77" t="inlineStr">
        <is>
          <t>RG11-S11-R1; RG11-S11-R2</t>
        </is>
      </c>
      <c r="AM208" s="77" t="inlineStr">
        <is>
          <t>Whether external organisations supply briefs is unresolved; may be academic research clients (internal, would fail C).</t>
        </is>
      </c>
      <c r="AN208" s="77" t="inlineStr"/>
      <c r="AO208" s="77" t="inlineStr">
        <is>
          <t>UK</t>
        </is>
      </c>
      <c r="AP208" s="77" t="inlineStr">
        <is>
          <t>UK – Russell Group</t>
        </is>
      </c>
      <c r="AQ208" s="77" t="inlineStr">
        <is>
          <t>&gt;1 term</t>
        </is>
      </c>
      <c r="AR208" s="77" t="inlineStr">
        <is>
          <t>Unclear</t>
        </is>
      </c>
      <c r="AS208" s="77" t="inlineStr"/>
    </row>
    <row r="209">
      <c r="A209" s="77" t="inlineStr">
        <is>
          <t>RG11</t>
        </is>
      </c>
      <c r="B209" s="77" t="inlineStr">
        <is>
          <t>Leeds</t>
        </is>
      </c>
      <c r="C209" s="77" t="inlineStr">
        <is>
          <t>Programme/course</t>
        </is>
      </c>
      <c r="D209" s="77" t="inlineStr">
        <is>
          <t>RG11-S12</t>
        </is>
      </c>
      <c r="E209" s="77" t="inlineStr"/>
      <c r="F209" s="77" t="inlineStr">
        <is>
          <t>No</t>
        </is>
      </c>
      <c r="G209" s="79" t="inlineStr">
        <is>
          <t>Chemical Engineering Process Plant Design Project (Year 3)</t>
        </is>
      </c>
      <c r="H209" s="77" t="inlineStr">
        <is>
          <t>Chemical Engineering capstone design project</t>
        </is>
      </c>
      <c r="I209" s="77" t="inlineStr"/>
      <c r="J209" s="77" t="inlineStr">
        <is>
          <t>Third-year teams design a full chemical plant for an industrially relevant process, mentored by design consultants with weekly progress meetings; lectures by practising chemical engineers run alongside.</t>
        </is>
      </c>
      <c r="K209" s="77" t="inlineStr">
        <is>
          <t>School of Chemical and Process Engineering</t>
        </is>
      </c>
      <c r="L209" s="77" t="inlineStr">
        <is>
          <t>Chemical Engineering BEng/MEng variants</t>
        </is>
      </c>
      <c r="M209" s="77" t="inlineStr">
        <is>
          <t>Engineering/computing</t>
        </is>
      </c>
      <c r="N209" s="77" t="inlineStr">
        <is>
          <t>Undergraduate</t>
        </is>
      </c>
      <c r="O209" s="77" t="inlineStr">
        <is>
          <t>Year 3</t>
        </is>
      </c>
      <c r="P209" s="77" t="inlineStr"/>
      <c r="Q209" s="77" t="inlineStr">
        <is>
          <t>Compulsory within specified programmes</t>
        </is>
      </c>
      <c r="R209" s="77" t="inlineStr">
        <is>
          <t>Curricular</t>
        </is>
      </c>
      <c r="S209" s="77" t="inlineStr">
        <is>
          <t>20-40 credits depending on programme/year</t>
        </is>
      </c>
      <c r="T209" s="77" t="inlineStr">
        <is>
          <t>Year-long/semesters (not confirmed)</t>
        </is>
      </c>
      <c r="U209" s="77" t="inlineStr">
        <is>
          <t>Team design project</t>
        </is>
      </c>
      <c r="V209" s="77" t="inlineStr">
        <is>
          <t>Yes</t>
        </is>
      </c>
      <c r="W209" s="77" t="inlineStr">
        <is>
          <t>Full plant design (source 1).</t>
        </is>
      </c>
      <c r="X209" s="77" t="inlineStr">
        <is>
          <t>Yes</t>
        </is>
      </c>
      <c r="Y209" s="77" t="inlineStr">
        <is>
          <t>'work in a team' (source 1).</t>
        </is>
      </c>
      <c r="Z209" s="77" t="inlineStr">
        <is>
          <t>Unclear</t>
        </is>
      </c>
      <c r="AA209" s="77" t="inlineStr">
        <is>
          <t>Design consultants mentor teams weekly but whether they are external practitioners, and whether a client sets the brief, is not stated.</t>
        </is>
      </c>
      <c r="AB209" s="77" t="inlineStr">
        <is>
          <t>Unclear</t>
        </is>
      </c>
      <c r="AC209" s="77" t="inlineStr">
        <is>
          <t>Mentors (affiliation unclear)</t>
        </is>
      </c>
      <c r="AD209" s="77" t="inlineStr"/>
      <c r="AE209" s="77" t="inlineStr">
        <is>
          <t>Plant design report</t>
        </is>
      </c>
      <c r="AF209" s="77">
        <f>IF(OR(V209="No",X209="No",Z209="No"),"Outside strict definition",IF(AND(V209="Yes",X209="Yes",Z209="Yes"),"Meets all three","Potentially relevant; evidence incomplete"))</f>
        <v/>
      </c>
      <c r="AG209" s="77" t="inlineStr">
        <is>
          <t>Current status unclear</t>
        </is>
      </c>
      <c r="AH209" s="77" t="inlineStr">
        <is>
          <t>undated</t>
        </is>
      </c>
      <c r="AI209" s="77" t="inlineStr">
        <is>
          <t>Yes</t>
        </is>
      </c>
      <c r="AJ209" s="77">
        <f>IF(AND(AI209="Yes",AF209="Meets all three",AG209="Current delivery confirmed"),"Yes","No")</f>
        <v/>
      </c>
      <c r="AK209" s="77" t="inlineStr"/>
      <c r="AL209" s="77" t="inlineStr">
        <is>
          <t>RG11-S12-R1</t>
        </is>
      </c>
      <c r="AM209" s="77" t="inlineStr">
        <is>
          <t>No external client/brief setter evidenced; no dated delivery evidence.</t>
        </is>
      </c>
      <c r="AN209" s="77" t="inlineStr"/>
      <c r="AO209" s="77" t="inlineStr">
        <is>
          <t>UK</t>
        </is>
      </c>
      <c r="AP209" s="77" t="inlineStr">
        <is>
          <t>UK – Russell Group</t>
        </is>
      </c>
      <c r="AQ209" s="77" t="inlineStr">
        <is>
          <t>Unclear</t>
        </is>
      </c>
      <c r="AR209" s="77" t="inlineStr">
        <is>
          <t>Unclear</t>
        </is>
      </c>
      <c r="AS209" s="77" t="inlineStr"/>
    </row>
    <row r="210">
      <c r="A210" s="77" t="inlineStr">
        <is>
          <t>RG11</t>
        </is>
      </c>
      <c r="B210" s="77" t="inlineStr">
        <is>
          <t>Leeds</t>
        </is>
      </c>
      <c r="C210" s="77" t="inlineStr">
        <is>
          <t>Programme/course</t>
        </is>
      </c>
      <c r="D210" s="77" t="inlineStr">
        <is>
          <t>RG11-S13</t>
        </is>
      </c>
      <c r="E210" s="77" t="inlineStr"/>
      <c r="F210" s="77" t="inlineStr">
        <is>
          <t>No</t>
        </is>
      </c>
      <c r="G210" s="79" t="inlineStr">
        <is>
          <t>Marketing Consultancy Project (Marketing BSc, Year 3 optional)</t>
        </is>
      </c>
      <c r="H210" s="77" t="inlineStr">
        <is>
          <t>Marketing Consultancy Project</t>
        </is>
      </c>
      <c r="I210" s="77" t="inlineStr"/>
      <c r="J210" s="77" t="inlineStr">
        <is>
          <t>Optional 10-credit Year 3 module in which students work with a live client to investigate a real-life marketing issue; client receives a strategic and operational marketing plan.</t>
        </is>
      </c>
      <c r="K210" s="77" t="inlineStr">
        <is>
          <t>Leeds University Business School</t>
        </is>
      </c>
      <c r="L210" s="77" t="inlineStr">
        <is>
          <t>Marketing BSc</t>
        </is>
      </c>
      <c r="M210" s="77" t="inlineStr">
        <is>
          <t>Business/management</t>
        </is>
      </c>
      <c r="N210" s="77" t="inlineStr">
        <is>
          <t>Undergraduate</t>
        </is>
      </c>
      <c r="O210" s="77" t="inlineStr">
        <is>
          <t>Year 3</t>
        </is>
      </c>
      <c r="P210" s="77" t="inlineStr"/>
      <c r="Q210" s="77" t="inlineStr">
        <is>
          <t>Optional/elective</t>
        </is>
      </c>
      <c r="R210" s="77" t="inlineStr">
        <is>
          <t>Curricular</t>
        </is>
      </c>
      <c r="S210" s="77" t="inlineStr">
        <is>
          <t>10 credits</t>
        </is>
      </c>
      <c r="T210" s="77" t="inlineStr">
        <is>
          <t>Not stated</t>
        </is>
      </c>
      <c r="U210" s="77" t="inlineStr">
        <is>
          <t>Live client project</t>
        </is>
      </c>
      <c r="V210" s="77" t="inlineStr">
        <is>
          <t>Yes</t>
        </is>
      </c>
      <c r="W210" s="77" t="inlineStr">
        <is>
          <t>Marketing plan for client (source 1).</t>
        </is>
      </c>
      <c r="X210" s="77" t="inlineStr">
        <is>
          <t>Unclear</t>
        </is>
      </c>
      <c r="Y210" s="77" t="inlineStr">
        <is>
          <t>Individual vs team format not stated in extract.</t>
        </is>
      </c>
      <c r="Z210" s="77" t="inlineStr">
        <is>
          <t>Yes</t>
        </is>
      </c>
      <c r="AA210" s="77" t="inlineStr">
        <is>
          <t>Live client; receives marketing plan (source 1).</t>
        </is>
      </c>
      <c r="AB210" s="77" t="inlineStr">
        <is>
          <t>Unclear</t>
        </is>
      </c>
      <c r="AC210" s="77" t="inlineStr">
        <is>
          <t>Live client; receives plan</t>
        </is>
      </c>
      <c r="AD210" s="77" t="inlineStr"/>
      <c r="AE210" s="77" t="inlineStr">
        <is>
          <t>Strategic and operational marketing plan</t>
        </is>
      </c>
      <c r="AF210" s="77">
        <f>IF(OR(V210="No",X210="No",Z210="No"),"Outside strict definition",IF(AND(V210="Yes",X210="Yes",Z210="Yes"),"Meets all three","Potentially relevant; evidence incomplete"))</f>
        <v/>
      </c>
      <c r="AG210" s="77" t="inlineStr">
        <is>
          <t>Current status unclear</t>
        </is>
      </c>
      <c r="AH210" s="77" t="inlineStr">
        <is>
          <t>undated</t>
        </is>
      </c>
      <c r="AI210" s="77" t="inlineStr">
        <is>
          <t>Yes</t>
        </is>
      </c>
      <c r="AJ210" s="77">
        <f>IF(AND(AI210="Yes",AF210="Meets all three",AG210="Current delivery confirmed"),"Yes","No")</f>
        <v/>
      </c>
      <c r="AK210" s="77" t="inlineStr"/>
      <c r="AL210" s="77" t="inlineStr">
        <is>
          <t>RG11-S13-R1</t>
        </is>
      </c>
      <c r="AM210" s="77" t="inlineStr">
        <is>
          <t>Module code, group format, client type and delivery year not retrieved (LUBS2931 is Evidence-based Consultancy, a different module).</t>
        </is>
      </c>
      <c r="AN210" s="77" t="inlineStr"/>
      <c r="AO210" s="77" t="inlineStr">
        <is>
          <t>UK</t>
        </is>
      </c>
      <c r="AP210" s="77" t="inlineStr">
        <is>
          <t>UK – Russell Group</t>
        </is>
      </c>
      <c r="AQ210" s="77" t="inlineStr">
        <is>
          <t>Unclear</t>
        </is>
      </c>
      <c r="AR210" s="77" t="inlineStr">
        <is>
          <t>Unclear</t>
        </is>
      </c>
      <c r="AS210" s="77" t="inlineStr"/>
    </row>
    <row r="211">
      <c r="A211" s="77" t="inlineStr">
        <is>
          <t>RG12</t>
        </is>
      </c>
      <c r="B211" s="77" t="inlineStr">
        <is>
          <t>Liverpool</t>
        </is>
      </c>
      <c r="C211" s="77" t="inlineStr">
        <is>
          <t>University-wide</t>
        </is>
      </c>
      <c r="D211" s="77" t="inlineStr">
        <is>
          <t>RG12-S01</t>
        </is>
      </c>
      <c r="E211" s="77" t="inlineStr"/>
      <c r="F211" s="77" t="inlineStr">
        <is>
          <t>Yes</t>
        </is>
      </c>
      <c r="G211" s="79" t="inlineStr">
        <is>
          <t>Liverpool Launchpad employer-led Grand Challenges (Careers and Employability)</t>
        </is>
      </c>
      <c r="H211" s="77" t="inlineStr">
        <is>
          <t>Liverpool Launchpad Grand Challenges</t>
        </is>
      </c>
      <c r="I211" s="77" t="inlineStr"/>
      <c r="J211"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211" s="77" t="inlineStr">
        <is>
          <t>Careers and Employability</t>
        </is>
      </c>
      <c r="L211" s="77" t="inlineStr">
        <is>
          <t>Launchpad announced as open to all current University of Liverpool students; individual challenges have their own limits (places limited; some priority groups).</t>
        </is>
      </c>
      <c r="M211" s="77" t="inlineStr">
        <is>
          <t>Central provision</t>
        </is>
      </c>
      <c r="N211" s="77" t="inlineStr">
        <is>
          <t>Unclear</t>
        </is>
      </c>
      <c r="O211" s="77" t="inlineStr"/>
      <c r="P211" s="77" t="inlineStr"/>
      <c r="Q211" s="77" t="inlineStr">
        <is>
          <t>Selective/competitive</t>
        </is>
      </c>
      <c r="R211" s="77" t="inlineStr">
        <is>
          <t>Extracurricular</t>
        </is>
      </c>
      <c r="S211" s="77" t="inlineStr">
        <is>
          <t>No credit evidenced</t>
        </is>
      </c>
      <c r="T211" s="77" t="inlineStr">
        <is>
          <t>Varies by challenge</t>
        </is>
      </c>
      <c r="U211" s="77" t="inlineStr">
        <is>
          <t>Short employer challenges; pitches</t>
        </is>
      </c>
      <c r="V211" s="77" t="inlineStr">
        <is>
          <t>Yes</t>
        </is>
      </c>
      <c r="W211" s="77" t="inlineStr">
        <is>
          <t>Child challenges set briefs and require pitches (src 1,2).</t>
        </is>
      </c>
      <c r="X211" s="77" t="inlineStr">
        <is>
          <t>Yes</t>
        </is>
      </c>
      <c r="Y211" s="77" t="inlineStr">
        <is>
          <t>Teams in child challenges (src 1,2).</t>
        </is>
      </c>
      <c r="Z211" s="77" t="inlineStr">
        <is>
          <t>Yes</t>
        </is>
      </c>
      <c r="AA211" s="77" t="inlineStr">
        <is>
          <t>Partner-set briefs and expert feedback in child challenges (src 1,2).</t>
        </is>
      </c>
      <c r="AB211" s="77" t="inlineStr">
        <is>
          <t>Mixed</t>
        </is>
      </c>
      <c r="AC211" s="77" t="inlineStr"/>
      <c r="AD211" s="77" t="inlineStr"/>
      <c r="AE211" s="77" t="inlineStr"/>
      <c r="AF211" s="77">
        <f>IF(OR(V211="No",X211="No",Z211="No"),"Outside strict definition",IF(AND(V211="Yes",X211="Yes",Z211="Yes"),"Meets all three","Potentially relevant; evidence incomplete"))</f>
        <v/>
      </c>
      <c r="AG211" s="77" t="inlineStr">
        <is>
          <t>Current delivery confirmed</t>
        </is>
      </c>
      <c r="AH211" s="77" t="inlineStr">
        <is>
          <t>2026</t>
        </is>
      </c>
      <c r="AI211" s="77" t="inlineStr">
        <is>
          <t>No</t>
        </is>
      </c>
      <c r="AJ211" s="77">
        <f>IF(AND(AI211="Yes",AF211="Meets all three",AG211="Current delivery confirmed"),"Yes","No")</f>
        <v/>
      </c>
      <c r="AK211" s="77" t="inlineStr"/>
      <c r="AL211" s="77" t="inlineStr">
        <is>
          <t>RG12-S01-R1; RG12-S01-R2</t>
        </is>
      </c>
      <c r="AM211"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211" s="77" t="inlineStr">
        <is>
          <t>Grand Challenges</t>
        </is>
      </c>
      <c r="AO211" s="77" t="inlineStr">
        <is>
          <t>UK</t>
        </is>
      </c>
      <c r="AP211" s="77" t="inlineStr">
        <is>
          <t>UK – Russell Group</t>
        </is>
      </c>
      <c r="AQ211" s="77" t="inlineStr">
        <is>
          <t>Unclear</t>
        </is>
      </c>
      <c r="AR211" s="77" t="inlineStr">
        <is>
          <t>Some projects</t>
        </is>
      </c>
      <c r="AS211" s="77" t="inlineStr">
        <is>
          <t>No (umbrella; children counted)</t>
        </is>
      </c>
    </row>
    <row r="212">
      <c r="A212" s="77" t="inlineStr">
        <is>
          <t>RG12</t>
        </is>
      </c>
      <c r="B212" s="77" t="inlineStr">
        <is>
          <t>Liverpool</t>
        </is>
      </c>
      <c r="C212" s="77" t="inlineStr">
        <is>
          <t>Unclear</t>
        </is>
      </c>
      <c r="D212" s="77" t="inlineStr">
        <is>
          <t>RG12-S02</t>
        </is>
      </c>
      <c r="E212" s="77" t="inlineStr">
        <is>
          <t>RG12-S01</t>
        </is>
      </c>
      <c r="F212" s="77" t="inlineStr">
        <is>
          <t>No</t>
        </is>
      </c>
      <c r="G212" s="79" t="inlineStr">
        <is>
          <t>The Big Events Challenge with Culture Liverpool</t>
        </is>
      </c>
      <c r="H212" s="77" t="inlineStr">
        <is>
          <t>The Big Events Challenge</t>
        </is>
      </c>
      <c r="I212" s="77" t="inlineStr"/>
      <c r="J212"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12" s="77" t="inlineStr">
        <is>
          <t>Careers and Employability</t>
        </is>
      </c>
      <c r="L212" s="77" t="inlineStr">
        <is>
          <t>Interdisciplinary student teams; places limited, application deadline 26 January (Dec 2025 call). Eligibility criteria not stated in extracts.</t>
        </is>
      </c>
      <c r="M212" s="77" t="inlineStr">
        <is>
          <t>Central provision</t>
        </is>
      </c>
      <c r="N212" s="77" t="inlineStr">
        <is>
          <t>Unclear</t>
        </is>
      </c>
      <c r="O212" s="77" t="inlineStr"/>
      <c r="P212" s="77" t="inlineStr"/>
      <c r="Q212" s="77" t="inlineStr">
        <is>
          <t>Selective/competitive</t>
        </is>
      </c>
      <c r="R212" s="77" t="inlineStr">
        <is>
          <t>Extracurricular</t>
        </is>
      </c>
      <c r="S212" s="77" t="inlineStr">
        <is>
          <t>No credit evidenced</t>
        </is>
      </c>
      <c r="T212" s="77" t="inlineStr">
        <is>
          <t>2 days (March 2026)</t>
        </is>
      </c>
      <c r="U212" s="77" t="inlineStr">
        <is>
          <t>In person, two-day team challenge with finale pitch</t>
        </is>
      </c>
      <c r="V212" s="77" t="inlineStr">
        <is>
          <t>Yes</t>
        </is>
      </c>
      <c r="W212" s="77" t="inlineStr">
        <is>
          <t>Defined brief (accessibility/inclusion of large events) and pitched solutions to a panel (src 1,2). Very short format; output goes to a judging panel, recipient organisation's use of outputs not evidenced.</t>
        </is>
      </c>
      <c r="X212" s="77" t="inlineStr">
        <is>
          <t>Yes</t>
        </is>
      </c>
      <c r="Y212" s="77" t="inlineStr">
        <is>
          <t>Students 'worked in newly formed, interdisciplinary teams' (src 1).</t>
        </is>
      </c>
      <c r="Z212" s="77" t="inlineStr">
        <is>
          <t>Yes</t>
        </is>
      </c>
      <c r="AA212" s="77" t="inlineStr">
        <is>
          <t>Brief set by Culture Liverpool ('genuine brief rather than hypothetical'); industry experts gave feedback to groups; run in partnership with Culture Liverpool (src 1,2).</t>
        </is>
      </c>
      <c r="AB212" s="77" t="inlineStr">
        <is>
          <t>Unclear</t>
        </is>
      </c>
      <c r="AC212" s="77" t="inlineStr">
        <is>
          <t>Sets brief; supplies industry experts for feedback; partner in delivery.</t>
        </is>
      </c>
      <c r="AD212" s="77" t="inlineStr">
        <is>
          <t>Culture Liverpool (2026)</t>
        </is>
      </c>
      <c r="AE212" s="77" t="inlineStr">
        <is>
          <t>Team pitch of an idea (e.g. accessibility app) to finale panel</t>
        </is>
      </c>
      <c r="AF212" s="77">
        <f>IF(OR(V212="No",X212="No",Z212="No"),"Outside strict definition",IF(AND(V212="Yes",X212="Yes",Z212="Yes"),"Meets all three","Potentially relevant; evidence incomplete"))</f>
        <v/>
      </c>
      <c r="AG212" s="77" t="inlineStr">
        <is>
          <t>Current delivery confirmed</t>
        </is>
      </c>
      <c r="AH212" s="77" t="inlineStr">
        <is>
          <t>2026</t>
        </is>
      </c>
      <c r="AI212" s="77" t="inlineStr">
        <is>
          <t>Yes</t>
        </is>
      </c>
      <c r="AJ212" s="77">
        <f>IF(AND(AI212="Yes",AF212="Meets all three",AG212="Current delivery confirmed"),"Yes","No")</f>
        <v/>
      </c>
      <c r="AK212" s="77" t="inlineStr">
        <is>
          <t>Places limited; number not published in extracts.</t>
        </is>
      </c>
      <c r="AL212" s="77" t="inlineStr">
        <is>
          <t>RG12-S02-R1; RG12-S02-R2</t>
        </is>
      </c>
      <c r="AM212" s="77" t="inlineStr">
        <is>
          <t>Partner type of Culture Liverpool not stated in extracts (likely a city culture body but not evidenced). Whether challenge open to all students not stated. Only one brief/year evidenced; short duration.</t>
        </is>
      </c>
      <c r="AN212" s="77" t="inlineStr"/>
      <c r="AO212" s="77" t="inlineStr">
        <is>
          <t>UK</t>
        </is>
      </c>
      <c r="AP212" s="77" t="inlineStr">
        <is>
          <t>UK – Russell Group</t>
        </is>
      </c>
      <c r="AQ212" s="77" t="inlineStr">
        <is>
          <t>&lt;1 week</t>
        </is>
      </c>
      <c r="AR212" s="77" t="inlineStr">
        <is>
          <t>All/standard</t>
        </is>
      </c>
      <c r="AS212" s="77" t="inlineStr"/>
    </row>
    <row r="213">
      <c r="A213" s="77" t="inlineStr">
        <is>
          <t>RG12</t>
        </is>
      </c>
      <c r="B213" s="77" t="inlineStr">
        <is>
          <t>Liverpool</t>
        </is>
      </c>
      <c r="C213" s="77" t="inlineStr">
        <is>
          <t>University-wide</t>
        </is>
      </c>
      <c r="D213" s="77" t="inlineStr">
        <is>
          <t>RG12-S03</t>
        </is>
      </c>
      <c r="E213" s="77" t="inlineStr">
        <is>
          <t>RG12-S01</t>
        </is>
      </c>
      <c r="F213" s="77" t="inlineStr">
        <is>
          <t>No</t>
        </is>
      </c>
      <c r="G213" s="79" t="inlineStr">
        <is>
          <t>Sustainable Innovation Challenge</t>
        </is>
      </c>
      <c r="H213" s="77" t="inlineStr">
        <is>
          <t>Sustainable Innovation Challenge</t>
        </is>
      </c>
      <c r="I213" s="77" t="inlineStr"/>
      <c r="J213"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13" s="77" t="inlineStr">
        <is>
          <t>Careers and Employability (EQ+)</t>
        </is>
      </c>
      <c r="L213" s="77" t="inlineStr">
        <is>
          <t>Open to students from across the University; all degree subjects welcome, no prior experience; places limited with priority to EQ+/widening participation students.</t>
        </is>
      </c>
      <c r="M213" s="77" t="inlineStr">
        <is>
          <t>Central provision</t>
        </is>
      </c>
      <c r="N213" s="77" t="inlineStr">
        <is>
          <t>Unclear</t>
        </is>
      </c>
      <c r="O213" s="77" t="inlineStr"/>
      <c r="P213" s="77" t="inlineStr"/>
      <c r="Q213" s="77" t="inlineStr">
        <is>
          <t>Selective/competitive</t>
        </is>
      </c>
      <c r="R213" s="77" t="inlineStr">
        <is>
          <t>Extracurricular</t>
        </is>
      </c>
      <c r="S213" s="77" t="inlineStr">
        <is>
          <t>No credit evidenced</t>
        </is>
      </c>
      <c r="T213" s="77" t="inlineStr">
        <is>
          <t>Annual spring programme including 3-day Manchester trip (June 2026)</t>
        </is>
      </c>
      <c r="U213" s="77" t="inlineStr">
        <is>
          <t>Multi-university team challenge; mentoring; final pitch</t>
        </is>
      </c>
      <c r="V213" s="77" t="inlineStr">
        <is>
          <t>Yes</t>
        </is>
      </c>
      <c r="W213" s="77" t="inlineStr">
        <is>
          <t>Team brief on a defined site problem (CityLink) with pitch to a panel (src 1,2).</t>
        </is>
      </c>
      <c r="X213" s="77" t="inlineStr">
        <is>
          <t>Yes</t>
        </is>
      </c>
      <c r="Y213" s="77" t="inlineStr">
        <is>
          <t>'Teams collaborate with peers from partner universities' (src 1).</t>
        </is>
      </c>
      <c r="Z213" s="77" t="inlineStr">
        <is>
          <t>Yes</t>
        </is>
      </c>
      <c r="AA213" s="77" t="inlineStr">
        <is>
          <t>Employers and industry mentors guide teams; 2026 brief delivered in partnership with Manchester City FC; pitch to judging panel (src 1,2). Exact split of who sets the brief not stated; recorded as partner-set/mentored.</t>
        </is>
      </c>
      <c r="AB213" s="77" t="inlineStr">
        <is>
          <t>Mixed</t>
        </is>
      </c>
      <c r="AC213" s="77" t="inlineStr">
        <is>
          <t>Industry mentors/employers guide teams; Manchester City FC partner on 2026 brief; judging panel.</t>
        </is>
      </c>
      <c r="AD213" s="77" t="inlineStr">
        <is>
          <t>Manchester City Football Club (2026); partner universities Manchester Metropolitan, Ulster, Berlin School of Economics and Law (2026)</t>
        </is>
      </c>
      <c r="AE213" s="77" t="inlineStr">
        <is>
          <t>Team pitch of solution/proposal</t>
        </is>
      </c>
      <c r="AF213" s="77">
        <f>IF(OR(V213="No",X213="No",Z213="No"),"Outside strict definition",IF(AND(V213="Yes",X213="Yes",Z213="Yes"),"Meets all three","Potentially relevant; evidence incomplete"))</f>
        <v/>
      </c>
      <c r="AG213" s="77" t="inlineStr">
        <is>
          <t>Current delivery confirmed</t>
        </is>
      </c>
      <c r="AH213" s="77" t="inlineStr">
        <is>
          <t>2026</t>
        </is>
      </c>
      <c r="AI213" s="77" t="inlineStr">
        <is>
          <t>Yes</t>
        </is>
      </c>
      <c r="AJ213" s="77">
        <f>IF(AND(AI213="Yes",AF213="Meets all three",AG213="Current delivery confirmed"),"Yes","No")</f>
        <v/>
      </c>
      <c r="AK213" s="77" t="inlineStr">
        <is>
          <t>Programme self-reports 80% of participants progressed to graduate roles, placements or further study (not a participation count).</t>
        </is>
      </c>
      <c r="AL213" s="77" t="inlineStr">
        <is>
          <t>RG12-S03-R1; RG12-S03-R2</t>
        </is>
      </c>
      <c r="AM213" s="77" t="inlineStr">
        <is>
          <t>Total programme length not stated; place numbers not published. Brief-setter role of Man City FC inferred from 'in partnership' wording; mentors/employers' participation is explicit.</t>
        </is>
      </c>
      <c r="AN213" s="77" t="inlineStr"/>
      <c r="AO213" s="77" t="inlineStr">
        <is>
          <t>UK</t>
        </is>
      </c>
      <c r="AP213" s="77" t="inlineStr">
        <is>
          <t>UK – Russell Group</t>
        </is>
      </c>
      <c r="AQ213" s="77" t="inlineStr">
        <is>
          <t>1–4 weeks</t>
        </is>
      </c>
      <c r="AR213" s="77" t="inlineStr">
        <is>
          <t>All/standard</t>
        </is>
      </c>
      <c r="AS213" s="77" t="inlineStr"/>
    </row>
    <row r="214">
      <c r="A214" s="77" t="inlineStr">
        <is>
          <t>RG12</t>
        </is>
      </c>
      <c r="B214" s="77" t="inlineStr">
        <is>
          <t>Liverpool</t>
        </is>
      </c>
      <c r="C214" s="77" t="inlineStr">
        <is>
          <t>Cross-faculty</t>
        </is>
      </c>
      <c r="D214" s="77" t="inlineStr">
        <is>
          <t>RG12-S04</t>
        </is>
      </c>
      <c r="E214" s="77" t="inlineStr"/>
      <c r="F214" s="77" t="inlineStr">
        <is>
          <t>Yes</t>
        </is>
      </c>
      <c r="G214" s="79" t="inlineStr">
        <is>
          <t>Real-World Challenges in Curriculum (Careers and Employability employer offer)</t>
        </is>
      </c>
      <c r="H214" s="77" t="inlineStr">
        <is>
          <t>Real-World Challenges in Curriculum</t>
        </is>
      </c>
      <c r="I214" s="77" t="inlineStr"/>
      <c r="J214"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14" s="77" t="inlineStr">
        <is>
          <t>Careers and Employability (Employer Connections)</t>
        </is>
      </c>
      <c r="L214" s="77" t="inlineStr">
        <is>
          <t>Targets particular degree disciplines per project; no list of participating modules published on the page.</t>
        </is>
      </c>
      <c r="M214" s="77" t="inlineStr">
        <is>
          <t>Central provision</t>
        </is>
      </c>
      <c r="N214" s="77" t="inlineStr">
        <is>
          <t>Unclear</t>
        </is>
      </c>
      <c r="O214" s="77" t="inlineStr"/>
      <c r="P214" s="77" t="inlineStr"/>
      <c r="Q214" s="77" t="inlineStr">
        <is>
          <t>Unclear</t>
        </is>
      </c>
      <c r="R214" s="77" t="inlineStr">
        <is>
          <t>Curricular</t>
        </is>
      </c>
      <c r="S214" s="77" t="inlineStr">
        <is>
          <t>Assessed module activity (module-specific)</t>
        </is>
      </c>
      <c r="T214" s="77" t="inlineStr">
        <is>
          <t>Module-length</t>
        </is>
      </c>
      <c r="U214" s="77" t="inlineStr">
        <is>
          <t>Employer project embedded in module</t>
        </is>
      </c>
      <c r="V214" s="77" t="inlineStr">
        <is>
          <t>Yes</t>
        </is>
      </c>
      <c r="W214" s="77" t="inlineStr">
        <is>
          <t>Employer project embedded in module (src 1).</t>
        </is>
      </c>
      <c r="X214" s="77" t="inlineStr">
        <is>
          <t>Yes</t>
        </is>
      </c>
      <c r="Y214" s="77" t="inlineStr">
        <is>
          <t>'Students typically work in groups' (src 1).</t>
        </is>
      </c>
      <c r="Z214" s="77" t="inlineStr">
        <is>
          <t>Yes</t>
        </is>
      </c>
      <c r="AA214" s="77" t="inlineStr">
        <is>
          <t>Employer brings current challenge (src 1).</t>
        </is>
      </c>
      <c r="AB214" s="77" t="inlineStr">
        <is>
          <t>Unclear</t>
        </is>
      </c>
      <c r="AC214" s="77" t="inlineStr"/>
      <c r="AD214" s="77" t="inlineStr"/>
      <c r="AE214" s="77" t="inlineStr"/>
      <c r="AF214" s="77">
        <f>IF(OR(V214="No",X214="No",Z214="No"),"Outside strict definition",IF(AND(V214="Yes",X214="Yes",Z214="Yes"),"Meets all three","Potentially relevant; evidence incomplete"))</f>
        <v/>
      </c>
      <c r="AG214" s="77" t="inlineStr">
        <is>
          <t>Current status unclear</t>
        </is>
      </c>
      <c r="AH214" s="77" t="inlineStr">
        <is>
          <t>undated</t>
        </is>
      </c>
      <c r="AI214" s="77" t="inlineStr">
        <is>
          <t>No</t>
        </is>
      </c>
      <c r="AJ214" s="77">
        <f>IF(AND(AI214="Yes",AF214="Meets all three",AG214="Current delivery confirmed"),"Yes","No")</f>
        <v/>
      </c>
      <c r="AK214" s="77" t="inlineStr"/>
      <c r="AL214" s="77" t="inlineStr">
        <is>
          <t>RG12-S04-R1</t>
        </is>
      </c>
      <c r="AM214" s="77" t="inlineStr">
        <is>
          <t>Employer-facing marketing page; participating modules not listed (only MATH390 identified via other sources). Umbrella, not counted.</t>
        </is>
      </c>
      <c r="AN214" s="77" t="inlineStr"/>
      <c r="AO214" s="77" t="inlineStr">
        <is>
          <t>UK</t>
        </is>
      </c>
      <c r="AP214" s="77" t="inlineStr">
        <is>
          <t>UK – Russell Group</t>
        </is>
      </c>
      <c r="AQ214" s="77" t="inlineStr">
        <is>
          <t>Unclear</t>
        </is>
      </c>
      <c r="AR214" s="77" t="inlineStr">
        <is>
          <t>Unclear</t>
        </is>
      </c>
      <c r="AS214" s="77" t="inlineStr">
        <is>
          <t>No (umbrella; children counted)</t>
        </is>
      </c>
    </row>
    <row r="215">
      <c r="A215" s="77" t="inlineStr">
        <is>
          <t>RG12</t>
        </is>
      </c>
      <c r="B215" s="77" t="inlineStr">
        <is>
          <t>Liverpool</t>
        </is>
      </c>
      <c r="C215" s="77" t="inlineStr">
        <is>
          <t>Programme/course</t>
        </is>
      </c>
      <c r="D215" s="77" t="inlineStr">
        <is>
          <t>RG12-S05</t>
        </is>
      </c>
      <c r="E215" s="77" t="inlineStr">
        <is>
          <t>RG12-S04</t>
        </is>
      </c>
      <c r="F215" s="77" t="inlineStr">
        <is>
          <t>No</t>
        </is>
      </c>
      <c r="G215" s="79" t="inlineStr">
        <is>
          <t>Professional Projects and Employability in Mathematics</t>
        </is>
      </c>
      <c r="H215" s="77" t="inlineStr">
        <is>
          <t>Professional Projects and Employability in Mathematics</t>
        </is>
      </c>
      <c r="I215" s="77" t="inlineStr">
        <is>
          <t>MATH390</t>
        </is>
      </c>
      <c r="J215"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15" s="77" t="inlineStr">
        <is>
          <t>Department of Mathematical Sciences</t>
        </is>
      </c>
      <c r="L215" s="77" t="inlineStr">
        <is>
          <t>Optional year 3 module in several Mathematics programmes (including Mathematics and Computer Science).</t>
        </is>
      </c>
      <c r="M215" s="77" t="inlineStr">
        <is>
          <t>Science</t>
        </is>
      </c>
      <c r="N215" s="77" t="inlineStr">
        <is>
          <t>Undergraduate</t>
        </is>
      </c>
      <c r="O215" s="77" t="inlineStr">
        <is>
          <t>Year 3 (Level 6)</t>
        </is>
      </c>
      <c r="P215" s="77" t="inlineStr"/>
      <c r="Q215" s="77" t="inlineStr">
        <is>
          <t>Optional/elective</t>
        </is>
      </c>
      <c r="R215" s="77" t="inlineStr">
        <is>
          <t>Curricular</t>
        </is>
      </c>
      <c r="S215" s="77" t="inlineStr">
        <is>
          <t>15 credits, semester 1; assessed by three group projects, reflective pieces and individual portfolio</t>
        </is>
      </c>
      <c r="T215" s="77" t="inlineStr">
        <is>
          <t>One semester</t>
        </is>
      </c>
      <c r="U215" s="77" t="inlineStr">
        <is>
          <t>PC-lab based active learning with employer projects</t>
        </is>
      </c>
      <c r="V215" s="77" t="inlineStr">
        <is>
          <t>Yes</t>
        </is>
      </c>
      <c r="W215" s="77" t="inlineStr">
        <is>
          <t>Three authentic employer-set projects with client reports (src 1,2).</t>
        </is>
      </c>
      <c r="X215" s="77" t="inlineStr">
        <is>
          <t>Yes</t>
        </is>
      </c>
      <c r="Y215" s="77" t="inlineStr">
        <is>
          <t>'Students work in groups on authentic mathematical projects set by employers' (src 1,2).</t>
        </is>
      </c>
      <c r="Z215" s="77" t="inlineStr">
        <is>
          <t>Yes</t>
        </is>
      </c>
      <c r="AA215" s="77" t="inlineStr">
        <is>
          <t>Employers set projects, input on reports/presentations, lead Q&amp;A (src 2).</t>
        </is>
      </c>
      <c r="AB215" s="77" t="inlineStr">
        <is>
          <t>Unclear</t>
        </is>
      </c>
      <c r="AC215" s="77" t="inlineStr">
        <is>
          <t>Co-design projects from real questions in their organisations; feedback and Q&amp;A on presentations.</t>
        </is>
      </c>
      <c r="AD215" s="77" t="inlineStr">
        <is>
          <t>Not named in extracts for current year (a 2021-era Shop Direct example surfaced in a search summary but was not tied to a source).</t>
        </is>
      </c>
      <c r="AE215" s="77" t="inlineStr">
        <is>
          <t>Client reports and group presentations</t>
        </is>
      </c>
      <c r="AF215" s="77">
        <f>IF(OR(V215="No",X215="No",Z215="No"),"Outside strict definition",IF(AND(V215="Yes",X215="Yes",Z215="Yes"),"Meets all three","Potentially relevant; evidence incomplete"))</f>
        <v/>
      </c>
      <c r="AG215" s="77" t="inlineStr">
        <is>
          <t>Current delivery confirmed</t>
        </is>
      </c>
      <c r="AH215" s="77" t="inlineStr">
        <is>
          <t>2025/26</t>
        </is>
      </c>
      <c r="AI215" s="77" t="inlineStr">
        <is>
          <t>Yes</t>
        </is>
      </c>
      <c r="AJ215" s="77">
        <f>IF(AND(AI215="Yes",AF215="Meets all three",AG215="Current delivery confirmed"),"Yes","No")</f>
        <v/>
      </c>
      <c r="AK215" s="77" t="inlineStr"/>
      <c r="AL215" s="77" t="inlineStr">
        <is>
          <t>RG12-S05-R1; RG12-S05-R2; RG12-S05-R3</t>
        </is>
      </c>
      <c r="AM215"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15" s="77" t="inlineStr"/>
      <c r="AO215" s="77" t="inlineStr">
        <is>
          <t>UK</t>
        </is>
      </c>
      <c r="AP215" s="77" t="inlineStr">
        <is>
          <t>UK – Russell Group</t>
        </is>
      </c>
      <c r="AQ215" s="77" t="inlineStr">
        <is>
          <t>~1 term/semester</t>
        </is>
      </c>
      <c r="AR215" s="77" t="inlineStr">
        <is>
          <t>All/standard</t>
        </is>
      </c>
      <c r="AS215" s="77" t="inlineStr"/>
    </row>
    <row r="216">
      <c r="A216" s="77" t="inlineStr">
        <is>
          <t>RG12</t>
        </is>
      </c>
      <c r="B216" s="77" t="inlineStr">
        <is>
          <t>Liverpool</t>
        </is>
      </c>
      <c r="C216" s="77" t="inlineStr">
        <is>
          <t>Programme/course</t>
        </is>
      </c>
      <c r="D216" s="77" t="inlineStr">
        <is>
          <t>RG12-S06</t>
        </is>
      </c>
      <c r="E216" s="77" t="inlineStr"/>
      <c r="F216" s="77" t="inlineStr">
        <is>
          <t>No</t>
        </is>
      </c>
      <c r="G216" s="79" t="inlineStr">
        <is>
          <t>Electrical Engineering &amp; Electronics industry 'Dragons' Den' group project module</t>
        </is>
      </c>
      <c r="H216" s="77" t="inlineStr">
        <is>
          <t>EEE module group projects pitched to industry panel</t>
        </is>
      </c>
      <c r="I216" s="77" t="inlineStr"/>
      <c r="J216"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16" s="77" t="inlineStr">
        <is>
          <t>Department of Electrical Engineering and Electronics</t>
        </is>
      </c>
      <c r="L216" s="77" t="inlineStr">
        <is>
          <t>Module in EEE programmes (module code not stated in extract).</t>
        </is>
      </c>
      <c r="M216" s="77" t="inlineStr">
        <is>
          <t>Engineering/computing</t>
        </is>
      </c>
      <c r="N216" s="77" t="inlineStr">
        <is>
          <t>Undergraduate</t>
        </is>
      </c>
      <c r="O216" s="77" t="inlineStr"/>
      <c r="P216" s="77" t="inlineStr"/>
      <c r="Q216" s="77" t="inlineStr">
        <is>
          <t>Unclear</t>
        </is>
      </c>
      <c r="R216" s="77" t="inlineStr">
        <is>
          <t>Curricular</t>
        </is>
      </c>
      <c r="S216" s="77" t="inlineStr">
        <is>
          <t>Assessed module activity; weighting not stated</t>
        </is>
      </c>
      <c r="T216" s="77" t="inlineStr">
        <is>
          <t>Module-length with pitch session</t>
        </is>
      </c>
      <c r="U216" s="77" t="inlineStr">
        <is>
          <t>Group projects with industry panel pitch</t>
        </is>
      </c>
      <c r="V216" s="77" t="inlineStr">
        <is>
          <t>Yes</t>
        </is>
      </c>
      <c r="W216" s="77" t="inlineStr">
        <is>
          <t>Groups developed solutions/demonstrators to an industry-relevant problem (src 1).</t>
        </is>
      </c>
      <c r="X216" s="77" t="inlineStr">
        <is>
          <t>Yes</t>
        </is>
      </c>
      <c r="Y216" s="77" t="inlineStr">
        <is>
          <t>'Students worked in groups' (src 1).</t>
        </is>
      </c>
      <c r="Z216" s="77" t="inlineStr">
        <is>
          <t>Yes</t>
        </is>
      </c>
      <c r="AA216" s="77" t="inlineStr">
        <is>
          <t>Industry representatives sat as 'dragons', questioned groups and gave feedback on viability (src 1); who set the problem not stated.</t>
        </is>
      </c>
      <c r="AB216" s="77" t="inlineStr">
        <is>
          <t>Mixed</t>
        </is>
      </c>
      <c r="AC216" s="77" t="inlineStr">
        <is>
          <t>Receive pitches, question and give feedback; assess alongside academics.</t>
        </is>
      </c>
      <c r="AD216" s="77" t="inlineStr">
        <is>
          <t>Crover, DefProc Engineering, Liverpool University NHS Foundation Trust, MBDA, STFC (undated session)</t>
        </is>
      </c>
      <c r="AE216" s="77" t="inlineStr">
        <is>
          <t>Group solution/demonstrator and pitch</t>
        </is>
      </c>
      <c r="AF216" s="77">
        <f>IF(OR(V216="No",X216="No",Z216="No"),"Outside strict definition",IF(AND(V216="Yes",X216="Yes",Z216="Yes"),"Meets all three","Potentially relevant; evidence incomplete"))</f>
        <v/>
      </c>
      <c r="AG216" s="77" t="inlineStr">
        <is>
          <t>Current status unclear</t>
        </is>
      </c>
      <c r="AH216" s="77" t="inlineStr">
        <is>
          <t>undated</t>
        </is>
      </c>
      <c r="AI216" s="77" t="inlineStr">
        <is>
          <t>Yes</t>
        </is>
      </c>
      <c r="AJ216" s="77">
        <f>IF(AND(AI216="Yes",AF216="Meets all three",AG216="Current delivery confirmed"),"Yes","No")</f>
        <v/>
      </c>
      <c r="AK216" s="77" t="inlineStr"/>
      <c r="AL216" s="77" t="inlineStr">
        <is>
          <t>RG12-S06-R1</t>
        </is>
      </c>
      <c r="AM216"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16" s="77" t="inlineStr"/>
      <c r="AO216" s="77" t="inlineStr">
        <is>
          <t>UK</t>
        </is>
      </c>
      <c r="AP216" s="77" t="inlineStr">
        <is>
          <t>UK – Russell Group</t>
        </is>
      </c>
      <c r="AQ216" s="77" t="inlineStr">
        <is>
          <t>Unclear</t>
        </is>
      </c>
      <c r="AR216" s="77" t="inlineStr">
        <is>
          <t>Unclear</t>
        </is>
      </c>
      <c r="AS216" s="77" t="inlineStr"/>
    </row>
    <row r="217">
      <c r="A217" s="77" t="inlineStr">
        <is>
          <t>RG12</t>
        </is>
      </c>
      <c r="B217" s="77" t="inlineStr">
        <is>
          <t>Liverpool</t>
        </is>
      </c>
      <c r="C217" s="77" t="inlineStr">
        <is>
          <t>Programme/course</t>
        </is>
      </c>
      <c r="D217" s="77" t="inlineStr">
        <is>
          <t>RG12-S07</t>
        </is>
      </c>
      <c r="E217" s="77" t="inlineStr"/>
      <c r="F217" s="77" t="inlineStr">
        <is>
          <t>No</t>
        </is>
      </c>
      <c r="G217" s="79" t="inlineStr">
        <is>
          <t>HRM Consultancy Day Workshop (MSc Human Resource Management)</t>
        </is>
      </c>
      <c r="H217" s="77" t="inlineStr">
        <is>
          <t>HRM Consultancy Day</t>
        </is>
      </c>
      <c r="I217" s="77" t="inlineStr"/>
      <c r="J217"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17" s="77" t="inlineStr">
        <is>
          <t>University of Liverpool Management School</t>
        </is>
      </c>
      <c r="L217" s="77" t="inlineStr">
        <is>
          <t>MSc Human Resource Management students.</t>
        </is>
      </c>
      <c r="M217" s="77" t="inlineStr">
        <is>
          <t>Business/management</t>
        </is>
      </c>
      <c r="N217" s="77" t="inlineStr">
        <is>
          <t>Postgraduate taught</t>
        </is>
      </c>
      <c r="O217" s="77" t="inlineStr"/>
      <c r="P217" s="77" t="inlineStr"/>
      <c r="Q217" s="77" t="inlineStr">
        <is>
          <t>Unclear</t>
        </is>
      </c>
      <c r="R217" s="77" t="inlineStr">
        <is>
          <t>Curricular</t>
        </is>
      </c>
      <c r="S217" s="77" t="inlineStr">
        <is>
          <t>Part of 'HRM: Academic and Practitioner Perspectives' module; assessment weight not stated</t>
        </is>
      </c>
      <c r="T217" s="77" t="inlineStr">
        <is>
          <t>1 day</t>
        </is>
      </c>
      <c r="U217" s="77" t="inlineStr">
        <is>
          <t>On-campus workshop</t>
        </is>
      </c>
      <c r="V217" s="77" t="inlineStr">
        <is>
          <t>Yes</t>
        </is>
      </c>
      <c r="W217" s="77" t="inlineStr">
        <is>
          <t>Defined live problem and tailored strategy presentation (src 1); very short, so A is borderline.</t>
        </is>
      </c>
      <c r="X217" s="77" t="inlineStr">
        <is>
          <t>Yes</t>
        </is>
      </c>
      <c r="Y217" s="77" t="inlineStr">
        <is>
          <t>Students 'split into teams' (src 1).</t>
        </is>
      </c>
      <c r="Z217" s="77" t="inlineStr">
        <is>
          <t>Yes</t>
        </is>
      </c>
      <c r="AA217" s="77" t="inlineStr">
        <is>
          <t>Client organisations briefed students on a current live problem; external independent panel gave feedback (src 1).</t>
        </is>
      </c>
      <c r="AB217" s="77" t="inlineStr">
        <is>
          <t>Business/commercial</t>
        </is>
      </c>
      <c r="AC217" s="77" t="inlineStr">
        <is>
          <t>Present live problem; panel feedback.</t>
        </is>
      </c>
      <c r="AD217" s="77" t="inlineStr">
        <is>
          <t>Enterprise Mobility, BDO, Hilton (2025)</t>
        </is>
      </c>
      <c r="AE217" s="77" t="inlineStr">
        <is>
          <t>Team HR strategy presentation</t>
        </is>
      </c>
      <c r="AF217" s="77">
        <f>IF(OR(V217="No",X217="No",Z217="No"),"Outside strict definition",IF(AND(V217="Yes",X217="Yes",Z217="Yes"),"Meets all three","Potentially relevant; evidence incomplete"))</f>
        <v/>
      </c>
      <c r="AG217" s="77" t="inlineStr">
        <is>
          <t>Current status unclear</t>
        </is>
      </c>
      <c r="AH217" s="77" t="inlineStr">
        <is>
          <t>2024/25 (March 2025)</t>
        </is>
      </c>
      <c r="AI217" s="77" t="inlineStr">
        <is>
          <t>Yes</t>
        </is>
      </c>
      <c r="AJ217" s="77">
        <f>IF(AND(AI217="Yes",AF217="Meets all three",AG217="Current delivery confirmed"),"Yes","No")</f>
        <v/>
      </c>
      <c r="AK217" s="77" t="inlineStr">
        <is>
          <t>About 50 students (2025).</t>
        </is>
      </c>
      <c r="AL217" s="77" t="inlineStr">
        <is>
          <t>RG12-S07-R1</t>
        </is>
      </c>
      <c r="AM217" s="77" t="inlineStr">
        <is>
          <t>Latest evidenced run is March 2025 (third consecutive annual run); no 2025/26 evidence found. Compulsory status within module/programme not stated. Recipient of output is the panel, not clearly the client.</t>
        </is>
      </c>
      <c r="AN217" s="77" t="inlineStr"/>
      <c r="AO217" s="77" t="inlineStr">
        <is>
          <t>UK</t>
        </is>
      </c>
      <c r="AP217" s="77" t="inlineStr">
        <is>
          <t>UK – Russell Group</t>
        </is>
      </c>
      <c r="AQ217" s="77" t="inlineStr">
        <is>
          <t>&lt;1 week</t>
        </is>
      </c>
      <c r="AR217" s="77" t="inlineStr">
        <is>
          <t>All/standard</t>
        </is>
      </c>
      <c r="AS217" s="77" t="inlineStr"/>
    </row>
    <row r="218">
      <c r="A218" s="77" t="inlineStr">
        <is>
          <t>RG12</t>
        </is>
      </c>
      <c r="B218" s="77" t="inlineStr">
        <is>
          <t>Liverpool</t>
        </is>
      </c>
      <c r="C218" s="77" t="inlineStr">
        <is>
          <t>Programme/course</t>
        </is>
      </c>
      <c r="D218" s="77" t="inlineStr">
        <is>
          <t>RG12-S08</t>
        </is>
      </c>
      <c r="E218" s="77" t="inlineStr"/>
      <c r="F218" s="77" t="inlineStr">
        <is>
          <t>No</t>
        </is>
      </c>
      <c r="G218" s="79" t="inlineStr">
        <is>
          <t>Liverpool MBA consultancy-based project (with ULMS850 Management Consulting in Practice)</t>
        </is>
      </c>
      <c r="H218" s="77" t="inlineStr">
        <is>
          <t>MBA consultancy-based project</t>
        </is>
      </c>
      <c r="I218" s="77" t="inlineStr">
        <is>
          <t>ULMS850</t>
        </is>
      </c>
      <c r="J218"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18" s="77" t="inlineStr">
        <is>
          <t>University of Liverpool Management School</t>
        </is>
      </c>
      <c r="L218" s="77" t="inlineStr">
        <is>
          <t>Liverpool MBA (and MBA Football Industries) candidates choosing the consultancy route.</t>
        </is>
      </c>
      <c r="M218" s="77" t="inlineStr">
        <is>
          <t>Business/management</t>
        </is>
      </c>
      <c r="N218" s="77" t="inlineStr">
        <is>
          <t>Postgraduate taught</t>
        </is>
      </c>
      <c r="O218" s="77" t="inlineStr"/>
      <c r="P218" s="77" t="inlineStr"/>
      <c r="Q218" s="77" t="inlineStr">
        <is>
          <t>Optional/elective</t>
        </is>
      </c>
      <c r="R218" s="77" t="inlineStr">
        <is>
          <t>Curricular</t>
        </is>
      </c>
      <c r="S218" s="77" t="inlineStr">
        <is>
          <t>ULMS850 10 credits; project report 10,000 words</t>
        </is>
      </c>
      <c r="T218" s="77" t="inlineStr">
        <is>
          <t>Jan-Apr module plus summer project</t>
        </is>
      </c>
      <c r="U218" s="77" t="inlineStr">
        <is>
          <t>Module then client project</t>
        </is>
      </c>
      <c r="V218" s="77" t="inlineStr">
        <is>
          <t>Yes</t>
        </is>
      </c>
      <c r="W218" s="77" t="inlineStr">
        <is>
          <t>Client project with consultancy report and client-format output (src 1).</t>
        </is>
      </c>
      <c r="X218" s="77" t="inlineStr">
        <is>
          <t>Unclear</t>
        </is>
      </c>
      <c r="Y218" s="77" t="inlineStr">
        <is>
          <t>ULMS850 uses small groups for module project work but the summer client project appears to be individual with an advisor; cannot separate (src 1).</t>
        </is>
      </c>
      <c r="Z218" s="77" t="inlineStr">
        <is>
          <t>Yes</t>
        </is>
      </c>
      <c r="AA218" s="77" t="inlineStr">
        <is>
          <t>Student secures a client organisation, which acts as client; outputs in client-acceptable format (src 1). Clients are student-sourced; sectors include creative, pharma, tech, finance, charities, sports clubs.</t>
        </is>
      </c>
      <c r="AB218" s="77" t="inlineStr">
        <is>
          <t>Mixed</t>
        </is>
      </c>
      <c r="AC218" s="77" t="inlineStr">
        <is>
          <t>Client organisation for the project.</t>
        </is>
      </c>
      <c r="AD218" s="77" t="inlineStr"/>
      <c r="AE218" s="77" t="inlineStr">
        <is>
          <t>10,000-word consultancy report plus 1,000-word client output</t>
        </is>
      </c>
      <c r="AF218" s="77">
        <f>IF(OR(V218="No",X218="No",Z218="No"),"Outside strict definition",IF(AND(V218="Yes",X218="Yes",Z218="Yes"),"Meets all three","Potentially relevant; evidence incomplete"))</f>
        <v/>
      </c>
      <c r="AG218" s="77" t="inlineStr">
        <is>
          <t>Current status unclear</t>
        </is>
      </c>
      <c r="AH218" s="77" t="inlineStr">
        <is>
          <t>2023/24 (module page)</t>
        </is>
      </c>
      <c r="AI218" s="77" t="inlineStr">
        <is>
          <t>Yes</t>
        </is>
      </c>
      <c r="AJ218" s="77">
        <f>IF(AND(AI218="Yes",AF218="Meets all three",AG218="Current delivery confirmed"),"Yes","No")</f>
        <v/>
      </c>
      <c r="AK218" s="77" t="inlineStr"/>
      <c r="AL218" s="77" t="inlineStr">
        <is>
          <t>RG12-S08-R1</t>
        </is>
      </c>
      <c r="AM218" s="77" t="inlineStr">
        <is>
          <t>Group vs individual for the client project unresolved; module page seen is for 2023-24; programme page undated.</t>
        </is>
      </c>
      <c r="AN218" s="77" t="inlineStr"/>
      <c r="AO218" s="77" t="inlineStr">
        <is>
          <t>UK</t>
        </is>
      </c>
      <c r="AP218" s="77" t="inlineStr">
        <is>
          <t>UK – Russell Group</t>
        </is>
      </c>
      <c r="AQ218" s="77" t="inlineStr">
        <is>
          <t>&gt;1 term</t>
        </is>
      </c>
      <c r="AR218" s="77" t="inlineStr">
        <is>
          <t>All/standard</t>
        </is>
      </c>
      <c r="AS218" s="77" t="inlineStr"/>
    </row>
    <row r="219">
      <c r="A219" s="77" t="inlineStr">
        <is>
          <t>RG12</t>
        </is>
      </c>
      <c r="B219" s="77" t="inlineStr">
        <is>
          <t>Liverpool</t>
        </is>
      </c>
      <c r="C219" s="77" t="inlineStr">
        <is>
          <t>Programme/course</t>
        </is>
      </c>
      <c r="D219" s="77" t="inlineStr">
        <is>
          <t>RG12-S09</t>
        </is>
      </c>
      <c r="E219" s="77" t="inlineStr"/>
      <c r="F219" s="77" t="inlineStr">
        <is>
          <t>No</t>
        </is>
      </c>
      <c r="G219" s="79" t="inlineStr">
        <is>
          <t>International Business/Management Consultancy Project</t>
        </is>
      </c>
      <c r="H219" s="77" t="inlineStr">
        <is>
          <t>International Management Consultancy Project</t>
        </is>
      </c>
      <c r="I219" s="77" t="inlineStr">
        <is>
          <t>MKIB306</t>
        </is>
      </c>
      <c r="J219"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19" s="77" t="inlineStr">
        <is>
          <t>University of Liverpool Management School</t>
        </is>
      </c>
      <c r="L219" s="77" t="inlineStr">
        <is>
          <t>BA International Management/International Business programmes (listed compulsory on one page, optional elsewhere).</t>
        </is>
      </c>
      <c r="M219" s="77" t="inlineStr">
        <is>
          <t>Business/management</t>
        </is>
      </c>
      <c r="N219" s="77" t="inlineStr">
        <is>
          <t>Undergraduate</t>
        </is>
      </c>
      <c r="O219" s="77" t="inlineStr">
        <is>
          <t>Final year</t>
        </is>
      </c>
      <c r="P219" s="77" t="inlineStr"/>
      <c r="Q219" s="77" t="inlineStr">
        <is>
          <t>Optional/elective</t>
        </is>
      </c>
      <c r="R219" s="77" t="inlineStr">
        <is>
          <t>Curricular</t>
        </is>
      </c>
      <c r="S219" s="77" t="inlineStr">
        <is>
          <t>30 credits; pitch 20%, report 60%</t>
        </is>
      </c>
      <c r="T219" s="77" t="inlineStr">
        <is>
          <t>Year-long</t>
        </is>
      </c>
      <c r="U219" s="77" t="inlineStr">
        <is>
          <t>Client-brief consultancy module</t>
        </is>
      </c>
      <c r="V219" s="77" t="inlineStr">
        <is>
          <t>Yes</t>
        </is>
      </c>
      <c r="W219" s="77" t="inlineStr">
        <is>
          <t>Client brief and consultancy report (src 1).</t>
        </is>
      </c>
      <c r="X219" s="77" t="inlineStr">
        <is>
          <t>Unclear</t>
        </is>
      </c>
      <c r="Y219" s="77" t="inlineStr">
        <is>
          <t>Module record shows individual pitch and report; programme pages mention group presentations (src 1,2).</t>
        </is>
      </c>
      <c r="Z219" s="77" t="inlineStr">
        <is>
          <t>Yes</t>
        </is>
      </c>
      <c r="AA219" s="77" t="inlineStr">
        <is>
          <t>Client organisation presents the brief; students present to the client (src 1).</t>
        </is>
      </c>
      <c r="AB219" s="77" t="inlineStr">
        <is>
          <t>Unclear</t>
        </is>
      </c>
      <c r="AC219" s="77" t="inlineStr">
        <is>
          <t>Sets brief; receives presentation.</t>
        </is>
      </c>
      <c r="AD219" s="77" t="inlineStr"/>
      <c r="AE219" s="77" t="inlineStr">
        <is>
          <t>Client report and pitch</t>
        </is>
      </c>
      <c r="AF219" s="77">
        <f>IF(OR(V219="No",X219="No",Z219="No"),"Outside strict definition",IF(AND(V219="Yes",X219="Yes",Z219="Yes"),"Meets all three","Potentially relevant; evidence incomplete"))</f>
        <v/>
      </c>
      <c r="AG219" s="77" t="inlineStr">
        <is>
          <t>Current delivery confirmed</t>
        </is>
      </c>
      <c r="AH219" s="77" t="inlineStr">
        <is>
          <t>2025/26</t>
        </is>
      </c>
      <c r="AI219" s="77" t="inlineStr">
        <is>
          <t>Yes</t>
        </is>
      </c>
      <c r="AJ219" s="77">
        <f>IF(AND(AI219="Yes",AF219="Meets all three",AG219="Current delivery confirmed"),"Yes","No")</f>
        <v/>
      </c>
      <c r="AK219" s="77" t="inlineStr"/>
      <c r="AL219" s="77" t="inlineStr">
        <is>
          <t>RG12-S09-R1; RG12-S09-R2</t>
        </is>
      </c>
      <c r="AM219" s="77" t="inlineStr">
        <is>
          <t>Whether any assessed output is a team output not resolved; compulsory vs optional conflicts between pages; client sectors not named.</t>
        </is>
      </c>
      <c r="AN219" s="77" t="inlineStr"/>
      <c r="AO219" s="77" t="inlineStr">
        <is>
          <t>UK</t>
        </is>
      </c>
      <c r="AP219" s="77" t="inlineStr">
        <is>
          <t>UK – Russell Group</t>
        </is>
      </c>
      <c r="AQ219" s="77" t="inlineStr">
        <is>
          <t>&gt;1 term</t>
        </is>
      </c>
      <c r="AR219" s="77" t="inlineStr">
        <is>
          <t>All/standard</t>
        </is>
      </c>
      <c r="AS219" s="77" t="inlineStr"/>
    </row>
    <row r="220">
      <c r="A220" s="77" t="inlineStr">
        <is>
          <t>RG12</t>
        </is>
      </c>
      <c r="B220" s="77" t="inlineStr">
        <is>
          <t>Liverpool</t>
        </is>
      </c>
      <c r="C220" s="77" t="inlineStr">
        <is>
          <t>Faculty/school</t>
        </is>
      </c>
      <c r="D220" s="77" t="inlineStr">
        <is>
          <t>RG12-S10</t>
        </is>
      </c>
      <c r="E220" s="77" t="inlineStr"/>
      <c r="F220" s="77" t="inlineStr">
        <is>
          <t>No</t>
        </is>
      </c>
      <c r="G220" s="79" t="inlineStr">
        <is>
          <t>Management School Project Partners</t>
        </is>
      </c>
      <c r="H220" s="77" t="inlineStr">
        <is>
          <t>Project Partners</t>
        </is>
      </c>
      <c r="I220" s="77" t="inlineStr"/>
      <c r="J220" s="77" t="inlineStr">
        <is>
          <t>Management School scheme pairing organisations (no fee, time commitment) with undergraduate or postgraduate students on real business challenges under academic supervision; matching depends on student numbers and interests.</t>
        </is>
      </c>
      <c r="K220" s="77" t="inlineStr">
        <is>
          <t>Management School External Engagement team</t>
        </is>
      </c>
      <c r="L220" s="77" t="inlineStr">
        <is>
          <t>Management School UG and PG students.</t>
        </is>
      </c>
      <c r="M220" s="77" t="inlineStr">
        <is>
          <t>Business/management</t>
        </is>
      </c>
      <c r="N220" s="77" t="inlineStr">
        <is>
          <t>Mixed</t>
        </is>
      </c>
      <c r="O220" s="77" t="inlineStr"/>
      <c r="P220" s="77" t="inlineStr"/>
      <c r="Q220" s="77" t="inlineStr">
        <is>
          <t>Unclear</t>
        </is>
      </c>
      <c r="R220" s="77" t="inlineStr">
        <is>
          <t>Unclear</t>
        </is>
      </c>
      <c r="S220" s="77" t="inlineStr">
        <is>
          <t>Not stated</t>
        </is>
      </c>
      <c r="T220" s="77" t="inlineStr">
        <is>
          <t>Not stated</t>
        </is>
      </c>
      <c r="U220" s="77" t="inlineStr">
        <is>
          <t>Organisation-matched student projects</t>
        </is>
      </c>
      <c r="V220" s="77" t="inlineStr">
        <is>
          <t>Yes</t>
        </is>
      </c>
      <c r="W220" s="77" t="inlineStr">
        <is>
          <t>Real business challenges with academic supervision (src 1).</t>
        </is>
      </c>
      <c r="X220" s="77" t="inlineStr">
        <is>
          <t>Unclear</t>
        </is>
      </c>
      <c r="Y220" s="77" t="inlineStr">
        <is>
          <t>'Matched with a student'; individual vs team not stated (src 1).</t>
        </is>
      </c>
      <c r="Z220" s="77" t="inlineStr">
        <is>
          <t>Yes</t>
        </is>
      </c>
      <c r="AA220" s="77" t="inlineStr">
        <is>
          <t>Organisations supply project and time (src 1).</t>
        </is>
      </c>
      <c r="AB220" s="77" t="inlineStr">
        <is>
          <t>Business/commercial</t>
        </is>
      </c>
      <c r="AC220" s="77" t="inlineStr">
        <is>
          <t>Supply project and time.</t>
        </is>
      </c>
      <c r="AD220" s="77" t="inlineStr"/>
      <c r="AE220" s="77" t="inlineStr"/>
      <c r="AF220" s="77">
        <f>IF(OR(V220="No",X220="No",Z220="No"),"Outside strict definition",IF(AND(V220="Yes",X220="Yes",Z220="Yes"),"Meets all three","Potentially relevant; evidence incomplete"))</f>
        <v/>
      </c>
      <c r="AG220" s="77" t="inlineStr">
        <is>
          <t>Current status unclear</t>
        </is>
      </c>
      <c r="AH220" s="77" t="inlineStr">
        <is>
          <t>undated</t>
        </is>
      </c>
      <c r="AI220" s="77" t="inlineStr">
        <is>
          <t>Yes</t>
        </is>
      </c>
      <c r="AJ220" s="77">
        <f>IF(AND(AI220="Yes",AF220="Meets all three",AG220="Current delivery confirmed"),"Yes","No")</f>
        <v/>
      </c>
      <c r="AK220" s="77" t="inlineStr"/>
      <c r="AL220" s="77" t="inlineStr">
        <is>
          <t>RG12-S10-R1</t>
        </is>
      </c>
      <c r="AM220" s="77" t="inlineStr">
        <is>
          <t>Whether projects are individual (likely dissertation/consultancy route) or team; no credit or cohort data; may overlap with MBA consultancy route and dissertations.</t>
        </is>
      </c>
      <c r="AN220" s="77" t="inlineStr"/>
      <c r="AO220" s="77" t="inlineStr">
        <is>
          <t>UK</t>
        </is>
      </c>
      <c r="AP220" s="77" t="inlineStr">
        <is>
          <t>UK – Russell Group</t>
        </is>
      </c>
      <c r="AQ220" s="77" t="inlineStr">
        <is>
          <t>Unclear</t>
        </is>
      </c>
      <c r="AR220" s="77" t="inlineStr">
        <is>
          <t>All/standard</t>
        </is>
      </c>
      <c r="AS220" s="77" t="inlineStr"/>
    </row>
    <row r="221">
      <c r="A221" s="77" t="inlineStr">
        <is>
          <t>RG12</t>
        </is>
      </c>
      <c r="B221" s="77" t="inlineStr">
        <is>
          <t>Liverpool</t>
        </is>
      </c>
      <c r="C221" s="77" t="inlineStr">
        <is>
          <t>Programme/course</t>
        </is>
      </c>
      <c r="D221" s="77" t="inlineStr">
        <is>
          <t>RG12-S11</t>
        </is>
      </c>
      <c r="E221" s="77" t="inlineStr"/>
      <c r="F221" s="77" t="inlineStr">
        <is>
          <t>No</t>
        </is>
      </c>
      <c r="G221" s="79" t="inlineStr">
        <is>
          <t>Spatial Planning in Action / Spatial Planning and Design Project (client-based group plan-making)</t>
        </is>
      </c>
      <c r="H221" s="77" t="inlineStr">
        <is>
          <t>Spatial Planning and Design Project</t>
        </is>
      </c>
      <c r="I221" s="77" t="inlineStr">
        <is>
          <t>ENVS467</t>
        </is>
      </c>
      <c r="J221"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21" s="77" t="inlineStr">
        <is>
          <t>Department of Geography and Planning</t>
        </is>
      </c>
      <c r="L221" s="77" t="inlineStr">
        <is>
          <t>MPlan Year 4 and Master of Civic Design (Town and Regional Planning / Urban Design and Planning).</t>
        </is>
      </c>
      <c r="M221" s="77" t="inlineStr">
        <is>
          <t>Arts/humanities/social sciences</t>
        </is>
      </c>
      <c r="N221" s="77" t="inlineStr">
        <is>
          <t>Postgraduate taught</t>
        </is>
      </c>
      <c r="O221" s="77" t="inlineStr">
        <is>
          <t>Year 4 MPlan / MCD</t>
        </is>
      </c>
      <c r="P221" s="77" t="inlineStr"/>
      <c r="Q221" s="77" t="inlineStr">
        <is>
          <t>Compulsory within specified programmes</t>
        </is>
      </c>
      <c r="R221" s="77" t="inlineStr">
        <is>
          <t>Curricular</t>
        </is>
      </c>
      <c r="S221" s="77" t="inlineStr">
        <is>
          <t>30 credits</t>
        </is>
      </c>
      <c r="T221" s="77" t="inlineStr">
        <is>
          <t>Semester 2</t>
        </is>
      </c>
      <c r="U221" s="77" t="inlineStr">
        <is>
          <t>Client group project with residential field visit</t>
        </is>
      </c>
      <c r="V221" s="77" t="inlineStr">
        <is>
          <t>Yes</t>
        </is>
      </c>
      <c r="W221" s="77" t="inlineStr">
        <is>
          <t>Client-based plan-making exercise (src 1).</t>
        </is>
      </c>
      <c r="X221" s="77" t="inlineStr">
        <is>
          <t>Yes</t>
        </is>
      </c>
      <c r="Y221" s="77" t="inlineStr">
        <is>
          <t>'Client based group plan making exercise' (src 1).</t>
        </is>
      </c>
      <c r="Z221" s="77" t="inlineStr">
        <is>
          <t>Yes</t>
        </is>
      </c>
      <c r="AA221" s="77" t="inlineStr">
        <is>
          <t>Named public-sector/charity clients; meetings with planning staff and stakeholders (src 1).</t>
        </is>
      </c>
      <c r="AB221" s="77" t="inlineStr">
        <is>
          <t>Mixed</t>
        </is>
      </c>
      <c r="AC221" s="77" t="inlineStr">
        <is>
          <t>Clients for plan-making brief; stakeholder meetings.</t>
        </is>
      </c>
      <c r="AD221" s="77" t="inlineStr">
        <is>
          <t>Canal and River Trust (charity), St Helens Council, Mersey Travel (undated list)</t>
        </is>
      </c>
      <c r="AE221" s="77" t="inlineStr">
        <is>
          <t>Group plan for client</t>
        </is>
      </c>
      <c r="AF221" s="77">
        <f>IF(OR(V221="No",X221="No",Z221="No"),"Outside strict definition",IF(AND(V221="Yes",X221="Yes",Z221="Yes"),"Meets all three","Potentially relevant; evidence incomplete"))</f>
        <v/>
      </c>
      <c r="AG221" s="77" t="inlineStr">
        <is>
          <t>Current status unclear</t>
        </is>
      </c>
      <c r="AH221" s="77" t="inlineStr">
        <is>
          <t>undated</t>
        </is>
      </c>
      <c r="AI221" s="77" t="inlineStr">
        <is>
          <t>Yes</t>
        </is>
      </c>
      <c r="AJ221" s="77">
        <f>IF(AND(AI221="Yes",AF221="Meets all three",AG221="Current delivery confirmed"),"Yes","No")</f>
        <v/>
      </c>
      <c r="AK221" s="77" t="inlineStr"/>
      <c r="AL221" s="77" t="inlineStr">
        <is>
          <t>RG12-S11-R1; RG12-S11-R2</t>
        </is>
      </c>
      <c r="AM221" s="77" t="inlineStr">
        <is>
          <t>Fieldwork page undated; client list varies by year and is not tied to a dated cohort; MPlan 2025 course page corroborates the module's compulsory status only for 2025 entry. Partner types mixed (council, charity): recorded as Mixed.</t>
        </is>
      </c>
      <c r="AN221" s="77" t="inlineStr"/>
      <c r="AO221" s="77" t="inlineStr">
        <is>
          <t>UK</t>
        </is>
      </c>
      <c r="AP221" s="77" t="inlineStr">
        <is>
          <t>UK – Russell Group</t>
        </is>
      </c>
      <c r="AQ221" s="77" t="inlineStr">
        <is>
          <t>~1 term/semester</t>
        </is>
      </c>
      <c r="AR221" s="77" t="inlineStr">
        <is>
          <t>All/standard</t>
        </is>
      </c>
      <c r="AS221" s="77" t="inlineStr"/>
    </row>
    <row r="222">
      <c r="A222" s="77" t="inlineStr">
        <is>
          <t>RG12</t>
        </is>
      </c>
      <c r="B222" s="77" t="inlineStr">
        <is>
          <t>Liverpool</t>
        </is>
      </c>
      <c r="C222" s="77" t="inlineStr">
        <is>
          <t>Programme/course</t>
        </is>
      </c>
      <c r="D222" s="77" t="inlineStr">
        <is>
          <t>RG12-S12</t>
        </is>
      </c>
      <c r="E222" s="77" t="inlineStr"/>
      <c r="F222" s="77" t="inlineStr">
        <is>
          <t>No</t>
        </is>
      </c>
      <c r="G222" s="79" t="inlineStr">
        <is>
          <t>Environmental Planning and Management Project (client-led group module)</t>
        </is>
      </c>
      <c r="H222" s="77" t="inlineStr">
        <is>
          <t>Environmental Planning and Management Project</t>
        </is>
      </c>
      <c r="I222" s="77" t="inlineStr">
        <is>
          <t>ENVS360 (BA Environment and Planning); ENVS560 (MSc Environmental Assessment and Management); SOES394/594 (MPlan)</t>
        </is>
      </c>
      <c r="J222"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22" s="77" t="inlineStr">
        <is>
          <t>Department of Geography and Planning</t>
        </is>
      </c>
      <c r="L222" s="77" t="inlineStr">
        <is>
          <t>BA Environment and Planning, MSc Environmental Assessment and Management, MPlan.</t>
        </is>
      </c>
      <c r="M222" s="77" t="inlineStr">
        <is>
          <t>Arts/humanities/social sciences</t>
        </is>
      </c>
      <c r="N222" s="77" t="inlineStr">
        <is>
          <t>Mixed</t>
        </is>
      </c>
      <c r="O222" s="77" t="inlineStr"/>
      <c r="P222" s="77" t="inlineStr"/>
      <c r="Q222" s="77" t="inlineStr">
        <is>
          <t>Unclear</t>
        </is>
      </c>
      <c r="R222" s="77" t="inlineStr">
        <is>
          <t>Curricular</t>
        </is>
      </c>
      <c r="S222" s="77" t="inlineStr">
        <is>
          <t>Not stated in extract</t>
        </is>
      </c>
      <c r="T222" s="77" t="inlineStr">
        <is>
          <t>Module-length (semester)</t>
        </is>
      </c>
      <c r="U222" s="77" t="inlineStr">
        <is>
          <t>Group consultancy mini-project</t>
        </is>
      </c>
      <c r="V222" s="77" t="inlineStr">
        <is>
          <t>Yes</t>
        </is>
      </c>
      <c r="W222" s="77" t="inlineStr">
        <is>
          <t>Brief-based mini-project with report/presentation or tender (src 1,2).</t>
        </is>
      </c>
      <c r="X222" s="77" t="inlineStr">
        <is>
          <t>Yes</t>
        </is>
      </c>
      <c r="Y222" s="77" t="inlineStr">
        <is>
          <t>Groups of environmental consultants; marking considers group member strengths (src 1).</t>
        </is>
      </c>
      <c r="Z222" s="77" t="inlineStr">
        <is>
          <t>Yes</t>
        </is>
      </c>
      <c r="AA222" s="77" t="inlineStr">
        <is>
          <t>Client co-develops the brief, reviews work and feeds into marking (src 1).</t>
        </is>
      </c>
      <c r="AB222" s="77" t="inlineStr">
        <is>
          <t>Unclear</t>
        </is>
      </c>
      <c r="AC222" s="77" t="inlineStr">
        <is>
          <t>Co-develop brief; review work; influence marking.</t>
        </is>
      </c>
      <c r="AD222" s="77" t="inlineStr"/>
      <c r="AE222" s="77" t="inlineStr">
        <is>
          <t>Group report and presentation (tender for MSc)</t>
        </is>
      </c>
      <c r="AF222" s="77">
        <f>IF(OR(V222="No",X222="No",Z222="No"),"Outside strict definition",IF(AND(V222="Yes",X222="Yes",Z222="Yes"),"Meets all three","Potentially relevant; evidence incomplete"))</f>
        <v/>
      </c>
      <c r="AG222" s="77" t="inlineStr">
        <is>
          <t>Current status unclear</t>
        </is>
      </c>
      <c r="AH222" s="77" t="inlineStr">
        <is>
          <t>2021 (award) / undated</t>
        </is>
      </c>
      <c r="AI222" s="77" t="inlineStr">
        <is>
          <t>Yes</t>
        </is>
      </c>
      <c r="AJ222" s="77">
        <f>IF(AND(AI222="Yes",AF222="Meets all three",AG222="Current delivery confirmed"),"Yes","No")</f>
        <v/>
      </c>
      <c r="AK222" s="77" t="inlineStr"/>
      <c r="AL222" s="77" t="inlineStr">
        <is>
          <t>RG12-S12-R1; RG12-S12-R2</t>
        </is>
      </c>
      <c r="AM222" s="77" t="inlineStr">
        <is>
          <t>Case study undated and client identities not named; participation requirement per programme not evidenced. Programme pages (MPlan 2026 update) still list the module but delivery year unconfirmed.</t>
        </is>
      </c>
      <c r="AN222" s="77" t="inlineStr"/>
      <c r="AO222" s="77" t="inlineStr">
        <is>
          <t>UK</t>
        </is>
      </c>
      <c r="AP222" s="77" t="inlineStr">
        <is>
          <t>UK – Russell Group</t>
        </is>
      </c>
      <c r="AQ222" s="77" t="inlineStr">
        <is>
          <t>~1 term/semester</t>
        </is>
      </c>
      <c r="AR222" s="77" t="inlineStr">
        <is>
          <t>All/standard</t>
        </is>
      </c>
      <c r="AS222" s="77" t="inlineStr"/>
    </row>
    <row r="223">
      <c r="A223" s="77" t="inlineStr">
        <is>
          <t>RG12</t>
        </is>
      </c>
      <c r="B223" s="77" t="inlineStr">
        <is>
          <t>Liverpool</t>
        </is>
      </c>
      <c r="C223" s="77" t="inlineStr">
        <is>
          <t>Programme/course</t>
        </is>
      </c>
      <c r="D223" s="77" t="inlineStr">
        <is>
          <t>RG12-S13</t>
        </is>
      </c>
      <c r="E223" s="77" t="inlineStr"/>
      <c r="F223" s="77" t="inlineStr">
        <is>
          <t>No</t>
        </is>
      </c>
      <c r="G223" s="79" t="inlineStr">
        <is>
          <t>Ideas for Huyton: BA3 Studio Pen &amp; Inc live collaboration with Knowsley Council</t>
        </is>
      </c>
      <c r="H223" s="77" t="inlineStr">
        <is>
          <t>Ideas for Huyton architecture studio</t>
        </is>
      </c>
      <c r="I223" s="77" t="inlineStr"/>
      <c r="J223"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23" s="77" t="inlineStr">
        <is>
          <t>Liverpool School of Architecture</t>
        </is>
      </c>
      <c r="L223" s="77" t="inlineStr">
        <is>
          <t>BA3 Architecture studio (Pen &amp; Inc).</t>
        </is>
      </c>
      <c r="M223" s="77" t="inlineStr">
        <is>
          <t>Other (law, health, design, architecture…)</t>
        </is>
      </c>
      <c r="N223" s="77" t="inlineStr">
        <is>
          <t>Undergraduate</t>
        </is>
      </c>
      <c r="O223" s="77" t="inlineStr">
        <is>
          <t>BA3</t>
        </is>
      </c>
      <c r="P223" s="77" t="inlineStr"/>
      <c r="Q223" s="77" t="inlineStr">
        <is>
          <t>Unclear</t>
        </is>
      </c>
      <c r="R223" s="77" t="inlineStr">
        <is>
          <t>Curricular</t>
        </is>
      </c>
      <c r="S223" s="77" t="inlineStr">
        <is>
          <t>Studio; not stated</t>
        </is>
      </c>
      <c r="T223" s="77" t="inlineStr">
        <is>
          <t>Academic year cycles (2021-22 to 2023-24)</t>
        </is>
      </c>
      <c r="U223" s="77" t="inlineStr">
        <is>
          <t>Design studio with council and stakeholders</t>
        </is>
      </c>
      <c r="V223" s="77" t="inlineStr">
        <is>
          <t>Yes</t>
        </is>
      </c>
      <c r="W223" s="77" t="inlineStr">
        <is>
          <t>Defined design briefs with outputs (micro-plan, hub) and exhibition (src 1).</t>
        </is>
      </c>
      <c r="X223" s="77" t="inlineStr">
        <is>
          <t>Unclear</t>
        </is>
      </c>
      <c r="Y223" s="77" t="inlineStr">
        <is>
          <t>Studio work; team vs individual designs not stated (src 1).</t>
        </is>
      </c>
      <c r="Z223" s="77" t="inlineStr">
        <is>
          <t>Yes</t>
        </is>
      </c>
      <c r="AA223" s="77" t="inlineStr">
        <is>
          <t>Knowsley Council and local stakeholders engaged; council acts on ideas; exhibition/launch for council members (src 1).</t>
        </is>
      </c>
      <c r="AB223" s="77" t="inlineStr">
        <is>
          <t>Public sector</t>
        </is>
      </c>
      <c r="AC223" s="77" t="inlineStr">
        <is>
          <t>Live client/collaborator; receives proposals.</t>
        </is>
      </c>
      <c r="AD223" s="77" t="inlineStr">
        <is>
          <t>Knowsley MBC; Architectural Emporium; One Day Regeneration</t>
        </is>
      </c>
      <c r="AE223" s="77" t="inlineStr">
        <is>
          <t>Design proposals, exhibition, catalogue</t>
        </is>
      </c>
      <c r="AF223" s="77">
        <f>IF(OR(V223="No",X223="No",Z223="No"),"Outside strict definition",IF(AND(V223="Yes",X223="Yes",Z223="Yes"),"Meets all three","Potentially relevant; evidence incomplete"))</f>
        <v/>
      </c>
      <c r="AG223" s="77" t="inlineStr">
        <is>
          <t>Current status unclear</t>
        </is>
      </c>
      <c r="AH223" s="77" t="inlineStr">
        <is>
          <t>2023/24</t>
        </is>
      </c>
      <c r="AI223" s="77" t="inlineStr">
        <is>
          <t>Yes</t>
        </is>
      </c>
      <c r="AJ223" s="77">
        <f>IF(AND(AI223="Yes",AF223="Meets all three",AG223="Current delivery confirmed"),"Yes","No")</f>
        <v/>
      </c>
      <c r="AK223" s="77" t="inlineStr"/>
      <c r="AL223" s="77" t="inlineStr">
        <is>
          <t>RG12-S13-R1</t>
        </is>
      </c>
      <c r="AM223" s="77" t="inlineStr">
        <is>
          <t>Whether students work in teams; whether studio runs in 2025/26; other live studios in the School likely (see gaps).</t>
        </is>
      </c>
      <c r="AN223" s="77" t="inlineStr"/>
      <c r="AO223" s="77" t="inlineStr">
        <is>
          <t>UK</t>
        </is>
      </c>
      <c r="AP223" s="77" t="inlineStr">
        <is>
          <t>UK – Russell Group</t>
        </is>
      </c>
      <c r="AQ223" s="77" t="inlineStr">
        <is>
          <t>&gt;1 term</t>
        </is>
      </c>
      <c r="AR223" s="77" t="inlineStr">
        <is>
          <t>Some projects</t>
        </is>
      </c>
      <c r="AS223" s="77" t="inlineStr"/>
    </row>
    <row r="224">
      <c r="A224" s="77" t="inlineStr">
        <is>
          <t>RG12</t>
        </is>
      </c>
      <c r="B224" s="77" t="inlineStr">
        <is>
          <t>Liverpool</t>
        </is>
      </c>
      <c r="C224" s="77" t="inlineStr">
        <is>
          <t>Programme/course</t>
        </is>
      </c>
      <c r="D224" s="77" t="inlineStr">
        <is>
          <t>RG12-S14</t>
        </is>
      </c>
      <c r="E224" s="77" t="inlineStr"/>
      <c r="F224" s="77" t="inlineStr">
        <is>
          <t>No</t>
        </is>
      </c>
      <c r="G224" s="79" t="inlineStr">
        <is>
          <t>Constructionarium (Civil Engineering)</t>
        </is>
      </c>
      <c r="H224" s="77" t="inlineStr">
        <is>
          <t>Constructionarium</t>
        </is>
      </c>
      <c r="I224" s="77" t="inlineStr"/>
      <c r="J224"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24" s="77" t="inlineStr">
        <is>
          <t>Department of Civil Engineering</t>
        </is>
      </c>
      <c r="L224" s="77" t="inlineStr">
        <is>
          <t>Civil Engineering programmes (year given as 2 or 3 on different pages).</t>
        </is>
      </c>
      <c r="M224" s="77" t="inlineStr">
        <is>
          <t>Engineering/computing</t>
        </is>
      </c>
      <c r="N224" s="77" t="inlineStr">
        <is>
          <t>Undergraduate</t>
        </is>
      </c>
      <c r="O224" s="77" t="inlineStr"/>
      <c r="P224" s="77" t="inlineStr"/>
      <c r="Q224" s="77" t="inlineStr">
        <is>
          <t>Unclear</t>
        </is>
      </c>
      <c r="R224" s="77" t="inlineStr">
        <is>
          <t>Curricular</t>
        </is>
      </c>
      <c r="S224" s="77" t="inlineStr">
        <is>
          <t>Not stated</t>
        </is>
      </c>
      <c r="T224" s="77" t="inlineStr">
        <is>
          <t>1 week</t>
        </is>
      </c>
      <c r="U224" s="77" t="inlineStr">
        <is>
          <t>Residential site-based build</t>
        </is>
      </c>
      <c r="V224" s="77" t="inlineStr">
        <is>
          <t>Yes</t>
        </is>
      </c>
      <c r="W224" s="77" t="inlineStr">
        <is>
          <t>Bounded construction build with method statement (src 1).</t>
        </is>
      </c>
      <c r="X224" s="77" t="inlineStr">
        <is>
          <t>Yes</t>
        </is>
      </c>
      <c r="Y224" s="77" t="inlineStr">
        <is>
          <t>Students 'built a scale model' as a group (testimonial) (src 1).</t>
        </is>
      </c>
      <c r="Z224" s="77" t="inlineStr">
        <is>
          <t>Unclear</t>
        </is>
      </c>
      <c r="AA224" s="77" t="inlineStr">
        <is>
          <t>Only evidence is a photo caption referencing a Murphy Group industry mentor; role not documented on a page.</t>
        </is>
      </c>
      <c r="AB224" s="77" t="inlineStr">
        <is>
          <t>Business/commercial</t>
        </is>
      </c>
      <c r="AC224" s="77" t="inlineStr"/>
      <c r="AD224" s="77" t="inlineStr"/>
      <c r="AE224" s="77" t="inlineStr"/>
      <c r="AF224" s="77">
        <f>IF(OR(V224="No",X224="No",Z224="No"),"Outside strict definition",IF(AND(V224="Yes",X224="Yes",Z224="Yes"),"Meets all three","Potentially relevant; evidence incomplete"))</f>
        <v/>
      </c>
      <c r="AG224" s="77" t="inlineStr">
        <is>
          <t>Current status unclear</t>
        </is>
      </c>
      <c r="AH224" s="77" t="inlineStr">
        <is>
          <t>undated</t>
        </is>
      </c>
      <c r="AI224" s="77" t="inlineStr">
        <is>
          <t>Yes</t>
        </is>
      </c>
      <c r="AJ224" s="77">
        <f>IF(AND(AI224="Yes",AF224="Meets all three",AG224="Current delivery confirmed"),"Yes","No")</f>
        <v/>
      </c>
      <c r="AK224" s="77" t="inlineStr"/>
      <c r="AL224" s="77" t="inlineStr">
        <is>
          <t>RG12-S14-R1</t>
        </is>
      </c>
      <c r="AM224" s="77" t="inlineStr">
        <is>
          <t>Mentor role undocumented; year of study conflict; the build is a teaching exercise run by a national programme, not a Liverpool-client brief.</t>
        </is>
      </c>
      <c r="AN224" s="77" t="inlineStr"/>
      <c r="AO224" s="77" t="inlineStr">
        <is>
          <t>UK</t>
        </is>
      </c>
      <c r="AP224" s="77" t="inlineStr">
        <is>
          <t>UK – Russell Group</t>
        </is>
      </c>
      <c r="AQ224" s="77" t="inlineStr">
        <is>
          <t>1–4 weeks</t>
        </is>
      </c>
      <c r="AR224" s="77" t="inlineStr">
        <is>
          <t>Unclear</t>
        </is>
      </c>
      <c r="AS224" s="77" t="inlineStr"/>
    </row>
    <row r="225">
      <c r="A225" s="77" t="inlineStr">
        <is>
          <t>RG13</t>
        </is>
      </c>
      <c r="B225" s="77" t="inlineStr">
        <is>
          <t>London School of Economics</t>
        </is>
      </c>
      <c r="C225" s="77" t="inlineStr">
        <is>
          <t>University-wide</t>
        </is>
      </c>
      <c r="D225" s="77" t="inlineStr">
        <is>
          <t>RG13-S01</t>
        </is>
      </c>
      <c r="E225" s="77" t="inlineStr"/>
      <c r="F225" s="77" t="inlineStr">
        <is>
          <t>No</t>
        </is>
      </c>
      <c r="G225" s="79" t="inlineStr">
        <is>
          <t>LSE100: The LSE Course</t>
        </is>
      </c>
      <c r="H225" s="77" t="inlineStr">
        <is>
          <t>LSE100: The LSE Course</t>
        </is>
      </c>
      <c r="I225" s="77" t="inlineStr">
        <is>
          <t>LSE100 (LSE100A/B/C themed variants)</t>
        </is>
      </c>
      <c r="J225"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25" s="77" t="inlineStr">
        <is>
          <t>LSE100 (central, School-level course)</t>
        </is>
      </c>
      <c r="L225" s="77" t="inlineStr">
        <is>
          <t>All undergraduate programmes</t>
        </is>
      </c>
      <c r="M225" s="77" t="inlineStr">
        <is>
          <t>Central provision</t>
        </is>
      </c>
      <c r="N225" s="77" t="inlineStr">
        <is>
          <t>Undergraduate</t>
        </is>
      </c>
      <c r="O225" s="77" t="inlineStr">
        <is>
          <t>Year 1</t>
        </is>
      </c>
      <c r="P225" s="77" t="inlineStr">
        <is>
          <t>All first-year LSE undergraduates (not postgraduates). Counts as one half-unit-equivalent first-year mark (not towards classification for LLB).</t>
        </is>
      </c>
      <c r="Q225" s="77" t="inlineStr">
        <is>
          <t>Compulsory for all students (at stated level)</t>
        </is>
      </c>
      <c r="R225" s="77" t="inlineStr">
        <is>
          <t>Curricular</t>
        </is>
      </c>
      <c r="S225" s="77" t="inlineStr">
        <is>
          <t>Half-unit equivalent. 2025/26 LSE100A: critical evaluation 50% (1,000 words) + project 50% (3,000 words). 2024 policy: group project mark = presentation 25% + digital report 75%; single group mark.</t>
        </is>
      </c>
      <c r="T225" s="77" t="inlineStr">
        <is>
          <t>Autumn and Winter Terms; group project over Winter Term</t>
        </is>
      </c>
      <c r="U225" s="77" t="inlineStr">
        <is>
          <t>In person seminars</t>
        </is>
      </c>
      <c r="V225" s="77" t="inlineStr">
        <is>
          <t>Yes</t>
        </is>
      </c>
      <c r="W225" s="77" t="inlineStr">
        <is>
          <t>Group research project with defined task (analyse a system, propose a policy proposal or strategic plan) and identifiable outputs: digital report and presentation [1][2][3].</t>
        </is>
      </c>
      <c r="X225" s="77" t="inlineStr">
        <is>
          <t>Yes</t>
        </is>
      </c>
      <c r="Y225" s="77" t="inlineStr">
        <is>
          <t>Groups of 4-5 students allocated by seminar teacher; single group mark for joint digital report and presentation [1][2].</t>
        </is>
      </c>
      <c r="Z225" s="77" t="inlineStr">
        <is>
          <t>No</t>
        </is>
      </c>
      <c r="AA225"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25" s="77" t="inlineStr">
        <is>
          <t>None</t>
        </is>
      </c>
      <c r="AC225" s="77" t="inlineStr">
        <is>
          <t>None evidenced</t>
        </is>
      </c>
      <c r="AD225" s="77" t="inlineStr"/>
      <c r="AE225" s="77" t="inlineStr">
        <is>
          <t>Group digital report + 10-minute group presentation</t>
        </is>
      </c>
      <c r="AF225" s="77">
        <f>IF(OR(V225="No",X225="No",Z225="No"),"Outside strict definition",IF(AND(V225="Yes",X225="Yes",Z225="Yes"),"Meets all three","Potentially relevant; evidence incomplete"))</f>
        <v/>
      </c>
      <c r="AG225" s="77" t="inlineStr">
        <is>
          <t>Current delivery confirmed</t>
        </is>
      </c>
      <c r="AH225" s="77" t="inlineStr">
        <is>
          <t>2025/26</t>
        </is>
      </c>
      <c r="AI225" s="77" t="inlineStr">
        <is>
          <t>Yes</t>
        </is>
      </c>
      <c r="AJ225" s="77">
        <f>IF(AND(AI225="Yes",AF225="Meets all three",AG225="Current delivery confirmed"),"Yes","No")</f>
        <v/>
      </c>
      <c r="AK225" s="77" t="inlineStr"/>
      <c r="AL225" s="77" t="inlineStr">
        <is>
          <t>RG13-S01-R1; RG13-S01-R2; RG13-S01-R3; RG13-S01-R4</t>
        </is>
      </c>
      <c r="AM225" s="77" t="inlineStr">
        <is>
          <t>Whether any individual LSE100 themes involve external organisations as audiences/judges (Moodle-only material).</t>
        </is>
      </c>
      <c r="AN225" s="77" t="inlineStr">
        <is>
          <t>LSE100</t>
        </is>
      </c>
      <c r="AO225" s="77" t="inlineStr">
        <is>
          <t>UK</t>
        </is>
      </c>
      <c r="AP225" s="77" t="inlineStr">
        <is>
          <t>UK – Russell Group</t>
        </is>
      </c>
      <c r="AQ225" s="77" t="inlineStr">
        <is>
          <t>Unclear</t>
        </is>
      </c>
      <c r="AR225" s="77" t="inlineStr">
        <is>
          <t>Unclear</t>
        </is>
      </c>
      <c r="AS225" s="77" t="inlineStr"/>
    </row>
    <row r="226">
      <c r="A226" s="77" t="inlineStr">
        <is>
          <t>RG13</t>
        </is>
      </c>
      <c r="B226" s="77" t="inlineStr">
        <is>
          <t>London School of Economics</t>
        </is>
      </c>
      <c r="C226" s="77" t="inlineStr">
        <is>
          <t>University-wide</t>
        </is>
      </c>
      <c r="D226" s="77" t="inlineStr">
        <is>
          <t>RG13-S02</t>
        </is>
      </c>
      <c r="E226" s="77" t="inlineStr"/>
      <c r="F226" s="77" t="inlineStr">
        <is>
          <t>No</t>
        </is>
      </c>
      <c r="G226" s="79" t="inlineStr">
        <is>
          <t>Future17</t>
        </is>
      </c>
      <c r="H226" s="77" t="inlineStr">
        <is>
          <t>Future17</t>
        </is>
      </c>
      <c r="I226" s="77" t="inlineStr"/>
      <c r="J226"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26" s="77" t="inlineStr">
        <is>
          <t>LSE100 (LSE recruitment) / QS and international university consortium (delivery)</t>
        </is>
      </c>
      <c r="L226" s="77" t="inlineStr">
        <is>
          <t>All LSE undergraduate programmes</t>
        </is>
      </c>
      <c r="M226" s="77" t="inlineStr">
        <is>
          <t>Central provision</t>
        </is>
      </c>
      <c r="N226" s="77" t="inlineStr">
        <is>
          <t>Undergraduate</t>
        </is>
      </c>
      <c r="O226" s="77" t="inlineStr">
        <is>
          <t>Any undergraduate year (not restricted in evidence)</t>
        </is>
      </c>
      <c r="P226" s="77" t="inlineStr">
        <is>
          <t>Open to all LSE undergraduates via application; criteria: interest in SDGs, collaboration/communication, leadership potential, analytical skills.</t>
        </is>
      </c>
      <c r="Q226" s="77" t="inlineStr">
        <is>
          <t>Selective/competitive</t>
        </is>
      </c>
      <c r="R226" s="77" t="inlineStr">
        <is>
          <t>Unclear</t>
        </is>
      </c>
      <c r="S226" s="77" t="inlineStr">
        <is>
          <t>No evidence of credit; described as accessible 'alongside your studies' (probably extracurricular).</t>
        </is>
      </c>
      <c r="T226" s="77" t="inlineStr">
        <is>
          <t>~12 weeks; LSE recruits two cohorts per academic year</t>
        </is>
      </c>
      <c r="U226" s="77" t="inlineStr">
        <is>
          <t>Fully online, international teams</t>
        </is>
      </c>
      <c r="V226" s="77" t="inlineStr">
        <is>
          <t>Yes</t>
        </is>
      </c>
      <c r="W226" s="77" t="inlineStr">
        <is>
          <t>Teams address a specific sustainability challenge set by a partner and present solutions at the Future17 Solution Showcase [1].</t>
        </is>
      </c>
      <c r="X226" s="77" t="inlineStr">
        <is>
          <t>Yes</t>
        </is>
      </c>
      <c r="Y226" s="77" t="inlineStr">
        <is>
          <t>Students work in teams of about five with students from other universities, each team with 1-2 academic mentors [1].</t>
        </is>
      </c>
      <c r="Z226" s="77" t="inlineStr">
        <is>
          <t>Yes</t>
        </is>
      </c>
      <c r="AA226" s="77" t="inlineStr">
        <is>
          <t>Challenges are set by global organisations (business, charity or NGO partners); students work with the partner on its SDG challenge [1].</t>
        </is>
      </c>
      <c r="AB226" s="77" t="inlineStr">
        <is>
          <t>Mixed</t>
        </is>
      </c>
      <c r="AC226" s="77" t="inlineStr">
        <is>
          <t>Sets live challenge; works with team; receives solutions at showcase</t>
        </is>
      </c>
      <c r="AD226" s="77" t="inlineStr"/>
      <c r="AE226" s="77" t="inlineStr">
        <is>
          <t>Solution/recommendations presented at Future17 Solution Showcase</t>
        </is>
      </c>
      <c r="AF226" s="77">
        <f>IF(OR(V226="No",X226="No",Z226="No"),"Outside strict definition",IF(AND(V226="Yes",X226="Yes",Z226="Yes"),"Meets all three","Potentially relevant; evidence incomplete"))</f>
        <v/>
      </c>
      <c r="AG226" s="77" t="inlineStr">
        <is>
          <t>Current delivery confirmed</t>
        </is>
      </c>
      <c r="AH226" s="77" t="inlineStr">
        <is>
          <t>2026/27 (application call closing 7 Sept 2026)</t>
        </is>
      </c>
      <c r="AI226" s="77" t="inlineStr">
        <is>
          <t>Yes</t>
        </is>
      </c>
      <c r="AJ226" s="77">
        <f>IF(AND(AI226="Yes",AF226="Meets all three",AG226="Current delivery confirmed"),"Yes","No")</f>
        <v/>
      </c>
      <c r="AK226" s="77" t="inlineStr"/>
      <c r="AL226" s="77" t="inlineStr">
        <is>
          <t>RG13-S02-R1</t>
        </is>
      </c>
      <c r="AM226" s="77" t="inlineStr">
        <is>
          <t>Credit status; number of LSE participants; named partner organisations for LSE cohorts; whether the September 2026 call is for the autumn 2026 cohort (assumed).</t>
        </is>
      </c>
      <c r="AN226" s="77" t="inlineStr">
        <is>
          <t>Future17</t>
        </is>
      </c>
      <c r="AO226" s="77" t="inlineStr">
        <is>
          <t>UK</t>
        </is>
      </c>
      <c r="AP226" s="77" t="inlineStr">
        <is>
          <t>UK – Russell Group</t>
        </is>
      </c>
      <c r="AQ226" s="77" t="inlineStr">
        <is>
          <t>Unclear</t>
        </is>
      </c>
      <c r="AR226" s="77" t="inlineStr">
        <is>
          <t>Unclear</t>
        </is>
      </c>
      <c r="AS226" s="77" t="inlineStr"/>
    </row>
    <row r="227">
      <c r="A227" s="77" t="inlineStr">
        <is>
          <t>RG13</t>
        </is>
      </c>
      <c r="B227" s="77" t="inlineStr">
        <is>
          <t>London School of Economics</t>
        </is>
      </c>
      <c r="C227" s="77" t="inlineStr">
        <is>
          <t>University-wide</t>
        </is>
      </c>
      <c r="D227" s="77" t="inlineStr">
        <is>
          <t>RG13-S03</t>
        </is>
      </c>
      <c r="E227" s="77" t="inlineStr"/>
      <c r="F227" s="77" t="inlineStr">
        <is>
          <t>No</t>
        </is>
      </c>
      <c r="G227" s="79" t="inlineStr">
        <is>
          <t>LSE Community Engagement Programme (CEP)</t>
        </is>
      </c>
      <c r="H227" s="77" t="inlineStr">
        <is>
          <t>LSE Community Engagement Programme (CEP)</t>
        </is>
      </c>
      <c r="I227" s="77" t="inlineStr"/>
      <c r="J227"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27" s="77" t="inlineStr">
        <is>
          <t>LSE Volunteer Centre (LSE Careers)</t>
        </is>
      </c>
      <c r="L227" s="77" t="inlineStr">
        <is>
          <t>All current LSE students</t>
        </is>
      </c>
      <c r="M227" s="77" t="inlineStr">
        <is>
          <t>Central provision</t>
        </is>
      </c>
      <c r="N227" s="77" t="inlineStr">
        <is>
          <t>Mixed</t>
        </is>
      </c>
      <c r="O227" s="77" t="inlineStr">
        <is>
          <t>Any</t>
        </is>
      </c>
      <c r="P227" s="77" t="inlineStr">
        <is>
          <t>Current LSE students; application via CareerHub</t>
        </is>
      </c>
      <c r="Q227" s="77" t="inlineStr">
        <is>
          <t>Selective/competitive</t>
        </is>
      </c>
      <c r="R227" s="77" t="inlineStr">
        <is>
          <t>Extracurricular</t>
        </is>
      </c>
      <c r="S227" s="77" t="inlineStr">
        <is>
          <t>None (extracurricular)</t>
        </is>
      </c>
      <c r="T227" s="77" t="inlineStr">
        <is>
          <t>c. 10-16 weeks (26 Nov 2025-25 Mar 2026; 13 Jan-17 Mar 2027)</t>
        </is>
      </c>
      <c r="U227" s="77" t="inlineStr">
        <is>
          <t>Team consultancy, hybrid</t>
        </is>
      </c>
      <c r="V227" s="77" t="inlineStr">
        <is>
          <t>Yes</t>
        </is>
      </c>
      <c r="W227" s="77" t="inlineStr">
        <is>
          <t>Teams answer a charity's project brief and produce actionable recommendations in consultancy reports and presentations [1][2].</t>
        </is>
      </c>
      <c r="X227" s="77" t="inlineStr">
        <is>
          <t>Yes</t>
        </is>
      </c>
      <c r="Y227" s="77" t="inlineStr">
        <is>
          <t>Delivered by student teams; team support from Volunteer Centre, alumni mentor and the charity [1][2].</t>
        </is>
      </c>
      <c r="Z227" s="77" t="inlineStr">
        <is>
          <t>Yes</t>
        </is>
      </c>
      <c r="AA227" s="77" t="inlineStr">
        <is>
          <t>Charities apply with project briefs, act as clients with whom teams liaise, and receive the consultancy report/presentation [1][2][3].</t>
        </is>
      </c>
      <c r="AB227" s="77" t="inlineStr">
        <is>
          <t>Charity/community</t>
        </is>
      </c>
      <c r="AC227" s="77" t="inlineStr">
        <is>
          <t>Client: sets brief, liaises with team, receives report/presentation</t>
        </is>
      </c>
      <c r="AD227" s="77" t="inlineStr"/>
      <c r="AE227" s="77" t="inlineStr">
        <is>
          <t>Consultancy report and presentation to the charity</t>
        </is>
      </c>
      <c r="AF227" s="77">
        <f>IF(OR(V227="No",X227="No",Z227="No"),"Outside strict definition",IF(AND(V227="Yes",X227="Yes",Z227="Yes"),"Meets all three","Potentially relevant; evidence incomplete"))</f>
        <v/>
      </c>
      <c r="AG227" s="77" t="inlineStr">
        <is>
          <t>Current delivery confirmed</t>
        </is>
      </c>
      <c r="AH227" s="77" t="inlineStr">
        <is>
          <t>2025/26 (ran Nov 2025-Mar 2026); 2026/27 round recruiting</t>
        </is>
      </c>
      <c r="AI227" s="77" t="inlineStr">
        <is>
          <t>Yes</t>
        </is>
      </c>
      <c r="AJ227" s="77">
        <f>IF(AND(AI227="Yes",AF227="Meets all three",AG227="Current delivery confirmed"),"Yes","No")</f>
        <v/>
      </c>
      <c r="AK227" s="77" t="inlineStr">
        <is>
          <t>Team size 6-7 students reported in Volunteer Centre blog posts (2023-2024); number of teams/charities not published in sources found.</t>
        </is>
      </c>
      <c r="AL227" s="77" t="inlineStr">
        <is>
          <t>RG13-S03-R1; RG13-S03-R2; RG13-S03-R3</t>
        </is>
      </c>
      <c r="AM227" s="77" t="inlineStr"/>
      <c r="AN227" s="77" t="inlineStr"/>
      <c r="AO227" s="77" t="inlineStr">
        <is>
          <t>UK</t>
        </is>
      </c>
      <c r="AP227" s="77" t="inlineStr">
        <is>
          <t>UK – Russell Group</t>
        </is>
      </c>
      <c r="AQ227" s="77" t="inlineStr">
        <is>
          <t>Unclear</t>
        </is>
      </c>
      <c r="AR227" s="77" t="inlineStr">
        <is>
          <t>Unclear</t>
        </is>
      </c>
      <c r="AS227" s="77" t="inlineStr"/>
    </row>
    <row r="228">
      <c r="A228" s="77" t="inlineStr">
        <is>
          <t>RG13</t>
        </is>
      </c>
      <c r="B228" s="77" t="inlineStr">
        <is>
          <t>London School of Economics</t>
        </is>
      </c>
      <c r="C228" s="77" t="inlineStr">
        <is>
          <t>University-wide</t>
        </is>
      </c>
      <c r="D228" s="77" t="inlineStr">
        <is>
          <t>RG13-S04</t>
        </is>
      </c>
      <c r="E228" s="77" t="inlineStr"/>
      <c r="F228" s="77" t="inlineStr">
        <is>
          <t>No</t>
        </is>
      </c>
      <c r="G228" s="79" t="inlineStr">
        <is>
          <t>Research Volunteering Scheme (RVS)</t>
        </is>
      </c>
      <c r="H228" s="77" t="inlineStr">
        <is>
          <t>Research Volunteering Scheme (RVS)</t>
        </is>
      </c>
      <c r="I228" s="77" t="inlineStr"/>
      <c r="J228"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28" s="77" t="inlineStr">
        <is>
          <t>LSE Volunteer Centre (LSE Careers)</t>
        </is>
      </c>
      <c r="L228" s="77" t="inlineStr">
        <is>
          <t>All current LSE postgraduate students</t>
        </is>
      </c>
      <c r="M228" s="77" t="inlineStr">
        <is>
          <t>Central provision</t>
        </is>
      </c>
      <c r="N228" s="77" t="inlineStr">
        <is>
          <t>Mixed</t>
        </is>
      </c>
      <c r="O228" s="77" t="inlineStr">
        <is>
          <t>Any postgraduate year</t>
        </is>
      </c>
      <c r="P228" s="77" t="inlineStr">
        <is>
          <t>Postgraduates only (taught and research); current LSE students</t>
        </is>
      </c>
      <c r="Q228" s="77" t="inlineStr">
        <is>
          <t>Selective/competitive</t>
        </is>
      </c>
      <c r="R228" s="77" t="inlineStr">
        <is>
          <t>Extracurricular</t>
        </is>
      </c>
      <c r="S228" s="77" t="inlineStr">
        <is>
          <t>None (extracurricular)</t>
        </is>
      </c>
      <c r="T228" s="77" t="inlineStr">
        <is>
          <t>November to March (2025/26: 12 Nov 2025 - mid-March 2026)</t>
        </is>
      </c>
      <c r="U228" s="77" t="inlineStr">
        <is>
          <t>Team research project</t>
        </is>
      </c>
      <c r="V228" s="77" t="inlineStr">
        <is>
          <t>Yes</t>
        </is>
      </c>
      <c r="W228" s="77" t="inlineStr">
        <is>
          <t>Each team answers a defined charity research question and submits a research paper, plus a presentation [1].</t>
        </is>
      </c>
      <c r="X228" s="77" t="inlineStr">
        <is>
          <t>Yes</t>
        </is>
      </c>
      <c r="Y228" s="77" t="inlineStr">
        <is>
          <t>'Teams of LSE postgraduates' answer each question [1].</t>
        </is>
      </c>
      <c r="Z228" s="77" t="inlineStr">
        <is>
          <t>Yes</t>
        </is>
      </c>
      <c r="AA228" s="77" t="inlineStr">
        <is>
          <t>Charities apply to submit the academic question and receive the paper and presentation [1][2].</t>
        </is>
      </c>
      <c r="AB228" s="77" t="inlineStr">
        <is>
          <t>Charity/community</t>
        </is>
      </c>
      <c r="AC228" s="77" t="inlineStr">
        <is>
          <t>Poses research question; receives research paper and presentation</t>
        </is>
      </c>
      <c r="AD228" s="77" t="inlineStr"/>
      <c r="AE228" s="77" t="inlineStr">
        <is>
          <t>Secondary-research paper (literature review) + presentation to charity</t>
        </is>
      </c>
      <c r="AF228" s="77">
        <f>IF(OR(V228="No",X228="No",Z228="No"),"Outside strict definition",IF(AND(V228="Yes",X228="Yes",Z228="Yes"),"Meets all three","Potentially relevant; evidence incomplete"))</f>
        <v/>
      </c>
      <c r="AG228" s="77" t="inlineStr">
        <is>
          <t>Current delivery confirmed</t>
        </is>
      </c>
      <c r="AH228" s="77" t="inlineStr">
        <is>
          <t>2025/26 (2026/27 round recruiting)</t>
        </is>
      </c>
      <c r="AI228" s="77" t="inlineStr">
        <is>
          <t>Yes</t>
        </is>
      </c>
      <c r="AJ228" s="77">
        <f>IF(AND(AI228="Yes",AF228="Meets all three",AG228="Current delivery confirmed"),"Yes","No")</f>
        <v/>
      </c>
      <c r="AK228" s="77" t="inlineStr">
        <is>
          <t>10 charity questions (projects), 2025/26 round [1].</t>
        </is>
      </c>
      <c r="AL228" s="77" t="inlineStr">
        <is>
          <t>RG13-S04-R1; RG13-S04-R2; RG13-S04-R3</t>
        </is>
      </c>
      <c r="AM228" s="77" t="inlineStr">
        <is>
          <t>Student level is postgraduate only (taught + research), recorded as Mixed; borderline on 'substantive project' because output is a literature review.</t>
        </is>
      </c>
      <c r="AN228" s="77" t="inlineStr"/>
      <c r="AO228" s="77" t="inlineStr">
        <is>
          <t>UK</t>
        </is>
      </c>
      <c r="AP228" s="77" t="inlineStr">
        <is>
          <t>UK – Russell Group</t>
        </is>
      </c>
      <c r="AQ228" s="77" t="inlineStr">
        <is>
          <t>Unclear</t>
        </is>
      </c>
      <c r="AR228" s="77" t="inlineStr">
        <is>
          <t>Unclear</t>
        </is>
      </c>
      <c r="AS228" s="77" t="inlineStr"/>
    </row>
    <row r="229">
      <c r="A229" s="77" t="inlineStr">
        <is>
          <t>RG13</t>
        </is>
      </c>
      <c r="B229" s="77" t="inlineStr">
        <is>
          <t>London School of Economics</t>
        </is>
      </c>
      <c r="C229" s="77" t="inlineStr">
        <is>
          <t>Faculty/school</t>
        </is>
      </c>
      <c r="D229" s="77" t="inlineStr">
        <is>
          <t>RG13-S05</t>
        </is>
      </c>
      <c r="E229" s="77" t="inlineStr"/>
      <c r="F229" s="77" t="inlineStr">
        <is>
          <t>Yes</t>
        </is>
      </c>
      <c r="G229" s="79" t="inlineStr">
        <is>
          <t>Department of Management Business Projects (Employer Partnerships)</t>
        </is>
      </c>
      <c r="H229" s="77" t="inlineStr">
        <is>
          <t>Department of Management Business Projects (Employer Partnerships)</t>
        </is>
      </c>
      <c r="I229" s="77" t="inlineStr"/>
      <c r="J229"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29" s="77" t="inlineStr">
        <is>
          <t>Department of Management, Employer Relations</t>
        </is>
      </c>
      <c r="L229" s="77" t="inlineStr">
        <is>
          <t>Students on specified Department of Management MSc programmes</t>
        </is>
      </c>
      <c r="M229" s="77" t="inlineStr">
        <is>
          <t>Business/management</t>
        </is>
      </c>
      <c r="N229" s="77" t="inlineStr">
        <is>
          <t>Postgraduate taught</t>
        </is>
      </c>
      <c r="O229" s="77" t="inlineStr"/>
      <c r="P229" s="77" t="inlineStr"/>
      <c r="Q229" s="77" t="inlineStr">
        <is>
          <t>Compulsory within specified programmes</t>
        </is>
      </c>
      <c r="R229" s="77" t="inlineStr">
        <is>
          <t>Curricular</t>
        </is>
      </c>
      <c r="S229" s="77" t="inlineStr"/>
      <c r="T229" s="77" t="inlineStr"/>
      <c r="U229" s="77" t="inlineStr"/>
      <c r="V229" s="77" t="inlineStr">
        <is>
          <t>Yes</t>
        </is>
      </c>
      <c r="W229" s="77" t="inlineStr">
        <is>
          <t>Students work on a business project or challenge provided by an organisation [1].</t>
        </is>
      </c>
      <c r="X229" s="77" t="inlineStr">
        <is>
          <t>Yes</t>
        </is>
      </c>
      <c r="Y229" s="77" t="inlineStr">
        <is>
          <t>GMiM projects 4-6 students; HRO Links teams of two [1].</t>
        </is>
      </c>
      <c r="Z229" s="77" t="inlineStr">
        <is>
          <t>Yes</t>
        </is>
      </c>
      <c r="AA229" s="77" t="inlineStr">
        <is>
          <t>Sponsors supply the brief and a Project Supervisor who checks in throughout; students give final presentation and/or business report to the organisation [1].</t>
        </is>
      </c>
      <c r="AB229" s="77" t="inlineStr">
        <is>
          <t>Mixed</t>
        </is>
      </c>
      <c r="AC229" s="77" t="inlineStr">
        <is>
          <t>Sponsor/client</t>
        </is>
      </c>
      <c r="AD229" s="77" t="inlineStr"/>
      <c r="AE229" s="77" t="inlineStr"/>
      <c r="AF229" s="77">
        <f>IF(OR(V229="No",X229="No",Z229="No"),"Outside strict definition",IF(AND(V229="Yes",X229="Yes",Z229="Yes"),"Meets all three","Potentially relevant; evidence incomplete"))</f>
        <v/>
      </c>
      <c r="AG229" s="77" t="inlineStr">
        <is>
          <t>Current delivery confirmed</t>
        </is>
      </c>
      <c r="AH229" s="77" t="inlineStr">
        <is>
          <t>2026/27 (GMiM proposals due 26 Aug 2026; projects Oct 2026-Jan 2027)</t>
        </is>
      </c>
      <c r="AI229" s="77" t="inlineStr">
        <is>
          <t>No</t>
        </is>
      </c>
      <c r="AJ229" s="77">
        <f>IF(AND(AI229="Yes",AF229="Meets all three",AG229="Current delivery confirmed"),"Yes","No")</f>
        <v/>
      </c>
      <c r="AK229" s="77" t="inlineStr"/>
      <c r="AL229" s="77" t="inlineStr">
        <is>
          <t>RG13-S05-R1</t>
        </is>
      </c>
      <c r="AM229" s="77" t="inlineStr">
        <is>
          <t>Open Innovation (OI) stream not separately evidenced (programme/course not identified).</t>
        </is>
      </c>
      <c r="AN229" s="77" t="inlineStr"/>
      <c r="AO229" s="77" t="inlineStr">
        <is>
          <t>UK</t>
        </is>
      </c>
      <c r="AP229" s="77" t="inlineStr">
        <is>
          <t>UK – Russell Group</t>
        </is>
      </c>
      <c r="AQ229" s="77" t="inlineStr">
        <is>
          <t>Unclear</t>
        </is>
      </c>
      <c r="AR229" s="77" t="inlineStr">
        <is>
          <t>Unclear</t>
        </is>
      </c>
      <c r="AS229" s="77" t="inlineStr">
        <is>
          <t>No (umbrella; children counted)</t>
        </is>
      </c>
    </row>
    <row r="230">
      <c r="A230" s="77" t="inlineStr">
        <is>
          <t>RG13</t>
        </is>
      </c>
      <c r="B230" s="77" t="inlineStr">
        <is>
          <t>London School of Economics</t>
        </is>
      </c>
      <c r="C230" s="77" t="inlineStr">
        <is>
          <t>Programme/course</t>
        </is>
      </c>
      <c r="D230" s="77" t="inlineStr">
        <is>
          <t>RG13-S06</t>
        </is>
      </c>
      <c r="E230" s="77" t="inlineStr">
        <is>
          <t>RG13-S05</t>
        </is>
      </c>
      <c r="F230" s="77" t="inlineStr">
        <is>
          <t>No</t>
        </is>
      </c>
      <c r="G230" s="79" t="inlineStr">
        <is>
          <t>GMiM Capstone Course - Management in Action</t>
        </is>
      </c>
      <c r="H230" s="77" t="inlineStr">
        <is>
          <t>GMiM Capstone Course - Management in Action</t>
        </is>
      </c>
      <c r="I230" s="77" t="inlineStr">
        <is>
          <t>MG488B (with MG488A)</t>
        </is>
      </c>
      <c r="J230"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30" s="77" t="inlineStr">
        <is>
          <t>Department of Management</t>
        </is>
      </c>
      <c r="L230" s="77" t="inlineStr">
        <is>
          <t>Global Master's in Management (GMiM)</t>
        </is>
      </c>
      <c r="M230" s="77" t="inlineStr">
        <is>
          <t>Business/management</t>
        </is>
      </c>
      <c r="N230" s="77" t="inlineStr">
        <is>
          <t>Postgraduate taught</t>
        </is>
      </c>
      <c r="O230" s="77" t="inlineStr">
        <is>
          <t>Year 2 of GMiM</t>
        </is>
      </c>
      <c r="P230" s="77" t="inlineStr"/>
      <c r="Q230" s="77" t="inlineStr">
        <is>
          <t>Compulsory within specified programmes</t>
        </is>
      </c>
      <c r="R230" s="77" t="inlineStr">
        <is>
          <t>Curricular</t>
        </is>
      </c>
      <c r="S230" s="77" t="inlineStr">
        <is>
          <t>Capstone project 65% of combined grade; MG488A 35% (participation 10%, 2,000-word essay 25%). Criteria include 'Effectiveness of Client Management'.</t>
        </is>
      </c>
      <c r="T230" s="77" t="inlineStr">
        <is>
          <t>Autumn Term (Oct-Jan)</t>
        </is>
      </c>
      <c r="U230" s="77" t="inlineStr">
        <is>
          <t>Team consultancy project</t>
        </is>
      </c>
      <c r="V230" s="77" t="inlineStr">
        <is>
          <t>Yes</t>
        </is>
      </c>
      <c r="W230" s="77" t="inlineStr">
        <is>
          <t>Client project with scoped objectives, research methodology and recommendations; assessed via oral presentation and slides [1].</t>
        </is>
      </c>
      <c r="X230" s="77" t="inlineStr">
        <is>
          <t>Yes</t>
        </is>
      </c>
      <c r="Y230" s="77" t="inlineStr">
        <is>
          <t>Projects allocated, on average, to groups of 4-6 students; group assessment [1][2].</t>
        </is>
      </c>
      <c r="Z230" s="77" t="inlineStr">
        <is>
          <t>Yes</t>
        </is>
      </c>
      <c r="AA230" s="77" t="inlineStr">
        <is>
          <t>Projects sourced by LSE from client partners; client management assessed; final presentations to sponsors [1][2].</t>
        </is>
      </c>
      <c r="AB230" s="77" t="inlineStr">
        <is>
          <t>Mixed</t>
        </is>
      </c>
      <c r="AC230" s="77" t="inlineStr">
        <is>
          <t>Client: supplies business problem, interacts with team, receives presentation</t>
        </is>
      </c>
      <c r="AD230" s="77" t="inlineStr"/>
      <c r="AE230" s="77" t="inlineStr">
        <is>
          <t>Client presentation (c.30 min) + slides and appendices</t>
        </is>
      </c>
      <c r="AF230" s="77">
        <f>IF(OR(V230="No",X230="No",Z230="No"),"Outside strict definition",IF(AND(V230="Yes",X230="Yes",Z230="Yes"),"Meets all three","Potentially relevant; evidence incomplete"))</f>
        <v/>
      </c>
      <c r="AG230" s="77" t="inlineStr">
        <is>
          <t>Current delivery confirmed</t>
        </is>
      </c>
      <c r="AH230" s="77" t="inlineStr">
        <is>
          <t>2025/26 (2026/27 recruiting sponsors)</t>
        </is>
      </c>
      <c r="AI230" s="77" t="inlineStr">
        <is>
          <t>Yes</t>
        </is>
      </c>
      <c r="AJ230" s="77">
        <f>IF(AND(AI230="Yes",AF230="Meets all three",AG230="Current delivery confirmed"),"Yes","No")</f>
        <v/>
      </c>
      <c r="AK230" s="77" t="inlineStr"/>
      <c r="AL230" s="77" t="inlineStr">
        <is>
          <t>RG13-S06-R1; RG13-S06-R2</t>
        </is>
      </c>
      <c r="AM230" s="77" t="inlineStr">
        <is>
          <t>Whether compulsory for all GMiM students (inferred from 'capstone' and assessment wording, not from regulations).</t>
        </is>
      </c>
      <c r="AN230" s="77" t="inlineStr"/>
      <c r="AO230" s="77" t="inlineStr">
        <is>
          <t>UK</t>
        </is>
      </c>
      <c r="AP230" s="77" t="inlineStr">
        <is>
          <t>UK – Russell Group</t>
        </is>
      </c>
      <c r="AQ230" s="77" t="inlineStr">
        <is>
          <t>Unclear</t>
        </is>
      </c>
      <c r="AR230" s="77" t="inlineStr">
        <is>
          <t>Unclear</t>
        </is>
      </c>
      <c r="AS230" s="77" t="inlineStr"/>
    </row>
    <row r="231">
      <c r="A231" s="77" t="inlineStr">
        <is>
          <t>RG13</t>
        </is>
      </c>
      <c r="B231" s="77" t="inlineStr">
        <is>
          <t>London School of Economics</t>
        </is>
      </c>
      <c r="C231" s="77" t="inlineStr">
        <is>
          <t>Programme/course</t>
        </is>
      </c>
      <c r="D231" s="77" t="inlineStr">
        <is>
          <t>RG13-S07</t>
        </is>
      </c>
      <c r="E231" s="77" t="inlineStr">
        <is>
          <t>RG13-S05</t>
        </is>
      </c>
      <c r="F231" s="77" t="inlineStr">
        <is>
          <t>No</t>
        </is>
      </c>
      <c r="G231" s="79" t="inlineStr">
        <is>
          <t>CEMS &amp; MBA Business Projects</t>
        </is>
      </c>
      <c r="H231" s="77" t="inlineStr">
        <is>
          <t>CEMS &amp; MBA Business Projects</t>
        </is>
      </c>
      <c r="I231" s="77" t="inlineStr"/>
      <c r="J231" s="77" t="inlineStr">
        <is>
          <t>Sponsored business projects for CEMS (Master's in International Management) students at LSE and MBA students: teams of 4-6 work February-May on an organisation's business problem and present final recommendations to sponsors.</t>
        </is>
      </c>
      <c r="K231" s="77" t="inlineStr">
        <is>
          <t>Department of Management</t>
        </is>
      </c>
      <c r="L231" s="77" t="inlineStr">
        <is>
          <t>CEMS MIM students at LSE; 'MBA' students (programme not identified)</t>
        </is>
      </c>
      <c r="M231" s="77" t="inlineStr">
        <is>
          <t>Business/management</t>
        </is>
      </c>
      <c r="N231" s="77" t="inlineStr">
        <is>
          <t>Postgraduate taught</t>
        </is>
      </c>
      <c r="O231" s="77" t="inlineStr"/>
      <c r="P231" s="77" t="inlineStr"/>
      <c r="Q231" s="77" t="inlineStr">
        <is>
          <t>Unclear</t>
        </is>
      </c>
      <c r="R231" s="77" t="inlineStr">
        <is>
          <t>Unclear</t>
        </is>
      </c>
      <c r="S231" s="77" t="inlineStr"/>
      <c r="T231" s="77" t="inlineStr">
        <is>
          <t>February - May (Winter/Spring Term)</t>
        </is>
      </c>
      <c r="U231" s="77" t="inlineStr">
        <is>
          <t>Team consultancy project</t>
        </is>
      </c>
      <c r="V231" s="77" t="inlineStr">
        <is>
          <t>Yes</t>
        </is>
      </c>
      <c r="W231" s="77" t="inlineStr">
        <is>
          <t>Organisation-proposed business project culminating in final presentations [1].</t>
        </is>
      </c>
      <c r="X231" s="77" t="inlineStr">
        <is>
          <t>Yes</t>
        </is>
      </c>
      <c r="Y231" s="77" t="inlineStr">
        <is>
          <t>4-6 students are assigned to a project [1].</t>
        </is>
      </c>
      <c r="Z231" s="77" t="inlineStr">
        <is>
          <t>Yes</t>
        </is>
      </c>
      <c r="AA231" s="77" t="inlineStr">
        <is>
          <t>Sponsors submit proposals, meet students (typically fortnightly) and receive final presentations (4-18 May 2026) [1].</t>
        </is>
      </c>
      <c r="AB231" s="77" t="inlineStr">
        <is>
          <t>Mixed</t>
        </is>
      </c>
      <c r="AC231" s="77" t="inlineStr">
        <is>
          <t>Sponsor/client</t>
        </is>
      </c>
      <c r="AD231" s="77" t="inlineStr"/>
      <c r="AE231" s="77" t="inlineStr">
        <is>
          <t>Final presentation to sponsor</t>
        </is>
      </c>
      <c r="AF231" s="77">
        <f>IF(OR(V231="No",X231="No",Z231="No"),"Outside strict definition",IF(AND(V231="Yes",X231="Yes",Z231="Yes"),"Meets all three","Potentially relevant; evidence incomplete"))</f>
        <v/>
      </c>
      <c r="AG231" s="77" t="inlineStr">
        <is>
          <t>Current delivery confirmed</t>
        </is>
      </c>
      <c r="AH231" s="77" t="inlineStr">
        <is>
          <t>2025/26</t>
        </is>
      </c>
      <c r="AI231" s="77" t="inlineStr">
        <is>
          <t>Yes</t>
        </is>
      </c>
      <c r="AJ231" s="77">
        <f>IF(AND(AI231="Yes",AF231="Meets all three",AG231="Current delivery confirmed"),"Yes","No")</f>
        <v/>
      </c>
      <c r="AK231" s="77" t="inlineStr"/>
      <c r="AL231" s="77" t="inlineStr">
        <is>
          <t>RG13-S07-R1</t>
        </is>
      </c>
      <c r="AM231" s="77" t="inlineStr">
        <is>
          <t>Credit/assessment and course code; which 'MBA' students participate (LSE has no standalone MBA); whether compulsory for CEMS students.</t>
        </is>
      </c>
      <c r="AN231" s="77" t="inlineStr"/>
      <c r="AO231" s="77" t="inlineStr">
        <is>
          <t>UK</t>
        </is>
      </c>
      <c r="AP231" s="77" t="inlineStr">
        <is>
          <t>UK – Russell Group</t>
        </is>
      </c>
      <c r="AQ231" s="77" t="inlineStr">
        <is>
          <t>Unclear</t>
        </is>
      </c>
      <c r="AR231" s="77" t="inlineStr">
        <is>
          <t>Unclear</t>
        </is>
      </c>
      <c r="AS231" s="77" t="inlineStr"/>
    </row>
    <row r="232">
      <c r="A232" s="77" t="inlineStr">
        <is>
          <t>RG13</t>
        </is>
      </c>
      <c r="B232" s="77" t="inlineStr">
        <is>
          <t>London School of Economics</t>
        </is>
      </c>
      <c r="C232" s="77" t="inlineStr">
        <is>
          <t>Programme/course</t>
        </is>
      </c>
      <c r="D232" s="77" t="inlineStr">
        <is>
          <t>RG13-S08</t>
        </is>
      </c>
      <c r="E232" s="77" t="inlineStr">
        <is>
          <t>RG13-S05</t>
        </is>
      </c>
      <c r="F232" s="77" t="inlineStr">
        <is>
          <t>No</t>
        </is>
      </c>
      <c r="G232" s="79" t="inlineStr">
        <is>
          <t>HRO Links Scheme (Links Project)</t>
        </is>
      </c>
      <c r="H232" s="77" t="inlineStr">
        <is>
          <t>HRO Links Scheme (Links Project)</t>
        </is>
      </c>
      <c r="I232" s="77" t="inlineStr">
        <is>
          <t>MG493 (Dissertation, Links route)</t>
        </is>
      </c>
      <c r="J232" s="77" t="inlineStr">
        <is>
          <t>MSc Human Resources and Organisations option: 1-2 students conduct consultancy research on an HR question posed by an external sponsor, producing a business report for the organisation and a joint LSE dissertation.</t>
        </is>
      </c>
      <c r="K232" s="77" t="inlineStr">
        <is>
          <t>Department of Management</t>
        </is>
      </c>
      <c r="L232" s="77" t="inlineStr">
        <is>
          <t>MSc Human Resources and Organisations</t>
        </is>
      </c>
      <c r="M232" s="77" t="inlineStr">
        <is>
          <t>Business/management</t>
        </is>
      </c>
      <c r="N232" s="77" t="inlineStr">
        <is>
          <t>Postgraduate taught</t>
        </is>
      </c>
      <c r="O232" s="77" t="inlineStr"/>
      <c r="P232" s="77" t="inlineStr"/>
      <c r="Q232" s="77" t="inlineStr">
        <is>
          <t>Selective/competitive</t>
        </is>
      </c>
      <c r="R232" s="77" t="inlineStr">
        <is>
          <t>Curricular</t>
        </is>
      </c>
      <c r="S232" s="77" t="inlineStr">
        <is>
          <t>Within MG493 Dissertation (1 unit); Links students write a joint dissertation with their project partner.</t>
        </is>
      </c>
      <c r="T232" s="77" t="inlineStr">
        <is>
          <t>October - January (2026/27 stream)</t>
        </is>
      </c>
      <c r="U232" s="77" t="inlineStr">
        <is>
          <t>Pair consultancy project</t>
        </is>
      </c>
      <c r="V232" s="77" t="inlineStr">
        <is>
          <t>Yes</t>
        </is>
      </c>
      <c r="W232" s="77" t="inlineStr">
        <is>
          <t>Research on an HR question posed by the Links sponsor, business report to organisation [2][3].</t>
        </is>
      </c>
      <c r="X232" s="77" t="inlineStr">
        <is>
          <t>Unclear</t>
        </is>
      </c>
      <c r="Y232" s="77" t="inlineStr">
        <is>
          <t>Typically completed in pairs (programme page) but brochure says 1-2 students per project, so some routes may be individual; whether a pair counts as a 'team' needs a coordinator ruling [1][2].</t>
        </is>
      </c>
      <c r="Z232" s="77" t="inlineStr">
        <is>
          <t>Yes</t>
        </is>
      </c>
      <c r="AA232" s="77" t="inlineStr">
        <is>
          <t>Sponsors submit project proposals (deadline 7 Nov 2025), pose the HR question and receive a business report [2][3].</t>
        </is>
      </c>
      <c r="AB232" s="77" t="inlineStr">
        <is>
          <t>Business/commercial</t>
        </is>
      </c>
      <c r="AC232" s="77" t="inlineStr">
        <is>
          <t>Sponsor/client</t>
        </is>
      </c>
      <c r="AD232" s="77" t="inlineStr">
        <is>
          <t>ABB (Department of Management case page 'ABB: Transforming HR communications', undated)</t>
        </is>
      </c>
      <c r="AE232" s="77" t="inlineStr">
        <is>
          <t>Business report to sponsor + joint dissertation</t>
        </is>
      </c>
      <c r="AF232" s="77">
        <f>IF(OR(V232="No",X232="No",Z232="No"),"Outside strict definition",IF(AND(V232="Yes",X232="Yes",Z232="Yes"),"Meets all three","Potentially relevant; evidence incomplete"))</f>
        <v/>
      </c>
      <c r="AG232" s="77" t="inlineStr">
        <is>
          <t>Current delivery confirmed</t>
        </is>
      </c>
      <c r="AH232" s="77" t="inlineStr">
        <is>
          <t>2026/27 (proposal deadline 26 Aug 2026)</t>
        </is>
      </c>
      <c r="AI232" s="77" t="inlineStr">
        <is>
          <t>Yes</t>
        </is>
      </c>
      <c r="AJ232" s="77">
        <f>IF(AND(AI232="Yes",AF232="Meets all three",AG232="Current delivery confirmed"),"Yes","No")</f>
        <v/>
      </c>
      <c r="AK232" s="77" t="inlineStr"/>
      <c r="AL232" s="77" t="inlineStr">
        <is>
          <t>RG13-S08-R1; RG13-S08-R2; RG13-S08-R3</t>
        </is>
      </c>
      <c r="AM232" s="77" t="inlineStr"/>
      <c r="AN232" s="77" t="inlineStr"/>
      <c r="AO232" s="77" t="inlineStr">
        <is>
          <t>UK</t>
        </is>
      </c>
      <c r="AP232" s="77" t="inlineStr">
        <is>
          <t>UK – Russell Group</t>
        </is>
      </c>
      <c r="AQ232" s="77" t="inlineStr">
        <is>
          <t>Unclear</t>
        </is>
      </c>
      <c r="AR232" s="77" t="inlineStr">
        <is>
          <t>Unclear</t>
        </is>
      </c>
      <c r="AS232" s="77" t="inlineStr"/>
    </row>
    <row r="233">
      <c r="A233" s="77" t="inlineStr">
        <is>
          <t>RG13</t>
        </is>
      </c>
      <c r="B233" s="77" t="inlineStr">
        <is>
          <t>London School of Economics</t>
        </is>
      </c>
      <c r="C233" s="77" t="inlineStr">
        <is>
          <t>Programme/course</t>
        </is>
      </c>
      <c r="D233" s="77" t="inlineStr">
        <is>
          <t>RG13-S09</t>
        </is>
      </c>
      <c r="E233" s="77" t="inlineStr">
        <is>
          <t>RG13-S05</t>
        </is>
      </c>
      <c r="F233" s="77" t="inlineStr">
        <is>
          <t>No</t>
        </is>
      </c>
      <c r="G233" s="79" t="inlineStr">
        <is>
          <t>Marketing Action Learning Project (MALP)</t>
        </is>
      </c>
      <c r="H233" s="77" t="inlineStr">
        <is>
          <t>Marketing Action Learning Project (MALP)</t>
        </is>
      </c>
      <c r="I233" s="77" t="inlineStr">
        <is>
          <t>MG4F1</t>
        </is>
      </c>
      <c r="J233"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33" s="77" t="inlineStr">
        <is>
          <t>Department of Management</t>
        </is>
      </c>
      <c r="L233" s="77" t="inlineStr">
        <is>
          <t>MSc Marketing</t>
        </is>
      </c>
      <c r="M233" s="77" t="inlineStr">
        <is>
          <t>Business/management</t>
        </is>
      </c>
      <c r="N233" s="77" t="inlineStr">
        <is>
          <t>Postgraduate taught</t>
        </is>
      </c>
      <c r="O233" s="77" t="inlineStr"/>
      <c r="P233" s="77" t="inlineStr"/>
      <c r="Q233" s="77" t="inlineStr">
        <is>
          <t>Compulsory within specified programmes</t>
        </is>
      </c>
      <c r="R233" s="77" t="inlineStr">
        <is>
          <t>Curricular</t>
        </is>
      </c>
      <c r="S233" s="77" t="inlineStr">
        <is>
          <t>Half unit; oral examination 40% + project 60% (report August)</t>
        </is>
      </c>
      <c r="T233" s="77" t="inlineStr">
        <is>
          <t>Winter Term to August (presentations early July)</t>
        </is>
      </c>
      <c r="U233" s="77" t="inlineStr">
        <is>
          <t>Team client project</t>
        </is>
      </c>
      <c r="V233" s="77" t="inlineStr">
        <is>
          <t>Yes</t>
        </is>
      </c>
      <c r="W233" s="77" t="inlineStr">
        <is>
          <t>Real marketing challenge; research and marketing strategy report [1].</t>
        </is>
      </c>
      <c r="X233" s="77" t="inlineStr">
        <is>
          <t>Yes</t>
        </is>
      </c>
      <c r="Y233" s="77" t="inlineStr">
        <is>
          <t>'Teams of students work with vetted company sponsors' [1]; teams of six [3].</t>
        </is>
      </c>
      <c r="Z233" s="77" t="inlineStr">
        <is>
          <t>Yes</t>
        </is>
      </c>
      <c r="AA233" s="77" t="inlineStr">
        <is>
          <t>Company sponsors supply the marketing challenge; teams work with them [1][2].</t>
        </is>
      </c>
      <c r="AB233" s="77" t="inlineStr">
        <is>
          <t>Business/commercial</t>
        </is>
      </c>
      <c r="AC233" s="77" t="inlineStr">
        <is>
          <t>Sponsor/client</t>
        </is>
      </c>
      <c r="AD233" s="77" t="inlineStr">
        <is>
          <t>Colgate-Palmolive, Cartier, Tata Group, Unilever (programme page, undated, 'have worked with')</t>
        </is>
      </c>
      <c r="AE233" s="77" t="inlineStr">
        <is>
          <t>Marketing strategy report and presentation</t>
        </is>
      </c>
      <c r="AF233" s="77">
        <f>IF(OR(V233="No",X233="No",Z233="No"),"Outside strict definition",IF(AND(V233="Yes",X233="Yes",Z233="Yes"),"Meets all three","Potentially relevant; evidence incomplete"))</f>
        <v/>
      </c>
      <c r="AG233" s="77" t="inlineStr">
        <is>
          <t>Current delivery confirmed</t>
        </is>
      </c>
      <c r="AH233" s="77" t="inlineStr">
        <is>
          <t>2026/27</t>
        </is>
      </c>
      <c r="AI233" s="77" t="inlineStr">
        <is>
          <t>Yes</t>
        </is>
      </c>
      <c r="AJ233" s="77">
        <f>IF(AND(AI233="Yes",AF233="Meets all three",AG233="Current delivery confirmed"),"Yes","No")</f>
        <v/>
      </c>
      <c r="AK233" s="77" t="inlineStr">
        <is>
          <t>94 students (2025/26) per course guide</t>
        </is>
      </c>
      <c r="AL233" s="77" t="inlineStr">
        <is>
          <t>RG13-S09-R1; RG13-S09-R2; RG13-S09-R3</t>
        </is>
      </c>
      <c r="AM233" s="77" t="inlineStr"/>
      <c r="AN233" s="77" t="inlineStr"/>
      <c r="AO233" s="77" t="inlineStr">
        <is>
          <t>UK</t>
        </is>
      </c>
      <c r="AP233" s="77" t="inlineStr">
        <is>
          <t>UK – Russell Group</t>
        </is>
      </c>
      <c r="AQ233" s="77" t="inlineStr">
        <is>
          <t>Unclear</t>
        </is>
      </c>
      <c r="AR233" s="77" t="inlineStr">
        <is>
          <t>Unclear</t>
        </is>
      </c>
      <c r="AS233" s="77" t="inlineStr"/>
    </row>
    <row r="234">
      <c r="A234" s="77" t="inlineStr">
        <is>
          <t>RG13</t>
        </is>
      </c>
      <c r="B234" s="77" t="inlineStr">
        <is>
          <t>London School of Economics</t>
        </is>
      </c>
      <c r="C234" s="77" t="inlineStr">
        <is>
          <t>Programme/course</t>
        </is>
      </c>
      <c r="D234" s="77" t="inlineStr">
        <is>
          <t>RG13-S10</t>
        </is>
      </c>
      <c r="E234" s="77" t="inlineStr"/>
      <c r="F234" s="77" t="inlineStr">
        <is>
          <t>No</t>
        </is>
      </c>
      <c r="G234" s="79" t="inlineStr">
        <is>
          <t>MiM Capstone Course - International Management in Action (incl. London Consulting Project)</t>
        </is>
      </c>
      <c r="H234" s="77" t="inlineStr">
        <is>
          <t>MiM Capstone Course - International Management in Action (incl. London Consulting Project)</t>
        </is>
      </c>
      <c r="I234" s="77" t="inlineStr">
        <is>
          <t>MG4J4</t>
        </is>
      </c>
      <c r="J234"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34" s="77" t="inlineStr">
        <is>
          <t>Department of Management</t>
        </is>
      </c>
      <c r="L234" s="77" t="inlineStr">
        <is>
          <t>MSc in Management (1 Year Programme)</t>
        </is>
      </c>
      <c r="M234" s="77" t="inlineStr">
        <is>
          <t>Business/management</t>
        </is>
      </c>
      <c r="N234" s="77" t="inlineStr">
        <is>
          <t>Postgraduate taught</t>
        </is>
      </c>
      <c r="O234" s="77" t="inlineStr"/>
      <c r="P234" s="77" t="inlineStr"/>
      <c r="Q234" s="77" t="inlineStr">
        <is>
          <t>Compulsory within specified programmes</t>
        </is>
      </c>
      <c r="R234" s="77" t="inlineStr">
        <is>
          <t>Curricular</t>
        </is>
      </c>
      <c r="S234" s="77" t="inlineStr">
        <is>
          <t>Project 60% (2,000 words), individual essay 30%, reflective learning report 10%</t>
        </is>
      </c>
      <c r="T234" s="77" t="inlineStr">
        <is>
          <t>Winter Term (overseas visit then London Consulting Project)</t>
        </is>
      </c>
      <c r="U234" s="77" t="inlineStr">
        <is>
          <t>Team client projects incl. international trip</t>
        </is>
      </c>
      <c r="V234" s="77" t="inlineStr">
        <is>
          <t>Yes</t>
        </is>
      </c>
      <c r="W234" s="77" t="inlineStr">
        <is>
          <t>Groups work on a client company's business problem; project assessed at 60% [1]; teams analyse problem and make recommendations [3].</t>
        </is>
      </c>
      <c r="X234" s="77" t="inlineStr">
        <is>
          <t>Yes</t>
        </is>
      </c>
      <c r="Y234" s="77" t="inlineStr">
        <is>
          <t>'student groups work on a client company's business problem(s)' [1]; 'working in teams' [3].</t>
        </is>
      </c>
      <c r="Z234" s="77" t="inlineStr">
        <is>
          <t>Yes</t>
        </is>
      </c>
      <c r="AA234" s="77" t="inlineStr">
        <is>
          <t>Client company supplies business problem(s) [1]; company provides list of real business challenges and recommendations 'very likely be acted upon' [3]; external organisation presents challenge [2].</t>
        </is>
      </c>
      <c r="AB234" s="77" t="inlineStr">
        <is>
          <t>Business/commercial</t>
        </is>
      </c>
      <c r="AC234" s="77" t="inlineStr">
        <is>
          <t>Client: sets challenges, receives recommendations</t>
        </is>
      </c>
      <c r="AD234" s="77" t="inlineStr"/>
      <c r="AE234" s="77" t="inlineStr">
        <is>
          <t>Client recommendations / project report</t>
        </is>
      </c>
      <c r="AF234" s="77">
        <f>IF(OR(V234="No",X234="No",Z234="No"),"Outside strict definition",IF(AND(V234="Yes",X234="Yes",Z234="Yes"),"Meets all three","Potentially relevant; evidence incomplete"))</f>
        <v/>
      </c>
      <c r="AG234" s="77" t="inlineStr">
        <is>
          <t>Current delivery confirmed</t>
        </is>
      </c>
      <c r="AH234" s="77" t="inlineStr">
        <is>
          <t>2025/26</t>
        </is>
      </c>
      <c r="AI234" s="77" t="inlineStr">
        <is>
          <t>Yes</t>
        </is>
      </c>
      <c r="AJ234" s="77">
        <f>IF(AND(AI234="Yes",AF234="Meets all three",AG234="Current delivery confirmed"),"Yes","No")</f>
        <v/>
      </c>
      <c r="AK234" s="77" t="inlineStr">
        <is>
          <t>74 students (2024/25) per course guide</t>
        </is>
      </c>
      <c r="AL234" s="77" t="inlineStr">
        <is>
          <t>RG13-S10-R1; RG13-S10-R2; RG13-S10-R3</t>
        </is>
      </c>
      <c r="AM234" s="77" t="inlineStr">
        <is>
          <t>Whether the international-trip client project and the London Consulting Project are one assessed project or two; MG4J4 is not listed among the five Business Projects streams, so recorded separately.</t>
        </is>
      </c>
      <c r="AN234" s="77" t="inlineStr"/>
      <c r="AO234" s="77" t="inlineStr">
        <is>
          <t>UK</t>
        </is>
      </c>
      <c r="AP234" s="77" t="inlineStr">
        <is>
          <t>UK – Russell Group</t>
        </is>
      </c>
      <c r="AQ234" s="77" t="inlineStr">
        <is>
          <t>Unclear</t>
        </is>
      </c>
      <c r="AR234" s="77" t="inlineStr">
        <is>
          <t>Unclear</t>
        </is>
      </c>
      <c r="AS234" s="77" t="inlineStr"/>
    </row>
    <row r="235">
      <c r="A235" s="77" t="inlineStr">
        <is>
          <t>RG13</t>
        </is>
      </c>
      <c r="B235" s="77" t="inlineStr">
        <is>
          <t>London School of Economics</t>
        </is>
      </c>
      <c r="C235" s="77" t="inlineStr">
        <is>
          <t>Programme/course</t>
        </is>
      </c>
      <c r="D235" s="77" t="inlineStr">
        <is>
          <t>RG13-S11</t>
        </is>
      </c>
      <c r="E235" s="77" t="inlineStr"/>
      <c r="F235" s="77" t="inlineStr">
        <is>
          <t>No</t>
        </is>
      </c>
      <c r="G235" s="79" t="inlineStr">
        <is>
          <t>Social Innovation and Entrepreneurship Fundamentals (year-long partner group project)</t>
        </is>
      </c>
      <c r="H235" s="77" t="inlineStr">
        <is>
          <t>Social Innovation and Entrepreneurship Fundamentals (year-long partner group project)</t>
        </is>
      </c>
      <c r="I235" s="77" t="inlineStr">
        <is>
          <t>MG4G6</t>
        </is>
      </c>
      <c r="J235"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35" s="77" t="inlineStr">
        <is>
          <t>Department of Management</t>
        </is>
      </c>
      <c r="L235" s="77" t="inlineStr">
        <is>
          <t>MSc Social Innovation and Entrepreneurship</t>
        </is>
      </c>
      <c r="M235" s="77" t="inlineStr">
        <is>
          <t>Business/management</t>
        </is>
      </c>
      <c r="N235" s="77" t="inlineStr">
        <is>
          <t>Postgraduate taught</t>
        </is>
      </c>
      <c r="O235" s="77" t="inlineStr"/>
      <c r="P235" s="77" t="inlineStr"/>
      <c r="Q235" s="77" t="inlineStr">
        <is>
          <t>Compulsory within specified programmes</t>
        </is>
      </c>
      <c r="R235" s="77" t="inlineStr">
        <is>
          <t>Curricular</t>
        </is>
      </c>
      <c r="S235" s="77" t="inlineStr">
        <is>
          <t>Project component 45% of MG4G6 assessment, including an element of group work</t>
        </is>
      </c>
      <c r="T235" s="77" t="inlineStr">
        <is>
          <t>Autumn and Winter Terms</t>
        </is>
      </c>
      <c r="U235" s="77" t="inlineStr">
        <is>
          <t>Group project with virtual research week and international field trip</t>
        </is>
      </c>
      <c r="V235" s="77" t="inlineStr">
        <is>
          <t>Yes</t>
        </is>
      </c>
      <c r="W235" s="77" t="inlineStr">
        <is>
          <t>Year-long applied project on a social impact challenge; project worth 45% [1][2].</t>
        </is>
      </c>
      <c r="X235" s="77" t="inlineStr">
        <is>
          <t>Yes</t>
        </is>
      </c>
      <c r="Y235" s="77" t="inlineStr">
        <is>
          <t>'year-long applied group project' [2]; project component includes group work [1].</t>
        </is>
      </c>
      <c r="Z235" s="77" t="inlineStr">
        <is>
          <t>Yes</t>
        </is>
      </c>
      <c r="AA235" s="77" t="inlineStr">
        <is>
          <t>Students 'work with a real organisation on a social impact challenge' [2]; partner organisation in a developing-country setting with fieldwork [1][3].</t>
        </is>
      </c>
      <c r="AB235" s="77" t="inlineStr">
        <is>
          <t>Unclear</t>
        </is>
      </c>
      <c r="AC235" s="77" t="inlineStr">
        <is>
          <t>Partner organisation sets/hosts social impact challenge</t>
        </is>
      </c>
      <c r="AD235" s="77" t="inlineStr"/>
      <c r="AE235" s="77" t="inlineStr">
        <is>
          <t>Group project output (form not specified)</t>
        </is>
      </c>
      <c r="AF235" s="77">
        <f>IF(OR(V235="No",X235="No",Z235="No"),"Outside strict definition",IF(AND(V235="Yes",X235="Yes",Z235="Yes"),"Meets all three","Potentially relevant; evidence incomplete"))</f>
        <v/>
      </c>
      <c r="AG235" s="77" t="inlineStr">
        <is>
          <t>Current delivery confirmed</t>
        </is>
      </c>
      <c r="AH235" s="77" t="inlineStr">
        <is>
          <t>2026/27</t>
        </is>
      </c>
      <c r="AI235" s="77" t="inlineStr">
        <is>
          <t>Yes</t>
        </is>
      </c>
      <c r="AJ235" s="77">
        <f>IF(AND(AI235="Yes",AF235="Meets all three",AG235="Current delivery confirmed"),"Yes","No")</f>
        <v/>
      </c>
      <c r="AK235" s="77" t="inlineStr"/>
      <c r="AL235" s="77" t="inlineStr">
        <is>
          <t>RG13-S11-R1; RG13-S11-R2; RG13-S11-R3</t>
        </is>
      </c>
      <c r="AM235" s="77" t="inlineStr">
        <is>
          <t>Partner type (social enterprise, NGO or business) and what output the partner receives; separate 'consulting Capstone' option with a client organisation (course code not found; group basis unknown).</t>
        </is>
      </c>
      <c r="AN235" s="77" t="inlineStr"/>
      <c r="AO235" s="77" t="inlineStr">
        <is>
          <t>UK</t>
        </is>
      </c>
      <c r="AP235" s="77" t="inlineStr">
        <is>
          <t>UK – Russell Group</t>
        </is>
      </c>
      <c r="AQ235" s="77" t="inlineStr">
        <is>
          <t>Unclear</t>
        </is>
      </c>
      <c r="AR235" s="77" t="inlineStr">
        <is>
          <t>Unclear</t>
        </is>
      </c>
      <c r="AS235" s="77" t="inlineStr"/>
    </row>
    <row r="236">
      <c r="A236" s="77" t="inlineStr">
        <is>
          <t>RG13</t>
        </is>
      </c>
      <c r="B236" s="77" t="inlineStr">
        <is>
          <t>London School of Economics</t>
        </is>
      </c>
      <c r="C236" s="77" t="inlineStr">
        <is>
          <t>Programme/course</t>
        </is>
      </c>
      <c r="D236" s="77" t="inlineStr">
        <is>
          <t>RG13-S12</t>
        </is>
      </c>
      <c r="E236" s="77" t="inlineStr"/>
      <c r="F236" s="77" t="inlineStr">
        <is>
          <t>No</t>
        </is>
      </c>
      <c r="G236" s="79" t="inlineStr">
        <is>
          <t>Capstone Project (MSc Data Science)</t>
        </is>
      </c>
      <c r="H236" s="77" t="inlineStr">
        <is>
          <t>Capstone Project (MSc Data Science)</t>
        </is>
      </c>
      <c r="I236" s="77" t="inlineStr">
        <is>
          <t>ST498</t>
        </is>
      </c>
      <c r="J236"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36" s="77" t="inlineStr">
        <is>
          <t>Department of Statistics</t>
        </is>
      </c>
      <c r="L236" s="77" t="inlineStr">
        <is>
          <t>MSc Data Science</t>
        </is>
      </c>
      <c r="M236" s="77" t="inlineStr">
        <is>
          <t>Science</t>
        </is>
      </c>
      <c r="N236" s="77" t="inlineStr">
        <is>
          <t>Postgraduate taught</t>
        </is>
      </c>
      <c r="O236" s="77" t="inlineStr"/>
      <c r="P236" s="77" t="inlineStr"/>
      <c r="Q236" s="77" t="inlineStr">
        <is>
          <t>Compulsory within specified programmes</t>
        </is>
      </c>
      <c r="R236" s="77" t="inlineStr">
        <is>
          <t>Curricular</t>
        </is>
      </c>
      <c r="S236" s="77" t="inlineStr">
        <is>
          <t>1 unit; project 100% (group report, max 50 pages, August)</t>
        </is>
      </c>
      <c r="T236" s="77" t="inlineStr">
        <is>
          <t>c. November to August</t>
        </is>
      </c>
      <c r="U236" s="77" t="inlineStr">
        <is>
          <t>Group project with partner</t>
        </is>
      </c>
      <c r="V236" s="77" t="inlineStr">
        <is>
          <t>Yes</t>
        </is>
      </c>
      <c r="W236" s="77" t="inlineStr">
        <is>
          <t>Partner-suggested research project with data; draft (June) and final (August) group report [1].</t>
        </is>
      </c>
      <c r="X236" s="77" t="inlineStr">
        <is>
          <t>Yes</t>
        </is>
      </c>
      <c r="Y236" s="77" t="inlineStr">
        <is>
          <t>Assessed by a group report [1].</t>
        </is>
      </c>
      <c r="Z236" s="77" t="inlineStr">
        <is>
          <t>Yes</t>
        </is>
      </c>
      <c r="AA236" s="77" t="inlineStr">
        <is>
          <t>Industry partner suggests the project, may provide data and co-supervises with weekly/bi-weekly meetings [1]; 20+ partners listed [2]. Caveat: some partners are internal LSE academics/professional services [3], so C holds for most but not all teams.</t>
        </is>
      </c>
      <c r="AB236" s="77" t="inlineStr">
        <is>
          <t>Mixed</t>
        </is>
      </c>
      <c r="AC236" s="77" t="inlineStr">
        <is>
          <t>Proposes project, provides data, co-supervises</t>
        </is>
      </c>
      <c r="AD236" s="77" t="inlineStr">
        <is>
          <t>Deloitte, Mastercard, Meta, Microsoft, Moody's, Sky, Transport for London, Wise, World Trade Organization (partnerships page, undated)</t>
        </is>
      </c>
      <c r="AE236" s="77" t="inlineStr">
        <is>
          <t>Group report</t>
        </is>
      </c>
      <c r="AF236" s="77">
        <f>IF(OR(V236="No",X236="No",Z236="No"),"Outside strict definition",IF(AND(V236="Yes",X236="Yes",Z236="Yes"),"Meets all three","Potentially relevant; evidence incomplete"))</f>
        <v/>
      </c>
      <c r="AG236" s="77" t="inlineStr">
        <is>
          <t>Current delivery confirmed</t>
        </is>
      </c>
      <c r="AH236" s="77" t="inlineStr">
        <is>
          <t>2025/26</t>
        </is>
      </c>
      <c r="AI236" s="77" t="inlineStr">
        <is>
          <t>Yes</t>
        </is>
      </c>
      <c r="AJ236" s="77">
        <f>IF(AND(AI236="Yes",AF236="Meets all three",AG236="Current delivery confirmed"),"Yes","No")</f>
        <v/>
      </c>
      <c r="AK236" s="77" t="inlineStr">
        <is>
          <t>49 students (2024/25) per course guide</t>
        </is>
      </c>
      <c r="AL236" s="77" t="inlineStr">
        <is>
          <t>RG13-S12-R1; RG13-S12-R2; RG13-S12-R3; RG13-S12-R4</t>
        </is>
      </c>
      <c r="AM236" s="77" t="inlineStr"/>
      <c r="AN236" s="77" t="inlineStr"/>
      <c r="AO236" s="77" t="inlineStr">
        <is>
          <t>UK</t>
        </is>
      </c>
      <c r="AP236" s="77" t="inlineStr">
        <is>
          <t>UK – Russell Group</t>
        </is>
      </c>
      <c r="AQ236" s="77" t="inlineStr">
        <is>
          <t>Unclear</t>
        </is>
      </c>
      <c r="AR236" s="77" t="inlineStr">
        <is>
          <t>Unclear</t>
        </is>
      </c>
      <c r="AS236" s="77" t="inlineStr"/>
    </row>
    <row r="237">
      <c r="A237" s="77" t="inlineStr">
        <is>
          <t>RG13</t>
        </is>
      </c>
      <c r="B237" s="77" t="inlineStr">
        <is>
          <t>London School of Economics</t>
        </is>
      </c>
      <c r="C237" s="77" t="inlineStr">
        <is>
          <t>Programme/course</t>
        </is>
      </c>
      <c r="D237" s="77" t="inlineStr">
        <is>
          <t>RG13-S13</t>
        </is>
      </c>
      <c r="E237" s="77" t="inlineStr"/>
      <c r="F237" s="77" t="inlineStr">
        <is>
          <t>No</t>
        </is>
      </c>
      <c r="G237" s="79" t="inlineStr">
        <is>
          <t>Project in Operations Research &amp; Analytics</t>
        </is>
      </c>
      <c r="H237" s="77" t="inlineStr">
        <is>
          <t>Project in Operations Research &amp; Analytics</t>
        </is>
      </c>
      <c r="I237" s="77" t="inlineStr">
        <is>
          <t>MA425</t>
        </is>
      </c>
      <c r="J237" s="77" t="inlineStr">
        <is>
          <t>MSc Operations Research &amp; Analytics summer project, typically a consulting-like placement with an industry, government or non-profit partner, full-time June-August, possibly at the client site; alternative to MA426 dissertation.</t>
        </is>
      </c>
      <c r="K237" s="77" t="inlineStr">
        <is>
          <t>Department of Mathematics</t>
        </is>
      </c>
      <c r="L237" s="77" t="inlineStr">
        <is>
          <t>MSc Operations Research &amp; Analytics</t>
        </is>
      </c>
      <c r="M237" s="77" t="inlineStr">
        <is>
          <t>Science</t>
        </is>
      </c>
      <c r="N237" s="77" t="inlineStr">
        <is>
          <t>Postgraduate taught</t>
        </is>
      </c>
      <c r="O237" s="77" t="inlineStr"/>
      <c r="P237" s="77" t="inlineStr"/>
      <c r="Q237" s="77" t="inlineStr">
        <is>
          <t>Optional/elective</t>
        </is>
      </c>
      <c r="R237" s="77" t="inlineStr">
        <is>
          <t>Curricular</t>
        </is>
      </c>
      <c r="S237" s="77" t="inlineStr">
        <is>
          <t>1 unit; project 100%</t>
        </is>
      </c>
      <c r="T237" s="77" t="inlineStr">
        <is>
          <t>Early June - end of August</t>
        </is>
      </c>
      <c r="U237" s="77" t="inlineStr">
        <is>
          <t>Consulting-style placement project</t>
        </is>
      </c>
      <c r="V237" s="77" t="inlineStr">
        <is>
          <t>Yes</t>
        </is>
      </c>
      <c r="W237" s="77" t="inlineStr">
        <is>
          <t>Consulting-like project for a partner, assessed as project 100% [1].</t>
        </is>
      </c>
      <c r="X237" s="77" t="inlineStr">
        <is>
          <t>Unclear</t>
        </is>
      </c>
      <c r="Y237" s="77" t="inlineStr">
        <is>
          <t>No evidence whether projects are done individually or in teams; placement format suggests individual work.</t>
        </is>
      </c>
      <c r="Z237" s="77" t="inlineStr">
        <is>
          <t>Yes</t>
        </is>
      </c>
      <c r="AA237" s="77" t="inlineStr">
        <is>
          <t>Projects with industry, government or non-profit partners, possibly at client site [1][2].</t>
        </is>
      </c>
      <c r="AB237" s="77" t="inlineStr">
        <is>
          <t>Mixed</t>
        </is>
      </c>
      <c r="AC237" s="77" t="inlineStr">
        <is>
          <t>Client/host</t>
        </is>
      </c>
      <c r="AD237" s="77" t="inlineStr">
        <is>
          <t>Amazon, BT, British Airways, Emirates, FICO, Ford, Just Eat, Legal and General, National Audit Office, Transport for London ('past and present', undated)</t>
        </is>
      </c>
      <c r="AE237" s="77" t="inlineStr">
        <is>
          <t>Project report</t>
        </is>
      </c>
      <c r="AF237" s="77">
        <f>IF(OR(V237="No",X237="No",Z237="No"),"Outside strict definition",IF(AND(V237="Yes",X237="Yes",Z237="Yes"),"Meets all three","Potentially relevant; evidence incomplete"))</f>
        <v/>
      </c>
      <c r="AG237" s="77" t="inlineStr">
        <is>
          <t>Current delivery confirmed</t>
        </is>
      </c>
      <c r="AH237" s="77" t="inlineStr">
        <is>
          <t>2026/27</t>
        </is>
      </c>
      <c r="AI237" s="77" t="inlineStr">
        <is>
          <t>Yes</t>
        </is>
      </c>
      <c r="AJ237" s="77">
        <f>IF(AND(AI237="Yes",AF237="Meets all three",AG237="Current delivery confirmed"),"Yes","No")</f>
        <v/>
      </c>
      <c r="AK237" s="77" t="inlineStr"/>
      <c r="AL237" s="77" t="inlineStr">
        <is>
          <t>RG13-S13-R1; RG13-S13-R2</t>
        </is>
      </c>
      <c r="AM237" s="77" t="inlineStr"/>
      <c r="AN237" s="77" t="inlineStr"/>
      <c r="AO237" s="77" t="inlineStr">
        <is>
          <t>UK</t>
        </is>
      </c>
      <c r="AP237" s="77" t="inlineStr">
        <is>
          <t>UK – Russell Group</t>
        </is>
      </c>
      <c r="AQ237" s="77" t="inlineStr">
        <is>
          <t>Unclear</t>
        </is>
      </c>
      <c r="AR237" s="77" t="inlineStr">
        <is>
          <t>Unclear</t>
        </is>
      </c>
      <c r="AS237" s="77" t="inlineStr"/>
    </row>
    <row r="238">
      <c r="A238" s="77" t="inlineStr">
        <is>
          <t>RG13</t>
        </is>
      </c>
      <c r="B238" s="77" t="inlineStr">
        <is>
          <t>London School of Economics</t>
        </is>
      </c>
      <c r="C238" s="77" t="inlineStr">
        <is>
          <t>Programme/course</t>
        </is>
      </c>
      <c r="D238" s="77" t="inlineStr">
        <is>
          <t>RG13-S14</t>
        </is>
      </c>
      <c r="E238" s="77" t="inlineStr"/>
      <c r="F238" s="77" t="inlineStr">
        <is>
          <t>No</t>
        </is>
      </c>
      <c r="G238" s="79" t="inlineStr">
        <is>
          <t>MPA Capstone Project</t>
        </is>
      </c>
      <c r="H238" s="77" t="inlineStr">
        <is>
          <t>MPA Capstone Project</t>
        </is>
      </c>
      <c r="I238" s="77" t="inlineStr">
        <is>
          <t>PP4B3</t>
        </is>
      </c>
      <c r="J238"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38" s="77" t="inlineStr">
        <is>
          <t>School of Public Policy</t>
        </is>
      </c>
      <c r="L238" s="77" t="inlineStr">
        <is>
          <t>MPA; LSE-Sciences Po, Hertie, NUS and Tokyo dual MPAs</t>
        </is>
      </c>
      <c r="M238" s="77" t="inlineStr">
        <is>
          <t>Arts/humanities/social sciences</t>
        </is>
      </c>
      <c r="N238" s="77" t="inlineStr">
        <is>
          <t>Postgraduate taught</t>
        </is>
      </c>
      <c r="O238" s="77" t="inlineStr">
        <is>
          <t>Year 2 of MPA</t>
        </is>
      </c>
      <c r="P238" s="77" t="inlineStr"/>
      <c r="Q238" s="77" t="inlineStr">
        <is>
          <t>Compulsory within specified programmes</t>
        </is>
      </c>
      <c r="R238" s="77" t="inlineStr">
        <is>
          <t>Curricular</t>
        </is>
      </c>
      <c r="S238" s="77" t="inlineStr">
        <is>
          <t>1 unit; project 100% (15,000 words): client 20%, two academic readers 50%, supervisor 30%</t>
        </is>
      </c>
      <c r="T238" s="77" t="inlineStr">
        <is>
          <t>October - March</t>
        </is>
      </c>
      <c r="U238" s="77" t="inlineStr">
        <is>
          <t>Team client consultancy</t>
        </is>
      </c>
      <c r="V238" s="77" t="inlineStr">
        <is>
          <t>Yes</t>
        </is>
      </c>
      <c r="W238" s="77" t="inlineStr">
        <is>
          <t>Public policy problem defined by client; project report and presentation [1][2].</t>
        </is>
      </c>
      <c r="X238" s="77" t="inlineStr">
        <is>
          <t>Yes</t>
        </is>
      </c>
      <c r="Y238" s="77" t="inlineStr">
        <is>
          <t>Group project in teams usually of 3 to 6 [1][2].</t>
        </is>
      </c>
      <c r="Z238" s="77" t="inlineStr">
        <is>
          <t>Yes</t>
        </is>
      </c>
      <c r="AA238" s="77" t="inlineStr">
        <is>
          <t>Issue defined by the client organisation; client assesses 20% of mark based on presentation and report [1][2].</t>
        </is>
      </c>
      <c r="AB238" s="77" t="inlineStr">
        <is>
          <t>Mixed</t>
        </is>
      </c>
      <c r="AC238" s="77" t="inlineStr">
        <is>
          <t>Client: defines problem, receives report/presentation, marks 20%</t>
        </is>
      </c>
      <c r="AD238" s="77" t="inlineStr">
        <is>
          <t>Recent partners listed: Goldman Sachs, Unilever, UNDP, UNICEF, OECD, Migration Policy Institute, NHS England (capstone page, undated)</t>
        </is>
      </c>
      <c r="AE238" s="77" t="inlineStr">
        <is>
          <t>15,000-word report + group presentation to client</t>
        </is>
      </c>
      <c r="AF238" s="77">
        <f>IF(OR(V238="No",X238="No",Z238="No"),"Outside strict definition",IF(AND(V238="Yes",X238="Yes",Z238="Yes"),"Meets all three","Potentially relevant; evidence incomplete"))</f>
        <v/>
      </c>
      <c r="AG238" s="77" t="inlineStr">
        <is>
          <t>Current delivery confirmed</t>
        </is>
      </c>
      <c r="AH238" s="77" t="inlineStr">
        <is>
          <t>2025/26 (2026/27 guide published)</t>
        </is>
      </c>
      <c r="AI238" s="77" t="inlineStr">
        <is>
          <t>Yes</t>
        </is>
      </c>
      <c r="AJ238" s="77">
        <f>IF(AND(AI238="Yes",AF238="Meets all three",AG238="Current delivery confirmed"),"Yes","No")</f>
        <v/>
      </c>
      <c r="AK238" s="77" t="inlineStr"/>
      <c r="AL238" s="77" t="inlineStr">
        <is>
          <t>RG13-S14-R1; RG13-S14-R2</t>
        </is>
      </c>
      <c r="AM238" s="77" t="inlineStr"/>
      <c r="AN238" s="77" t="inlineStr"/>
      <c r="AO238" s="77" t="inlineStr">
        <is>
          <t>UK</t>
        </is>
      </c>
      <c r="AP238" s="77" t="inlineStr">
        <is>
          <t>UK – Russell Group</t>
        </is>
      </c>
      <c r="AQ238" s="77" t="inlineStr">
        <is>
          <t>Unclear</t>
        </is>
      </c>
      <c r="AR238" s="77" t="inlineStr">
        <is>
          <t>Unclear</t>
        </is>
      </c>
      <c r="AS238" s="77" t="inlineStr"/>
    </row>
    <row r="239">
      <c r="A239" s="77" t="inlineStr">
        <is>
          <t>RG13</t>
        </is>
      </c>
      <c r="B239" s="77" t="inlineStr">
        <is>
          <t>London School of Economics</t>
        </is>
      </c>
      <c r="C239" s="77" t="inlineStr">
        <is>
          <t>Programme/course</t>
        </is>
      </c>
      <c r="D239" s="77" t="inlineStr">
        <is>
          <t>RG13-S15</t>
        </is>
      </c>
      <c r="E239" s="77" t="inlineStr"/>
      <c r="F239" s="77" t="inlineStr">
        <is>
          <t>No</t>
        </is>
      </c>
      <c r="G239" s="79" t="inlineStr">
        <is>
          <t>Capstone Project: MPA - Data Science for Public Policy</t>
        </is>
      </c>
      <c r="H239" s="77" t="inlineStr">
        <is>
          <t>Capstone Project: MPA - Data Science for Public Policy</t>
        </is>
      </c>
      <c r="I239" s="77" t="inlineStr">
        <is>
          <t>PP4B5</t>
        </is>
      </c>
      <c r="J239" s="77" t="inlineStr">
        <is>
          <t>Capstone for the MPA in Data Science for Public Policy: groups of 3-6 undertake a project for an external client that can be tackled with quantitative/data-science tools.</t>
        </is>
      </c>
      <c r="K239" s="77" t="inlineStr">
        <is>
          <t>School of Public Policy</t>
        </is>
      </c>
      <c r="L239" s="77" t="inlineStr">
        <is>
          <t>MPA in Data Science for Public Policy</t>
        </is>
      </c>
      <c r="M239" s="77" t="inlineStr">
        <is>
          <t>Arts/humanities/social sciences</t>
        </is>
      </c>
      <c r="N239" s="77" t="inlineStr">
        <is>
          <t>Postgraduate taught</t>
        </is>
      </c>
      <c r="O239" s="77" t="inlineStr"/>
      <c r="P239" s="77" t="inlineStr"/>
      <c r="Q239" s="77" t="inlineStr">
        <is>
          <t>Unclear</t>
        </is>
      </c>
      <c r="R239" s="77" t="inlineStr">
        <is>
          <t>Curricular</t>
        </is>
      </c>
      <c r="S239" s="77" t="inlineStr"/>
      <c r="T239" s="77" t="inlineStr"/>
      <c r="U239" s="77" t="inlineStr"/>
      <c r="V239" s="77" t="inlineStr">
        <is>
          <t>Yes</t>
        </is>
      </c>
      <c r="W239" s="77" t="inlineStr">
        <is>
          <t>Client project tackled with data-science tools [1].</t>
        </is>
      </c>
      <c r="X239" s="77" t="inlineStr">
        <is>
          <t>Yes</t>
        </is>
      </c>
      <c r="Y239" s="77" t="inlineStr">
        <is>
          <t>Group project in teams usually of 3 to 6 [1].</t>
        </is>
      </c>
      <c r="Z239" s="77" t="inlineStr">
        <is>
          <t>Yes</t>
        </is>
      </c>
      <c r="AA239" s="77" t="inlineStr">
        <is>
          <t>Project for an external client; clients include public bodies, companies, international organisations, think tanks, NGOs [1].</t>
        </is>
      </c>
      <c r="AB239" s="77" t="inlineStr">
        <is>
          <t>Mixed</t>
        </is>
      </c>
      <c r="AC239" s="77" t="inlineStr">
        <is>
          <t>Client</t>
        </is>
      </c>
      <c r="AD239" s="77" t="inlineStr"/>
      <c r="AE239" s="77" t="inlineStr">
        <is>
          <t>Client report/presentation (details not retrieved)</t>
        </is>
      </c>
      <c r="AF239" s="77">
        <f>IF(OR(V239="No",X239="No",Z239="No"),"Outside strict definition",IF(AND(V239="Yes",X239="Yes",Z239="Yes"),"Meets all three","Potentially relevant; evidence incomplete"))</f>
        <v/>
      </c>
      <c r="AG239" s="77" t="inlineStr">
        <is>
          <t>Current delivery confirmed</t>
        </is>
      </c>
      <c r="AH239" s="77" t="inlineStr">
        <is>
          <t>2025/26</t>
        </is>
      </c>
      <c r="AI239" s="77" t="inlineStr">
        <is>
          <t>Yes</t>
        </is>
      </c>
      <c r="AJ239" s="77">
        <f>IF(AND(AI239="Yes",AF239="Meets all three",AG239="Current delivery confirmed"),"Yes","No")</f>
        <v/>
      </c>
      <c r="AK239" s="77" t="inlineStr"/>
      <c r="AL239" s="77" t="inlineStr">
        <is>
          <t>RG13-S15-R1</t>
        </is>
      </c>
      <c r="AM239" s="77" t="inlineStr">
        <is>
          <t>Assessment split and whether compulsory (likely, by analogy with PP4B3; not evidenced).</t>
        </is>
      </c>
      <c r="AN239" s="77" t="inlineStr"/>
      <c r="AO239" s="77" t="inlineStr">
        <is>
          <t>UK</t>
        </is>
      </c>
      <c r="AP239" s="77" t="inlineStr">
        <is>
          <t>UK – Russell Group</t>
        </is>
      </c>
      <c r="AQ239" s="77" t="inlineStr">
        <is>
          <t>Unclear</t>
        </is>
      </c>
      <c r="AR239" s="77" t="inlineStr">
        <is>
          <t>Unclear</t>
        </is>
      </c>
      <c r="AS239" s="77" t="inlineStr"/>
    </row>
    <row r="240">
      <c r="A240" s="77" t="inlineStr">
        <is>
          <t>RG13</t>
        </is>
      </c>
      <c r="B240" s="77" t="inlineStr">
        <is>
          <t>London School of Economics</t>
        </is>
      </c>
      <c r="C240" s="77" t="inlineStr">
        <is>
          <t>Programme/course</t>
        </is>
      </c>
      <c r="D240" s="77" t="inlineStr">
        <is>
          <t>RG13-S16</t>
        </is>
      </c>
      <c r="E240" s="77" t="inlineStr"/>
      <c r="F240" s="77" t="inlineStr">
        <is>
          <t>No</t>
        </is>
      </c>
      <c r="G240" s="79" t="inlineStr">
        <is>
          <t>Executive MPP Capstone Project</t>
        </is>
      </c>
      <c r="H240" s="77" t="inlineStr">
        <is>
          <t>Executive MPP Capstone Project</t>
        </is>
      </c>
      <c r="I240" s="77" t="inlineStr">
        <is>
          <t>PP4B3E</t>
        </is>
      </c>
      <c r="J240" s="77" t="inlineStr">
        <is>
          <t>Half-unit capstone for the Executive Master of Public Policy: teams of c.3-5 work intensively for one week on a public policy problem identified jointly by the Civil Service and LSE academics.</t>
        </is>
      </c>
      <c r="K240" s="77" t="inlineStr">
        <is>
          <t>School of Public Policy</t>
        </is>
      </c>
      <c r="L240" s="77" t="inlineStr">
        <is>
          <t>Executive Master of Public Policy</t>
        </is>
      </c>
      <c r="M240" s="77" t="inlineStr">
        <is>
          <t>Arts/humanities/social sciences</t>
        </is>
      </c>
      <c r="N240" s="77" t="inlineStr">
        <is>
          <t>Postgraduate taught</t>
        </is>
      </c>
      <c r="O240" s="77" t="inlineStr"/>
      <c r="P240" s="77" t="inlineStr"/>
      <c r="Q240" s="77" t="inlineStr">
        <is>
          <t>Unclear</t>
        </is>
      </c>
      <c r="R240" s="77" t="inlineStr">
        <is>
          <t>Curricular</t>
        </is>
      </c>
      <c r="S240" s="77" t="inlineStr">
        <is>
          <t>Half unit</t>
        </is>
      </c>
      <c r="T240" s="77" t="inlineStr">
        <is>
          <t>One week (intensive)</t>
        </is>
      </c>
      <c r="U240" s="77" t="inlineStr">
        <is>
          <t>Team policy project</t>
        </is>
      </c>
      <c r="V240" s="77" t="inlineStr">
        <is>
          <t>Yes</t>
        </is>
      </c>
      <c r="W240" s="77" t="inlineStr">
        <is>
          <t>Defined public policy problem worked on as a capstone project [1].</t>
        </is>
      </c>
      <c r="X240" s="77" t="inlineStr">
        <is>
          <t>Yes</t>
        </is>
      </c>
      <c r="Y240" s="77" t="inlineStr">
        <is>
          <t>Teams of roughly 3 to 5 [1].</t>
        </is>
      </c>
      <c r="Z240" s="77" t="inlineStr">
        <is>
          <t>Yes</t>
        </is>
      </c>
      <c r="AA240" s="77" t="inlineStr">
        <is>
          <t>The Civil Service is the client and jointly identifies the problem with LSE academics [1].</t>
        </is>
      </c>
      <c r="AB240" s="77" t="inlineStr">
        <is>
          <t>Public sector</t>
        </is>
      </c>
      <c r="AC240" s="77" t="inlineStr">
        <is>
          <t>Client; co-defines problem</t>
        </is>
      </c>
      <c r="AD240" s="77" t="inlineStr"/>
      <c r="AE240" s="77" t="inlineStr">
        <is>
          <t>Not specified in extract</t>
        </is>
      </c>
      <c r="AF240" s="77">
        <f>IF(OR(V240="No",X240="No",Z240="No"),"Outside strict definition",IF(AND(V240="Yes",X240="Yes",Z240="Yes"),"Meets all three","Potentially relevant; evidence incomplete"))</f>
        <v/>
      </c>
      <c r="AG240" s="77" t="inlineStr">
        <is>
          <t>Current delivery confirmed</t>
        </is>
      </c>
      <c r="AH240" s="77" t="inlineStr">
        <is>
          <t>2025/26</t>
        </is>
      </c>
      <c r="AI240" s="77" t="inlineStr">
        <is>
          <t>Yes</t>
        </is>
      </c>
      <c r="AJ240" s="77">
        <f>IF(AND(AI240="Yes",AF240="Meets all three",AG240="Current delivery confirmed"),"Yes","No")</f>
        <v/>
      </c>
      <c r="AK240" s="77" t="inlineStr"/>
      <c r="AL240" s="77" t="inlineStr">
        <is>
          <t>RG13-S16-R1</t>
        </is>
      </c>
      <c r="AM240" s="77" t="inlineStr">
        <is>
          <t>Short duration (one week) makes 'substantive' borderline; output and client role in assessment not retrieved.</t>
        </is>
      </c>
      <c r="AN240" s="77" t="inlineStr"/>
      <c r="AO240" s="77" t="inlineStr">
        <is>
          <t>UK</t>
        </is>
      </c>
      <c r="AP240" s="77" t="inlineStr">
        <is>
          <t>UK – Russell Group</t>
        </is>
      </c>
      <c r="AQ240" s="77" t="inlineStr">
        <is>
          <t>Unclear</t>
        </is>
      </c>
      <c r="AR240" s="77" t="inlineStr">
        <is>
          <t>Unclear</t>
        </is>
      </c>
      <c r="AS240" s="77" t="inlineStr"/>
    </row>
    <row r="241">
      <c r="A241" s="77" t="inlineStr">
        <is>
          <t>RG13</t>
        </is>
      </c>
      <c r="B241" s="77" t="inlineStr">
        <is>
          <t>London School of Economics</t>
        </is>
      </c>
      <c r="C241" s="77" t="inlineStr">
        <is>
          <t>Programme/course</t>
        </is>
      </c>
      <c r="D241" s="77" t="inlineStr">
        <is>
          <t>RG13-S17</t>
        </is>
      </c>
      <c r="E241" s="77" t="inlineStr"/>
      <c r="F241" s="77" t="inlineStr">
        <is>
          <t>No</t>
        </is>
      </c>
      <c r="G241" s="79" t="inlineStr">
        <is>
          <t>Philosophy, Politics and Economics: Capstone</t>
        </is>
      </c>
      <c r="H241" s="77" t="inlineStr">
        <is>
          <t>Philosophy, Politics and Economics: Capstone</t>
        </is>
      </c>
      <c r="I241" s="77" t="inlineStr">
        <is>
          <t>GV343</t>
        </is>
      </c>
      <c r="J241"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41" s="77" t="inlineStr">
        <is>
          <t>Department of Government / PPE</t>
        </is>
      </c>
      <c r="L241" s="77" t="inlineStr">
        <is>
          <t>BSc Philosophy, Politics and Economics (incl. with Year Abroad)</t>
        </is>
      </c>
      <c r="M241" s="77" t="inlineStr">
        <is>
          <t>Arts/humanities/social sciences</t>
        </is>
      </c>
      <c r="N241" s="77" t="inlineStr">
        <is>
          <t>Undergraduate</t>
        </is>
      </c>
      <c r="O241" s="77" t="inlineStr">
        <is>
          <t>Year 4</t>
        </is>
      </c>
      <c r="P241" s="77" t="inlineStr"/>
      <c r="Q241" s="77" t="inlineStr">
        <is>
          <t>Compulsory within specified programmes</t>
        </is>
      </c>
      <c r="R241" s="77" t="inlineStr">
        <is>
          <t>Curricular</t>
        </is>
      </c>
      <c r="S241" s="77" t="inlineStr">
        <is>
          <t>Half unit; presentation 20% (AT Week 11) + project 80% (8,000-word report)</t>
        </is>
      </c>
      <c r="T241" s="77" t="inlineStr">
        <is>
          <t>Autumn Term (11 weeks)</t>
        </is>
      </c>
      <c r="U241" s="77" t="inlineStr">
        <is>
          <t>Team client policy project</t>
        </is>
      </c>
      <c r="V241" s="77" t="inlineStr">
        <is>
          <t>Yes</t>
        </is>
      </c>
      <c r="W241" s="77" t="inlineStr">
        <is>
          <t>Research and analysis to address a practical policy issue for a client; 8,000-word report and presentation [1][2].</t>
        </is>
      </c>
      <c r="X241" s="77" t="inlineStr">
        <is>
          <t>Yes</t>
        </is>
      </c>
      <c r="Y241" s="77" t="inlineStr">
        <is>
          <t>Requires groups of students to carry out research; each team works under a faculty supervisor [1][2].</t>
        </is>
      </c>
      <c r="Z241" s="77" t="inlineStr">
        <is>
          <t>Yes</t>
        </is>
      </c>
      <c r="AA241" s="77" t="inlineStr">
        <is>
          <t>Practical policy problem set by an external client; written report submitted to the client [2]; past client projects e.g. Twaweza, Amazon Web Services (2023 showcase) [3].</t>
        </is>
      </c>
      <c r="AB241" s="77" t="inlineStr">
        <is>
          <t>Mixed</t>
        </is>
      </c>
      <c r="AC241" s="77" t="inlineStr">
        <is>
          <t>Client: sets problem, receives report</t>
        </is>
      </c>
      <c r="AD241" s="77" t="inlineStr">
        <is>
          <t>Twaweza; Amazon Web Services (2023 showcase)</t>
        </is>
      </c>
      <c r="AE241" s="77" t="inlineStr">
        <is>
          <t>8,000-word report and presentation to client</t>
        </is>
      </c>
      <c r="AF241" s="77">
        <f>IF(OR(V241="No",X241="No",Z241="No"),"Outside strict definition",IF(AND(V241="Yes",X241="Yes",Z241="Yes"),"Meets all three","Potentially relevant; evidence incomplete"))</f>
        <v/>
      </c>
      <c r="AG241" s="77" t="inlineStr">
        <is>
          <t>Current delivery confirmed</t>
        </is>
      </c>
      <c r="AH241" s="77" t="inlineStr">
        <is>
          <t>2025/26 (2026 showcase 8 May 2026)</t>
        </is>
      </c>
      <c r="AI241" s="77" t="inlineStr">
        <is>
          <t>Yes</t>
        </is>
      </c>
      <c r="AJ241" s="77">
        <f>IF(AND(AI241="Yes",AF241="Meets all three",AG241="Current delivery confirmed"),"Yes","No")</f>
        <v/>
      </c>
      <c r="AK241" s="77" t="inlineStr"/>
      <c r="AL241" s="77" t="inlineStr">
        <is>
          <t>RG13-S17-R1; RG13-S17-R2; RG13-S17-R3; RG13-S17-R4</t>
        </is>
      </c>
      <c r="AM241" s="77" t="inlineStr"/>
      <c r="AN241" s="77" t="inlineStr"/>
      <c r="AO241" s="77" t="inlineStr">
        <is>
          <t>UK</t>
        </is>
      </c>
      <c r="AP241" s="77" t="inlineStr">
        <is>
          <t>UK – Russell Group</t>
        </is>
      </c>
      <c r="AQ241" s="77" t="inlineStr">
        <is>
          <t>Unclear</t>
        </is>
      </c>
      <c r="AR241" s="77" t="inlineStr">
        <is>
          <t>Unclear</t>
        </is>
      </c>
      <c r="AS241" s="77" t="inlineStr"/>
    </row>
    <row r="242">
      <c r="A242" s="77" t="inlineStr">
        <is>
          <t>RG13</t>
        </is>
      </c>
      <c r="B242" s="77" t="inlineStr">
        <is>
          <t>London School of Economics</t>
        </is>
      </c>
      <c r="C242" s="77" t="inlineStr">
        <is>
          <t>Faculty/school</t>
        </is>
      </c>
      <c r="D242" s="77" t="inlineStr">
        <is>
          <t>RG13-S18</t>
        </is>
      </c>
      <c r="E242" s="77" t="inlineStr"/>
      <c r="F242" s="77" t="inlineStr">
        <is>
          <t>Yes</t>
        </is>
      </c>
      <c r="G242" s="79" t="inlineStr">
        <is>
          <t>International Development Consultancy Projects</t>
        </is>
      </c>
      <c r="H242" s="77" t="inlineStr">
        <is>
          <t>International Development Consultancy Projects</t>
        </is>
      </c>
      <c r="I242" s="77" t="inlineStr">
        <is>
          <t>DV443 / DV453 / DV466</t>
        </is>
      </c>
      <c r="J242"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42" s="77" t="inlineStr">
        <is>
          <t>Department of International Development</t>
        </is>
      </c>
      <c r="L242" s="77" t="inlineStr">
        <is>
          <t>Specified ID MSc programmes (see children)</t>
        </is>
      </c>
      <c r="M242" s="77" t="inlineStr">
        <is>
          <t>Arts/humanities/social sciences</t>
        </is>
      </c>
      <c r="N242" s="77" t="inlineStr">
        <is>
          <t>Postgraduate taught</t>
        </is>
      </c>
      <c r="O242" s="77" t="inlineStr"/>
      <c r="P242" s="77" t="inlineStr"/>
      <c r="Q242" s="77" t="inlineStr">
        <is>
          <t>Compulsory within specified programmes</t>
        </is>
      </c>
      <c r="R242" s="77" t="inlineStr">
        <is>
          <t>Curricular</t>
        </is>
      </c>
      <c r="S242" s="77" t="inlineStr">
        <is>
          <t>Department assessment page: group project and report 80%, reflective learning report 10%, group presentation 10%</t>
        </is>
      </c>
      <c r="T242" s="77" t="inlineStr"/>
      <c r="U242" s="77" t="inlineStr"/>
      <c r="V242" s="77" t="inlineStr">
        <is>
          <t>Yes</t>
        </is>
      </c>
      <c r="W242" s="77" t="inlineStr">
        <is>
          <t>Report for a client on a problem relevant to its activities [1].</t>
        </is>
      </c>
      <c r="X242" s="77" t="inlineStr">
        <is>
          <t>Yes</t>
        </is>
      </c>
      <c r="Y242" s="77" t="inlineStr">
        <is>
          <t>Teams of 3-5 [1].</t>
        </is>
      </c>
      <c r="Z242" s="77" t="inlineStr">
        <is>
          <t>Yes</t>
        </is>
      </c>
      <c r="AA242" s="77" t="inlineStr">
        <is>
          <t>Clients submit proposals/draft Terms of Reference and refine scope with the team; report and presentation to client [1].</t>
        </is>
      </c>
      <c r="AB242" s="77" t="inlineStr">
        <is>
          <t>Mixed</t>
        </is>
      </c>
      <c r="AC242" s="77" t="inlineStr">
        <is>
          <t>Client</t>
        </is>
      </c>
      <c r="AD242" s="77" t="inlineStr">
        <is>
          <t>Past clients (undated page): DfID, UNOCHA, World Bank, UNDP, UNICEF, UNHCR, NATO, UK Foreign Office, CARE, Oxfam, MSF, Fairtrade Foundation, Shell, Wedu</t>
        </is>
      </c>
      <c r="AE242" s="77" t="inlineStr"/>
      <c r="AF242" s="77">
        <f>IF(OR(V242="No",X242="No",Z242="No"),"Outside strict definition",IF(AND(V242="Yes",X242="Yes",Z242="Yes"),"Meets all three","Potentially relevant; evidence incomplete"))</f>
        <v/>
      </c>
      <c r="AG242" s="77" t="inlineStr">
        <is>
          <t>Current delivery confirmed</t>
        </is>
      </c>
      <c r="AH242" s="77" t="inlineStr">
        <is>
          <t>2025/26</t>
        </is>
      </c>
      <c r="AI242" s="77" t="inlineStr">
        <is>
          <t>No</t>
        </is>
      </c>
      <c r="AJ242" s="77">
        <f>IF(AND(AI242="Yes",AF242="Meets all three",AG242="Current delivery confirmed"),"Yes","No")</f>
        <v/>
      </c>
      <c r="AK242" s="77" t="inlineStr"/>
      <c r="AL242" s="77" t="inlineStr">
        <is>
          <t>RG13-S18-R1; RG13-S18-R2</t>
        </is>
      </c>
      <c r="AM242" s="77" t="inlineStr"/>
      <c r="AN242" s="77" t="inlineStr"/>
      <c r="AO242" s="77" t="inlineStr">
        <is>
          <t>UK</t>
        </is>
      </c>
      <c r="AP242" s="77" t="inlineStr">
        <is>
          <t>UK – Russell Group</t>
        </is>
      </c>
      <c r="AQ242" s="77" t="inlineStr">
        <is>
          <t>Unclear</t>
        </is>
      </c>
      <c r="AR242" s="77" t="inlineStr">
        <is>
          <t>Unclear</t>
        </is>
      </c>
      <c r="AS242" s="77" t="inlineStr">
        <is>
          <t>No (umbrella; children counted)</t>
        </is>
      </c>
    </row>
    <row r="243">
      <c r="A243" s="77" t="inlineStr">
        <is>
          <t>RG13</t>
        </is>
      </c>
      <c r="B243" s="77" t="inlineStr">
        <is>
          <t>London School of Economics</t>
        </is>
      </c>
      <c r="C243" s="77" t="inlineStr">
        <is>
          <t>Programme/course</t>
        </is>
      </c>
      <c r="D243" s="77" t="inlineStr">
        <is>
          <t>RG13-S19</t>
        </is>
      </c>
      <c r="E243" s="77" t="inlineStr">
        <is>
          <t>RG13-S18</t>
        </is>
      </c>
      <c r="F243" s="77" t="inlineStr">
        <is>
          <t>No</t>
        </is>
      </c>
      <c r="G243" s="79" t="inlineStr">
        <is>
          <t>Development Management Consultancy Project</t>
        </is>
      </c>
      <c r="H243" s="77" t="inlineStr">
        <is>
          <t>Development Management Consultancy Project</t>
        </is>
      </c>
      <c r="I243" s="77" t="inlineStr">
        <is>
          <t>DV443</t>
        </is>
      </c>
      <c r="J243" s="77" t="inlineStr">
        <is>
          <t>Half unit: teams of 3-6 undertake a live consultancy project for a real client under client-provided Terms of Reference, starting Autumn Term with client reports due in Winter Term and final client presentations.</t>
        </is>
      </c>
      <c r="K243" s="77" t="inlineStr">
        <is>
          <t>Department of International Development</t>
        </is>
      </c>
      <c r="L243" s="77" t="inlineStr">
        <is>
          <t>MSc Development Management (Applied Development Economics) and LSE-Sciences Po variants (compulsory); MSc Development Management (Political Economy) (available)</t>
        </is>
      </c>
      <c r="M243" s="77" t="inlineStr">
        <is>
          <t>Arts/humanities/social sciences</t>
        </is>
      </c>
      <c r="N243" s="77" t="inlineStr">
        <is>
          <t>Postgraduate taught</t>
        </is>
      </c>
      <c r="O243" s="77" t="inlineStr"/>
      <c r="P243" s="77" t="inlineStr"/>
      <c r="Q243" s="77" t="inlineStr">
        <is>
          <t>Compulsory within specified programmes</t>
        </is>
      </c>
      <c r="R243" s="77" t="inlineStr">
        <is>
          <t>Curricular</t>
        </is>
      </c>
      <c r="S243" s="77" t="inlineStr">
        <is>
          <t>Half unit; weightings inconsistent across sources (guide: project 70% 8,000 words, oral 20%, presentation 10%; dept page: 80/10/10)</t>
        </is>
      </c>
      <c r="T243" s="77" t="inlineStr">
        <is>
          <t>Autumn - Winter Term</t>
        </is>
      </c>
      <c r="U243" s="77" t="inlineStr">
        <is>
          <t>Team client consultancy</t>
        </is>
      </c>
      <c r="V243" s="77" t="inlineStr">
        <is>
          <t>Yes</t>
        </is>
      </c>
      <c r="W243" s="77" t="inlineStr">
        <is>
          <t>Live consultancy project with ToR; client report [1].</t>
        </is>
      </c>
      <c r="X243" s="77" t="inlineStr">
        <is>
          <t>Yes</t>
        </is>
      </c>
      <c r="Y243" s="77" t="inlineStr">
        <is>
          <t>Working as part of a team; teams usually 3-6 [1].</t>
        </is>
      </c>
      <c r="Z243" s="77" t="inlineStr">
        <is>
          <t>Yes</t>
        </is>
      </c>
      <c r="AA243" s="77" t="inlineStr">
        <is>
          <t>Real client provides Terms of Reference; client reports and presentations scheduled with client [1].</t>
        </is>
      </c>
      <c r="AB243" s="77" t="inlineStr">
        <is>
          <t>Mixed</t>
        </is>
      </c>
      <c r="AC243" s="77" t="inlineStr">
        <is>
          <t>Client</t>
        </is>
      </c>
      <c r="AD243" s="77" t="inlineStr"/>
      <c r="AE243" s="77" t="inlineStr">
        <is>
          <t>Client report (8,000 words) + presentation</t>
        </is>
      </c>
      <c r="AF243" s="77">
        <f>IF(OR(V243="No",X243="No",Z243="No"),"Outside strict definition",IF(AND(V243="Yes",X243="Yes",Z243="Yes"),"Meets all three","Potentially relevant; evidence incomplete"))</f>
        <v/>
      </c>
      <c r="AG243" s="77" t="inlineStr">
        <is>
          <t>Current delivery confirmed</t>
        </is>
      </c>
      <c r="AH243" s="77" t="inlineStr">
        <is>
          <t>2025/26</t>
        </is>
      </c>
      <c r="AI243" s="77" t="inlineStr">
        <is>
          <t>Yes</t>
        </is>
      </c>
      <c r="AJ243" s="77">
        <f>IF(AND(AI243="Yes",AF243="Meets all three",AG243="Current delivery confirmed"),"Yes","No")</f>
        <v/>
      </c>
      <c r="AK243" s="77" t="inlineStr">
        <is>
          <t>101 students (2024/25) per course guide</t>
        </is>
      </c>
      <c r="AL243" s="77" t="inlineStr">
        <is>
          <t>RG13-S19-R1</t>
        </is>
      </c>
      <c r="AM243" s="77" t="inlineStr"/>
      <c r="AN243" s="77" t="inlineStr"/>
      <c r="AO243" s="77" t="inlineStr">
        <is>
          <t>UK</t>
        </is>
      </c>
      <c r="AP243" s="77" t="inlineStr">
        <is>
          <t>UK – Russell Group</t>
        </is>
      </c>
      <c r="AQ243" s="77" t="inlineStr">
        <is>
          <t>Unclear</t>
        </is>
      </c>
      <c r="AR243" s="77" t="inlineStr">
        <is>
          <t>Unclear</t>
        </is>
      </c>
      <c r="AS243" s="77" t="inlineStr"/>
    </row>
    <row r="244">
      <c r="A244" s="77" t="inlineStr">
        <is>
          <t>RG13</t>
        </is>
      </c>
      <c r="B244" s="77" t="inlineStr">
        <is>
          <t>London School of Economics</t>
        </is>
      </c>
      <c r="C244" s="77" t="inlineStr">
        <is>
          <t>Programme/course</t>
        </is>
      </c>
      <c r="D244" s="77" t="inlineStr">
        <is>
          <t>RG13-S20</t>
        </is>
      </c>
      <c r="E244" s="77" t="inlineStr">
        <is>
          <t>RG13-S18</t>
        </is>
      </c>
      <c r="F244" s="77" t="inlineStr">
        <is>
          <t>No</t>
        </is>
      </c>
      <c r="G244" s="79" t="inlineStr">
        <is>
          <t>Health and International Development Consultancy Project</t>
        </is>
      </c>
      <c r="H244" s="77" t="inlineStr">
        <is>
          <t>Health and International Development Consultancy Project</t>
        </is>
      </c>
      <c r="I244" s="77" t="inlineStr">
        <is>
          <t>DV453</t>
        </is>
      </c>
      <c r="J244" s="77" t="inlineStr">
        <is>
          <t>Half-unit consultancy project in the same format (team report for an external client) for MSc Health and International Development (guaranteed place) and MSc Development Studies (optional, controlled access).</t>
        </is>
      </c>
      <c r="K244" s="77" t="inlineStr">
        <is>
          <t>Department of International Development</t>
        </is>
      </c>
      <c r="L244" s="77" t="inlineStr">
        <is>
          <t>MSc Health and International Development; MSc Development Studies</t>
        </is>
      </c>
      <c r="M244" s="77" t="inlineStr">
        <is>
          <t>Arts/humanities/social sciences</t>
        </is>
      </c>
      <c r="N244" s="77" t="inlineStr">
        <is>
          <t>Postgraduate taught</t>
        </is>
      </c>
      <c r="O244" s="77" t="inlineStr"/>
      <c r="P244" s="77" t="inlineStr"/>
      <c r="Q244" s="77" t="inlineStr">
        <is>
          <t>Optional/elective</t>
        </is>
      </c>
      <c r="R244" s="77" t="inlineStr">
        <is>
          <t>Curricular</t>
        </is>
      </c>
      <c r="S244" s="77" t="inlineStr">
        <is>
          <t>Half unit; report 80% (8,000 words), presentation 10%, learning log 10% (2026/27 guide)</t>
        </is>
      </c>
      <c r="T244" s="77" t="inlineStr"/>
      <c r="U244" s="77" t="inlineStr"/>
      <c r="V244" s="77" t="inlineStr">
        <is>
          <t>Yes</t>
        </is>
      </c>
      <c r="W244" s="77" t="inlineStr">
        <is>
          <t>Consultancy report and presentation [1][2].</t>
        </is>
      </c>
      <c r="X244" s="77" t="inlineStr">
        <is>
          <t>Yes</t>
        </is>
      </c>
      <c r="Y244" s="77" t="inlineStr">
        <is>
          <t>Department consultancy-project model: teams of 3-5 [3]; DV453-specific team wording not retrieved.</t>
        </is>
      </c>
      <c r="Z244" s="77" t="inlineStr">
        <is>
          <t>Yes</t>
        </is>
      </c>
      <c r="AA244" s="77" t="inlineStr">
        <is>
          <t>Department consultancy-project page: clients submit proposals/draft ToR and receive the report [3]; DV453 course-guide client wording not retrieved verbatim.</t>
        </is>
      </c>
      <c r="AB244" s="77" t="inlineStr">
        <is>
          <t>Mixed</t>
        </is>
      </c>
      <c r="AC244" s="77" t="inlineStr">
        <is>
          <t>Client</t>
        </is>
      </c>
      <c r="AD244" s="77" t="inlineStr"/>
      <c r="AE244" s="77" t="inlineStr"/>
      <c r="AF244" s="77">
        <f>IF(OR(V244="No",X244="No",Z244="No"),"Outside strict definition",IF(AND(V244="Yes",X244="Yes",Z244="Yes"),"Meets all three","Potentially relevant; evidence incomplete"))</f>
        <v/>
      </c>
      <c r="AG244" s="77" t="inlineStr">
        <is>
          <t>Current delivery confirmed</t>
        </is>
      </c>
      <c r="AH244" s="77" t="inlineStr">
        <is>
          <t>2026/27</t>
        </is>
      </c>
      <c r="AI244" s="77" t="inlineStr">
        <is>
          <t>Yes</t>
        </is>
      </c>
      <c r="AJ244" s="77">
        <f>IF(AND(AI244="Yes",AF244="Meets all three",AG244="Current delivery confirmed"),"Yes","No")</f>
        <v/>
      </c>
      <c r="AK244" s="77" t="inlineStr"/>
      <c r="AL244" s="77" t="inlineStr">
        <is>
          <t>RG13-S20-R1; RG13-S20-R2; RG13-S20-R3</t>
        </is>
      </c>
      <c r="AM244" s="77" t="inlineStr">
        <is>
          <t>Compulsory vs optional status conflicts across 2023 handbook/2024-25 info; course-guide extract does not itself quote client involvement.</t>
        </is>
      </c>
      <c r="AN244" s="77" t="inlineStr"/>
      <c r="AO244" s="77" t="inlineStr">
        <is>
          <t>UK</t>
        </is>
      </c>
      <c r="AP244" s="77" t="inlineStr">
        <is>
          <t>UK – Russell Group</t>
        </is>
      </c>
      <c r="AQ244" s="77" t="inlineStr">
        <is>
          <t>Unclear</t>
        </is>
      </c>
      <c r="AR244" s="77" t="inlineStr">
        <is>
          <t>Unclear</t>
        </is>
      </c>
      <c r="AS244" s="77" t="inlineStr"/>
    </row>
    <row r="245">
      <c r="A245" s="77" t="inlineStr">
        <is>
          <t>RG13</t>
        </is>
      </c>
      <c r="B245" s="77" t="inlineStr">
        <is>
          <t>London School of Economics</t>
        </is>
      </c>
      <c r="C245" s="77" t="inlineStr">
        <is>
          <t>Programme/course</t>
        </is>
      </c>
      <c r="D245" s="77" t="inlineStr">
        <is>
          <t>RG13-S21</t>
        </is>
      </c>
      <c r="E245" s="77" t="inlineStr">
        <is>
          <t>RG13-S18</t>
        </is>
      </c>
      <c r="F245" s="77" t="inlineStr">
        <is>
          <t>No</t>
        </is>
      </c>
      <c r="G245" s="79" t="inlineStr">
        <is>
          <t>Humanitarian Consultancy Project</t>
        </is>
      </c>
      <c r="H245" s="77" t="inlineStr">
        <is>
          <t>Humanitarian Consultancy Project</t>
        </is>
      </c>
      <c r="I245" s="77" t="inlineStr">
        <is>
          <t>DV466</t>
        </is>
      </c>
      <c r="J245" s="77" t="inlineStr">
        <is>
          <t>Compulsory half unit for MSc International Development and Humanitarian Emergencies: students work in a small team on a live consultancy project for a real humanitarian, development or emergency-based organisation.</t>
        </is>
      </c>
      <c r="K245" s="77" t="inlineStr">
        <is>
          <t>Department of International Development</t>
        </is>
      </c>
      <c r="L245" s="77" t="inlineStr">
        <is>
          <t>MSc International Development and Humanitarian Emergencies</t>
        </is>
      </c>
      <c r="M245" s="77" t="inlineStr">
        <is>
          <t>Arts/humanities/social sciences</t>
        </is>
      </c>
      <c r="N245" s="77" t="inlineStr">
        <is>
          <t>Postgraduate taught</t>
        </is>
      </c>
      <c r="O245" s="77" t="inlineStr"/>
      <c r="P245" s="77" t="inlineStr"/>
      <c r="Q245" s="77" t="inlineStr">
        <is>
          <t>Compulsory within specified programmes</t>
        </is>
      </c>
      <c r="R245" s="77" t="inlineStr">
        <is>
          <t>Curricular</t>
        </is>
      </c>
      <c r="S245" s="77" t="inlineStr">
        <is>
          <t>Half unit (Paper 2 of programme regulations)</t>
        </is>
      </c>
      <c r="T245" s="77" t="inlineStr"/>
      <c r="U245" s="77" t="inlineStr"/>
      <c r="V245" s="77" t="inlineStr">
        <is>
          <t>Yes</t>
        </is>
      </c>
      <c r="W245" s="77" t="inlineStr">
        <is>
          <t>Live consultancy project on a current policy issue [1][3].</t>
        </is>
      </c>
      <c r="X245" s="77" t="inlineStr">
        <is>
          <t>Yes</t>
        </is>
      </c>
      <c r="Y245" s="77" t="inlineStr">
        <is>
          <t>Work in a small team [3].</t>
        </is>
      </c>
      <c r="Z245" s="77" t="inlineStr">
        <is>
          <t>Yes</t>
        </is>
      </c>
      <c r="AA245" s="77" t="inlineStr">
        <is>
          <t>Live consultancy project for a real client (humanitarian/development/emergency organisation) [1][3].</t>
        </is>
      </c>
      <c r="AB245" s="77" t="inlineStr">
        <is>
          <t>Mixed</t>
        </is>
      </c>
      <c r="AC245" s="77" t="inlineStr">
        <is>
          <t>Client</t>
        </is>
      </c>
      <c r="AD245" s="77" t="inlineStr">
        <is>
          <t>Programme page lists e.g. UNICEF, UNHCR, ICRC, Save the Children (undated)</t>
        </is>
      </c>
      <c r="AE245" s="77" t="inlineStr"/>
      <c r="AF245" s="77">
        <f>IF(OR(V245="No",X245="No",Z245="No"),"Outside strict definition",IF(AND(V245="Yes",X245="Yes",Z245="Yes"),"Meets all three","Potentially relevant; evidence incomplete"))</f>
        <v/>
      </c>
      <c r="AG245" s="77" t="inlineStr">
        <is>
          <t>Current delivery confirmed</t>
        </is>
      </c>
      <c r="AH245" s="77" t="inlineStr">
        <is>
          <t>2025/26</t>
        </is>
      </c>
      <c r="AI245" s="77" t="inlineStr">
        <is>
          <t>Yes</t>
        </is>
      </c>
      <c r="AJ245" s="77">
        <f>IF(AND(AI245="Yes",AF245="Meets all three",AG245="Current delivery confirmed"),"Yes","No")</f>
        <v/>
      </c>
      <c r="AK245" s="77" t="inlineStr"/>
      <c r="AL245" s="77" t="inlineStr">
        <is>
          <t>RG13-S21-R1; RG13-S21-R2; RG13-S21-R3</t>
        </is>
      </c>
      <c r="AM245" s="77" t="inlineStr"/>
      <c r="AN245" s="77" t="inlineStr"/>
      <c r="AO245" s="77" t="inlineStr">
        <is>
          <t>UK</t>
        </is>
      </c>
      <c r="AP245" s="77" t="inlineStr">
        <is>
          <t>UK – Russell Group</t>
        </is>
      </c>
      <c r="AQ245" s="77" t="inlineStr">
        <is>
          <t>Unclear</t>
        </is>
      </c>
      <c r="AR245" s="77" t="inlineStr">
        <is>
          <t>Unclear</t>
        </is>
      </c>
      <c r="AS245" s="77" t="inlineStr"/>
    </row>
    <row r="246">
      <c r="A246" s="77" t="inlineStr">
        <is>
          <t>RG13</t>
        </is>
      </c>
      <c r="B246" s="77" t="inlineStr">
        <is>
          <t>London School of Economics</t>
        </is>
      </c>
      <c r="C246" s="77" t="inlineStr">
        <is>
          <t>Programme/course</t>
        </is>
      </c>
      <c r="D246" s="77" t="inlineStr">
        <is>
          <t>RG13-S22</t>
        </is>
      </c>
      <c r="E246" s="77" t="inlineStr"/>
      <c r="F246" s="77" t="inlineStr">
        <is>
          <t>No</t>
        </is>
      </c>
      <c r="G246" s="79" t="inlineStr">
        <is>
          <t>Urban Policy and Planning (applied consultancy project)</t>
        </is>
      </c>
      <c r="H246" s="77" t="inlineStr">
        <is>
          <t>Urban Policy and Planning (applied consultancy project)</t>
        </is>
      </c>
      <c r="I246" s="77" t="inlineStr">
        <is>
          <t>GY454</t>
        </is>
      </c>
      <c r="J246" s="77" t="inlineStr">
        <is>
          <t>Half-unit Winter Term course whose centrepiece assessment is a team consultancy exercise in which students act as planning consultants responding to a 'live or archival' planning brief set by a 'typical type of client'.</t>
        </is>
      </c>
      <c r="K246" s="77" t="inlineStr">
        <is>
          <t>Department of Geography and Environment</t>
        </is>
      </c>
      <c r="L246" s="77" t="inlineStr">
        <is>
          <t>Geography &amp; Environment MSc programmes (not confirmed)</t>
        </is>
      </c>
      <c r="M246" s="77" t="inlineStr">
        <is>
          <t>Arts/humanities/social sciences</t>
        </is>
      </c>
      <c r="N246" s="77" t="inlineStr">
        <is>
          <t>Postgraduate taught</t>
        </is>
      </c>
      <c r="O246" s="77" t="inlineStr"/>
      <c r="P246" s="77" t="inlineStr"/>
      <c r="Q246" s="77" t="inlineStr">
        <is>
          <t>Unclear</t>
        </is>
      </c>
      <c r="R246" s="77" t="inlineStr">
        <is>
          <t>Curricular</t>
        </is>
      </c>
      <c r="S246" s="77" t="inlineStr">
        <is>
          <t>Half unit; assessment includes an element of group work</t>
        </is>
      </c>
      <c r="T246" s="77" t="inlineStr">
        <is>
          <t>Winter Term</t>
        </is>
      </c>
      <c r="U246" s="77" t="inlineStr"/>
      <c r="V246" s="77" t="inlineStr">
        <is>
          <t>Yes</t>
        </is>
      </c>
      <c r="W246" s="77" t="inlineStr">
        <is>
          <t>Applied consultancy project responding to a planning brief [1].</t>
        </is>
      </c>
      <c r="X246" s="77" t="inlineStr">
        <is>
          <t>Yes</t>
        </is>
      </c>
      <c r="Y246" s="77" t="inlineStr">
        <is>
          <t>'Working in teams, students act as professional planning consultants' [1].</t>
        </is>
      </c>
      <c r="Z246" s="77" t="inlineStr">
        <is>
          <t>Unclear</t>
        </is>
      </c>
      <c r="AA246" s="77" t="inlineStr">
        <is>
          <t>Brief may be live or archival and is set by 'a typical type of client' - no evidence a real organisation supplies it or receives outputs [1].</t>
        </is>
      </c>
      <c r="AB246" s="77" t="inlineStr">
        <is>
          <t>Unclear</t>
        </is>
      </c>
      <c r="AC246" s="77" t="inlineStr">
        <is>
          <t>Not evidenced</t>
        </is>
      </c>
      <c r="AD246" s="77" t="inlineStr"/>
      <c r="AE246" s="77" t="inlineStr"/>
      <c r="AF246" s="77">
        <f>IF(OR(V246="No",X246="No",Z246="No"),"Outside strict definition",IF(AND(V246="Yes",X246="Yes",Z246="Yes"),"Meets all three","Potentially relevant; evidence incomplete"))</f>
        <v/>
      </c>
      <c r="AG246" s="77" t="inlineStr">
        <is>
          <t>Current delivery confirmed</t>
        </is>
      </c>
      <c r="AH246" s="77" t="inlineStr">
        <is>
          <t>2026/27</t>
        </is>
      </c>
      <c r="AI246" s="77" t="inlineStr">
        <is>
          <t>Yes</t>
        </is>
      </c>
      <c r="AJ246" s="77">
        <f>IF(AND(AI246="Yes",AF246="Meets all three",AG246="Current delivery confirmed"),"Yes","No")</f>
        <v/>
      </c>
      <c r="AK246" s="77" t="inlineStr"/>
      <c r="AL246" s="77" t="inlineStr">
        <is>
          <t>RG13-S22-R1</t>
        </is>
      </c>
      <c r="AM246" s="77" t="inlineStr">
        <is>
          <t>Whether live briefs come from real planning authorities/developers in any year.</t>
        </is>
      </c>
      <c r="AN246" s="77" t="inlineStr"/>
      <c r="AO246" s="77" t="inlineStr">
        <is>
          <t>UK</t>
        </is>
      </c>
      <c r="AP246" s="77" t="inlineStr">
        <is>
          <t>UK – Russell Group</t>
        </is>
      </c>
      <c r="AQ246" s="77" t="inlineStr">
        <is>
          <t>Unclear</t>
        </is>
      </c>
      <c r="AR246" s="77" t="inlineStr">
        <is>
          <t>Unclear</t>
        </is>
      </c>
      <c r="AS246" s="77" t="inlineStr"/>
    </row>
    <row r="247">
      <c r="A247" s="77" t="inlineStr">
        <is>
          <t>RG13</t>
        </is>
      </c>
      <c r="B247" s="77" t="inlineStr">
        <is>
          <t>London School of Economics</t>
        </is>
      </c>
      <c r="C247" s="77" t="inlineStr">
        <is>
          <t>Cross-faculty</t>
        </is>
      </c>
      <c r="D247" s="77" t="inlineStr">
        <is>
          <t>RG13-S23</t>
        </is>
      </c>
      <c r="E247" s="77" t="inlineStr"/>
      <c r="F247" s="77" t="inlineStr">
        <is>
          <t>No</t>
        </is>
      </c>
      <c r="G247" s="79" t="inlineStr">
        <is>
          <t>LSE Legal Advice Centre Sustainability Clinic</t>
        </is>
      </c>
      <c r="H247" s="77" t="inlineStr">
        <is>
          <t>LSE Legal Advice Centre Sustainability Clinic</t>
        </is>
      </c>
      <c r="I247" s="77" t="inlineStr"/>
      <c r="J247"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47" s="77" t="inlineStr">
        <is>
          <t>LSE Law School - Legal Advice Centre</t>
        </is>
      </c>
      <c r="L247" s="77" t="inlineStr">
        <is>
          <t>LLB, BA Anthropology and Law, LLM and various Master's programmes</t>
        </is>
      </c>
      <c r="M247" s="77" t="inlineStr">
        <is>
          <t>Other (law, health, design, architecture…)</t>
        </is>
      </c>
      <c r="N247" s="77" t="inlineStr">
        <is>
          <t>Mixed</t>
        </is>
      </c>
      <c r="O247" s="77" t="inlineStr"/>
      <c r="P247" s="77" t="inlineStr"/>
      <c r="Q247" s="77" t="inlineStr">
        <is>
          <t>Selective/competitive</t>
        </is>
      </c>
      <c r="R247" s="77" t="inlineStr">
        <is>
          <t>Unclear</t>
        </is>
      </c>
      <c r="S247" s="77" t="inlineStr"/>
      <c r="T247" s="77" t="inlineStr"/>
      <c r="U247" s="77" t="inlineStr"/>
      <c r="V247" s="77" t="inlineStr">
        <is>
          <t>Yes</t>
        </is>
      </c>
      <c r="W247" s="77" t="inlineStr">
        <is>
          <t>Policy reports, memos and amicus briefs on defined issues; ClientEarth report [1][2].</t>
        </is>
      </c>
      <c r="X247" s="77" t="inlineStr">
        <is>
          <t>Yes</t>
        </is>
      </c>
      <c r="Y247" s="77" t="inlineStr">
        <is>
          <t>Students work in collaborative teams [1].</t>
        </is>
      </c>
      <c r="Z247" s="77" t="inlineStr">
        <is>
          <t>Yes</t>
        </is>
      </c>
      <c r="AA247" s="77" t="inlineStr">
        <is>
          <t>Reports drafted for environmental NGOs and charities [1]; ClientEarth collaboration with ClientEarth specialists training students [2].</t>
        </is>
      </c>
      <c r="AB247" s="77" t="inlineStr">
        <is>
          <t>Charity/community</t>
        </is>
      </c>
      <c r="AC247" s="77" t="inlineStr">
        <is>
          <t>NGO partner sets issue, trains/advises, receives report</t>
        </is>
      </c>
      <c r="AD247" s="77" t="inlineStr">
        <is>
          <t>ClientEarth (year not shown)</t>
        </is>
      </c>
      <c r="AE247" s="77" t="inlineStr">
        <is>
          <t>Policy reports, memos, amicus briefs</t>
        </is>
      </c>
      <c r="AF247" s="77">
        <f>IF(OR(V247="No",X247="No",Z247="No"),"Outside strict definition",IF(AND(V247="Yes",X247="Yes",Z247="Yes"),"Meets all three","Potentially relevant; evidence incomplete"))</f>
        <v/>
      </c>
      <c r="AG247" s="77" t="inlineStr">
        <is>
          <t>Current status unclear</t>
        </is>
      </c>
      <c r="AH247" s="77" t="inlineStr"/>
      <c r="AI247" s="77" t="inlineStr">
        <is>
          <t>Yes</t>
        </is>
      </c>
      <c r="AJ247" s="77">
        <f>IF(AND(AI247="Yes",AF247="Meets all three",AG247="Current delivery confirmed"),"Yes","No")</f>
        <v/>
      </c>
      <c r="AK247" s="77" t="inlineStr">
        <is>
          <t>Approx. 20 students (clinic page, undated); a LAC diary entry gives twelve</t>
        </is>
      </c>
      <c r="AL247" s="77" t="inlineStr">
        <is>
          <t>RG13-S23-R1; RG13-S23-R2</t>
        </is>
      </c>
      <c r="AM247" s="77" t="inlineStr">
        <is>
          <t>Dates of ClientEarth project and current cohort; credit status; course-level eligibility rules.</t>
        </is>
      </c>
      <c r="AN247" s="77" t="inlineStr"/>
      <c r="AO247" s="77" t="inlineStr">
        <is>
          <t>UK</t>
        </is>
      </c>
      <c r="AP247" s="77" t="inlineStr">
        <is>
          <t>UK – Russell Group</t>
        </is>
      </c>
      <c r="AQ247" s="77" t="inlineStr">
        <is>
          <t>Unclear</t>
        </is>
      </c>
      <c r="AR247" s="77" t="inlineStr">
        <is>
          <t>Unclear</t>
        </is>
      </c>
      <c r="AS247" s="77" t="inlineStr"/>
    </row>
    <row r="248">
      <c r="A248" s="77" t="inlineStr">
        <is>
          <t>RG13</t>
        </is>
      </c>
      <c r="B248" s="77" t="inlineStr">
        <is>
          <t>London School of Economics</t>
        </is>
      </c>
      <c r="C248" s="77" t="inlineStr">
        <is>
          <t>Programme/course</t>
        </is>
      </c>
      <c r="D248" s="77" t="inlineStr">
        <is>
          <t>RG13-S24</t>
        </is>
      </c>
      <c r="E248" s="77" t="inlineStr"/>
      <c r="F248" s="77" t="inlineStr">
        <is>
          <t>No</t>
        </is>
      </c>
      <c r="G248" s="79" t="inlineStr">
        <is>
          <t>ECtHR Intervention Clinic</t>
        </is>
      </c>
      <c r="H248" s="77" t="inlineStr">
        <is>
          <t>ECtHR Intervention Clinic</t>
        </is>
      </c>
      <c r="I248" s="77" t="inlineStr"/>
      <c r="J248"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48" s="77" t="inlineStr">
        <is>
          <t>LSE Law School</t>
        </is>
      </c>
      <c r="L248" s="77" t="inlineStr">
        <is>
          <t>LLM</t>
        </is>
      </c>
      <c r="M248" s="77" t="inlineStr">
        <is>
          <t>Other (law, health, design, architecture…)</t>
        </is>
      </c>
      <c r="N248" s="77" t="inlineStr">
        <is>
          <t>Postgraduate taught</t>
        </is>
      </c>
      <c r="O248" s="77" t="inlineStr"/>
      <c r="P248" s="77" t="inlineStr"/>
      <c r="Q248" s="77" t="inlineStr">
        <is>
          <t>Selective/competitive</t>
        </is>
      </c>
      <c r="R248" s="77" t="inlineStr">
        <is>
          <t>Extracurricular</t>
        </is>
      </c>
      <c r="S248" s="77" t="inlineStr"/>
      <c r="T248" s="77" t="inlineStr"/>
      <c r="U248" s="77" t="inlineStr"/>
      <c r="V248" s="77" t="inlineStr">
        <is>
          <t>Yes</t>
        </is>
      </c>
      <c r="W248" s="77" t="inlineStr">
        <is>
          <t>Third-party intervention briefs filed in specific ECtHR cases [1][2].</t>
        </is>
      </c>
      <c r="X248" s="77" t="inlineStr">
        <is>
          <t>Yes</t>
        </is>
      </c>
      <c r="Y248" s="77" t="inlineStr">
        <is>
          <t>Brief prepared by five LLM students for Podchasov v Russia (2021) [2].</t>
        </is>
      </c>
      <c r="Z248" s="77" t="inlineStr">
        <is>
          <t>Unclear</t>
        </is>
      </c>
      <c r="AA248" s="77" t="inlineStr">
        <is>
          <t>Clinic run with EISi (NGO); not clear whether EISi acts as client/filing party or co-convenor [1].</t>
        </is>
      </c>
      <c r="AB248" s="77" t="inlineStr">
        <is>
          <t>Charity/community</t>
        </is>
      </c>
      <c r="AC248" s="77" t="inlineStr">
        <is>
          <t>NGO co-runs clinic (role unclear)</t>
        </is>
      </c>
      <c r="AD248" s="77" t="inlineStr">
        <is>
          <t>European Information Society Institute (EISi)</t>
        </is>
      </c>
      <c r="AE248" s="77" t="inlineStr">
        <is>
          <t>Third-party intervention submissions to ECtHR</t>
        </is>
      </c>
      <c r="AF248" s="77">
        <f>IF(OR(V248="No",X248="No",Z248="No"),"Outside strict definition",IF(AND(V248="Yes",X248="Yes",Z248="Yes"),"Meets all three","Potentially relevant; evidence incomplete"))</f>
        <v/>
      </c>
      <c r="AG248" s="77" t="inlineStr">
        <is>
          <t>Current status unclear</t>
        </is>
      </c>
      <c r="AH248" s="77" t="inlineStr">
        <is>
          <t>2021 (dated); later Sanchez v France undated</t>
        </is>
      </c>
      <c r="AI248" s="77" t="inlineStr">
        <is>
          <t>Yes</t>
        </is>
      </c>
      <c r="AJ248" s="77">
        <f>IF(AND(AI248="Yes",AF248="Meets all three",AG248="Current delivery confirmed"),"Yes","No")</f>
        <v/>
      </c>
      <c r="AK248" s="77" t="inlineStr"/>
      <c r="AL248" s="77" t="inlineStr">
        <is>
          <t>RG13-S24-R1; RG13-S24-R2</t>
        </is>
      </c>
      <c r="AM248" s="77" t="inlineStr"/>
      <c r="AN248" s="77" t="inlineStr"/>
      <c r="AO248" s="77" t="inlineStr">
        <is>
          <t>UK</t>
        </is>
      </c>
      <c r="AP248" s="77" t="inlineStr">
        <is>
          <t>UK – Russell Group</t>
        </is>
      </c>
      <c r="AQ248" s="77" t="inlineStr">
        <is>
          <t>Unclear</t>
        </is>
      </c>
      <c r="AR248" s="77" t="inlineStr">
        <is>
          <t>Unclear</t>
        </is>
      </c>
      <c r="AS248" s="77" t="inlineStr"/>
    </row>
    <row r="249">
      <c r="A249" s="77" t="inlineStr">
        <is>
          <t>RG14</t>
        </is>
      </c>
      <c r="B249" s="77" t="inlineStr">
        <is>
          <t>Manchester</t>
        </is>
      </c>
      <c r="C249" s="77" t="inlineStr">
        <is>
          <t>Programme/course</t>
        </is>
      </c>
      <c r="D249" s="77" t="inlineStr">
        <is>
          <t>RG14-S01</t>
        </is>
      </c>
      <c r="E249" s="77" t="inlineStr"/>
      <c r="F249" s="77" t="inlineStr">
        <is>
          <t>Yes</t>
        </is>
      </c>
      <c r="G249" s="79" t="inlineStr">
        <is>
          <t>Full-time MBA live client consultancy projects</t>
        </is>
      </c>
      <c r="H249" s="77" t="inlineStr">
        <is>
          <t>Full-time MBA live client consultancy projects</t>
        </is>
      </c>
      <c r="I249" s="77" t="inlineStr"/>
      <c r="J249"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49" s="77" t="inlineStr">
        <is>
          <t>Alliance Manchester Business School</t>
        </is>
      </c>
      <c r="L249" s="77" t="inlineStr">
        <is>
          <t>Full-time MBA (MBA Manchester)</t>
        </is>
      </c>
      <c r="M249" s="77" t="inlineStr">
        <is>
          <t>Business/management</t>
        </is>
      </c>
      <c r="N249" s="77" t="inlineStr">
        <is>
          <t>Postgraduate taught</t>
        </is>
      </c>
      <c r="O249" s="77" t="inlineStr">
        <is>
          <t>Throughout the programme</t>
        </is>
      </c>
      <c r="P249" s="77" t="inlineStr">
        <is>
          <t>Full-time MBA students only</t>
        </is>
      </c>
      <c r="Q249" s="77" t="inlineStr">
        <is>
          <t>Compulsory within specified programmes</t>
        </is>
      </c>
      <c r="R249" s="77" t="inlineStr">
        <is>
          <t>Curricular</t>
        </is>
      </c>
      <c r="S249" s="77" t="inlineStr">
        <is>
          <t>Core programme components; credit weighting not retrieved</t>
        </is>
      </c>
      <c r="T249" s="77" t="inlineStr">
        <is>
          <t>Several projects across the programme</t>
        </is>
      </c>
      <c r="U249" s="77" t="inlineStr">
        <is>
          <t>In person, client-facing</t>
        </is>
      </c>
      <c r="V249" s="77" t="inlineStr">
        <is>
          <t>Yes</t>
        </is>
      </c>
      <c r="W249" s="77" t="inlineStr">
        <is>
          <t>Group consultancy projects with real clients [1][3].</t>
        </is>
      </c>
      <c r="X249" s="77" t="inlineStr">
        <is>
          <t>Yes</t>
        </is>
      </c>
      <c r="Y249" s="77" t="inlineStr">
        <is>
          <t>'three group consultancy projects' [1]; MBAs work in multinational groups [3].</t>
        </is>
      </c>
      <c r="Z249" s="77" t="inlineStr">
        <is>
          <t>Yes</t>
        </is>
      </c>
      <c r="AA249" s="77" t="inlineStr">
        <is>
          <t>Real clients commission consultancy projects [1][3].</t>
        </is>
      </c>
      <c r="AB249" s="77" t="inlineStr">
        <is>
          <t>Mixed</t>
        </is>
      </c>
      <c r="AC249" s="77" t="inlineStr">
        <is>
          <t>Clients supply briefs and receive consultancy outputs</t>
        </is>
      </c>
      <c r="AD249" s="77" t="inlineStr"/>
      <c r="AE249" s="77" t="inlineStr">
        <is>
          <t>Client presentations and reports</t>
        </is>
      </c>
      <c r="AF249" s="77">
        <f>IF(OR(V249="No",X249="No",Z249="No"),"Outside strict definition",IF(AND(V249="Yes",X249="Yes",Z249="Yes"),"Meets all three","Potentially relevant; evidence incomplete"))</f>
        <v/>
      </c>
      <c r="AG249" s="77" t="inlineStr">
        <is>
          <t>Current delivery confirmed</t>
        </is>
      </c>
      <c r="AH249" s="77" t="inlineStr">
        <is>
          <t>2027 entry (programme page)</t>
        </is>
      </c>
      <c r="AI249" s="77" t="inlineStr">
        <is>
          <t>No</t>
        </is>
      </c>
      <c r="AJ249" s="77">
        <f>IF(AND(AI249="Yes",AF249="Meets all three",AG249="Current delivery confirmed"),"Yes","No")</f>
        <v/>
      </c>
      <c r="AK249" s="77" t="inlineStr"/>
      <c r="AL249" s="77" t="inlineStr">
        <is>
          <t>RG14-S01-R1; RG14-S01-R2; RG14-S01-R3</t>
        </is>
      </c>
      <c r="AM249" s="77" t="inlineStr">
        <is>
          <t>Current-status basis is the 2027-entry programme course-details page (prospectus-level), not a dated cohort; whether the M&amp;A and Strategic Innovation projects always have external clients not verified individually.</t>
        </is>
      </c>
      <c r="AN249" s="77" t="inlineStr"/>
      <c r="AO249" s="77" t="inlineStr">
        <is>
          <t>UK</t>
        </is>
      </c>
      <c r="AP249" s="77" t="inlineStr">
        <is>
          <t>UK – Russell Group</t>
        </is>
      </c>
      <c r="AQ249" s="77" t="inlineStr">
        <is>
          <t>&gt;1 term</t>
        </is>
      </c>
      <c r="AR249" s="77" t="inlineStr">
        <is>
          <t>All/standard</t>
        </is>
      </c>
      <c r="AS249" s="77" t="inlineStr">
        <is>
          <t>No (umbrella; children counted)</t>
        </is>
      </c>
    </row>
    <row r="250">
      <c r="A250" s="77" t="inlineStr">
        <is>
          <t>RG14</t>
        </is>
      </c>
      <c r="B250" s="77" t="inlineStr">
        <is>
          <t>Manchester</t>
        </is>
      </c>
      <c r="C250" s="77" t="inlineStr">
        <is>
          <t>Programme/course</t>
        </is>
      </c>
      <c r="D250" s="77" t="inlineStr">
        <is>
          <t>RG14-S02</t>
        </is>
      </c>
      <c r="E250" s="77" t="inlineStr">
        <is>
          <t>RG14-S01</t>
        </is>
      </c>
      <c r="F250" s="77" t="inlineStr">
        <is>
          <t>No</t>
        </is>
      </c>
      <c r="G250" s="79" t="inlineStr">
        <is>
          <t>International Business Consultancy Project (International Business Project, IBP)</t>
        </is>
      </c>
      <c r="H250" s="77" t="inlineStr">
        <is>
          <t>International Business Project</t>
        </is>
      </c>
      <c r="I250" s="77" t="inlineStr"/>
      <c r="J250"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50" s="77" t="inlineStr">
        <is>
          <t>Alliance Manchester Business School</t>
        </is>
      </c>
      <c r="L250" s="77" t="inlineStr">
        <is>
          <t>Full-time MBA</t>
        </is>
      </c>
      <c r="M250" s="77" t="inlineStr">
        <is>
          <t>Business/management</t>
        </is>
      </c>
      <c r="N250" s="77" t="inlineStr">
        <is>
          <t>Postgraduate taught</t>
        </is>
      </c>
      <c r="O250" s="77" t="inlineStr">
        <is>
          <t>Final months of the programme</t>
        </is>
      </c>
      <c r="P250" s="77" t="inlineStr">
        <is>
          <t>Full-time MBA students</t>
        </is>
      </c>
      <c r="Q250" s="77" t="inlineStr">
        <is>
          <t>Compulsory within specified programmes</t>
        </is>
      </c>
      <c r="R250" s="77" t="inlineStr">
        <is>
          <t>Curricular</t>
        </is>
      </c>
      <c r="S250" s="77" t="inlineStr">
        <is>
          <t>Not retrieved</t>
        </is>
      </c>
      <c r="T250" s="77" t="inlineStr">
        <is>
          <t>Final months of the MBA; AMBS cites 2,000+ hours of team work / 550 hours live client experience (AMBS estimates; figures vary by page)</t>
        </is>
      </c>
      <c r="U250" s="77" t="inlineStr">
        <is>
          <t>In person; may involve international client</t>
        </is>
      </c>
      <c r="V250" s="77" t="inlineStr">
        <is>
          <t>Yes</t>
        </is>
      </c>
      <c r="W250" s="77" t="inlineStr">
        <is>
          <t>Consultancy project on a client's international challenge/opportunity [1][4].</t>
        </is>
      </c>
      <c r="X250" s="77" t="inlineStr">
        <is>
          <t>Yes</t>
        </is>
      </c>
      <c r="Y250" s="77" t="inlineStr">
        <is>
          <t>Teams of five to six bid for projects [4]; five MBAs per project [4].</t>
        </is>
      </c>
      <c r="Z250" s="77" t="inlineStr">
        <is>
          <t>Yes</t>
        </is>
      </c>
      <c r="AA250" s="77" t="inlineStr">
        <is>
          <t>Clients submit briefs, receive bids/pitches, and receive the consultancy outputs; example Singapore seafood company go-to-market project [5].</t>
        </is>
      </c>
      <c r="AB250" s="77" t="inlineStr">
        <is>
          <t>Business/commercial</t>
        </is>
      </c>
      <c r="AC250" s="77" t="inlineStr">
        <is>
          <t>Client sets the brief, selects among team bids, receives presentation/report</t>
        </is>
      </c>
      <c r="AD250" s="77" t="inlineStr">
        <is>
          <t>LAD Bible Group cited as past client (undated); Singapore seafood company (blog, undated)</t>
        </is>
      </c>
      <c r="AE250" s="77" t="inlineStr">
        <is>
          <t>Consultancy recommendations, client presentation and report</t>
        </is>
      </c>
      <c r="AF250" s="77">
        <f>IF(OR(V250="No",X250="No",Z250="No"),"Outside strict definition",IF(AND(V250="Yes",X250="Yes",Z250="Yes"),"Meets all three","Potentially relevant; evidence incomplete"))</f>
        <v/>
      </c>
      <c r="AG250" s="77" t="inlineStr">
        <is>
          <t>Current delivery confirmed</t>
        </is>
      </c>
      <c r="AH250" s="77" t="inlineStr">
        <is>
          <t>2027 entry (programme page)</t>
        </is>
      </c>
      <c r="AI250" s="77" t="inlineStr">
        <is>
          <t>Yes</t>
        </is>
      </c>
      <c r="AJ250" s="77">
        <f>IF(AND(AI250="Yes",AF250="Meets all three",AG250="Current delivery confirmed"),"Yes","No")</f>
        <v/>
      </c>
      <c r="AK250" s="77" t="inlineStr"/>
      <c r="AL250" s="77" t="inlineStr">
        <is>
          <t>RG14-S02-R1; RG14-S02-R2; RG14-S02-R3</t>
        </is>
      </c>
      <c r="AM250" s="77" t="inlineStr">
        <is>
          <t>Hour/fee figures are AMBS marketing estimates; current-status basis is the 2027-entry course-details page.</t>
        </is>
      </c>
      <c r="AN250" s="77" t="inlineStr"/>
      <c r="AO250" s="77" t="inlineStr">
        <is>
          <t>UK</t>
        </is>
      </c>
      <c r="AP250" s="77" t="inlineStr">
        <is>
          <t>UK – Russell Group</t>
        </is>
      </c>
      <c r="AQ250" s="77" t="inlineStr">
        <is>
          <t>~1 term/semester</t>
        </is>
      </c>
      <c r="AR250" s="77" t="inlineStr">
        <is>
          <t>All/standard</t>
        </is>
      </c>
      <c r="AS250" s="77" t="inlineStr"/>
    </row>
    <row r="251">
      <c r="A251" s="77" t="inlineStr">
        <is>
          <t>RG14</t>
        </is>
      </c>
      <c r="B251" s="77" t="inlineStr">
        <is>
          <t>Manchester</t>
        </is>
      </c>
      <c r="C251" s="77" t="inlineStr">
        <is>
          <t>Programme/course</t>
        </is>
      </c>
      <c r="D251" s="77" t="inlineStr">
        <is>
          <t>RG14-S03</t>
        </is>
      </c>
      <c r="E251" s="77" t="inlineStr">
        <is>
          <t>RG14-S01</t>
        </is>
      </c>
      <c r="F251" s="77" t="inlineStr">
        <is>
          <t>No</t>
        </is>
      </c>
      <c r="G251" s="79" t="inlineStr">
        <is>
          <t>Social Impact Project (formerly Not-for-Profit project)</t>
        </is>
      </c>
      <c r="H251" s="77" t="inlineStr">
        <is>
          <t>Social Impact Project</t>
        </is>
      </c>
      <c r="I251" s="77" t="inlineStr"/>
      <c r="J251" s="77" t="inlineStr">
        <is>
          <t>First Full-time MBA live consultancy: student teams work as consultants for a not-for-profit / third-sector client (about 150 hours of live client experience).</t>
        </is>
      </c>
      <c r="K251" s="77" t="inlineStr">
        <is>
          <t>Alliance Manchester Business School</t>
        </is>
      </c>
      <c r="L251" s="77" t="inlineStr">
        <is>
          <t>Full-time MBA</t>
        </is>
      </c>
      <c r="M251" s="77" t="inlineStr">
        <is>
          <t>Business/management</t>
        </is>
      </c>
      <c r="N251" s="77" t="inlineStr">
        <is>
          <t>Postgraduate taught</t>
        </is>
      </c>
      <c r="O251" s="77" t="inlineStr">
        <is>
          <t>Early in the programme</t>
        </is>
      </c>
      <c r="P251" s="77" t="inlineStr">
        <is>
          <t>Full-time MBA students</t>
        </is>
      </c>
      <c r="Q251" s="77" t="inlineStr">
        <is>
          <t>Compulsory within specified programmes</t>
        </is>
      </c>
      <c r="R251" s="77" t="inlineStr">
        <is>
          <t>Curricular</t>
        </is>
      </c>
      <c r="S251" s="77" t="inlineStr">
        <is>
          <t>Not retrieved</t>
        </is>
      </c>
      <c r="T251" s="77" t="inlineStr">
        <is>
          <t>c.150 hours live client experience</t>
        </is>
      </c>
      <c r="U251" s="77" t="inlineStr">
        <is>
          <t>In person</t>
        </is>
      </c>
      <c r="V251" s="77" t="inlineStr">
        <is>
          <t>Yes</t>
        </is>
      </c>
      <c r="W251" s="77" t="inlineStr">
        <is>
          <t>Consultancy project for a third-sector client [2][6].</t>
        </is>
      </c>
      <c r="X251" s="77" t="inlineStr">
        <is>
          <t>Yes</t>
        </is>
      </c>
      <c r="Y251" s="77" t="inlineStr">
        <is>
          <t>Part of the 'three group consultancy projects' [1]; earlier projects in teams of five (search summary) [6].</t>
        </is>
      </c>
      <c r="Z251" s="77" t="inlineStr">
        <is>
          <t>Yes</t>
        </is>
      </c>
      <c r="AA251" s="77" t="inlineStr">
        <is>
          <t>Not-for-profit/third-sector organisations act as clients [6].</t>
        </is>
      </c>
      <c r="AB251" s="77" t="inlineStr">
        <is>
          <t>Charity/community</t>
        </is>
      </c>
      <c r="AC251" s="77" t="inlineStr">
        <is>
          <t>Client sets problem and receives recommendations</t>
        </is>
      </c>
      <c r="AD251" s="77" t="inlineStr"/>
      <c r="AE251" s="77" t="inlineStr">
        <is>
          <t>Consultancy recommendations to client</t>
        </is>
      </c>
      <c r="AF251" s="77">
        <f>IF(OR(V251="No",X251="No",Z251="No"),"Outside strict definition",IF(AND(V251="Yes",X251="Yes",Z251="Yes"),"Meets all three","Potentially relevant; evidence incomplete"))</f>
        <v/>
      </c>
      <c r="AG251" s="77" t="inlineStr">
        <is>
          <t>Current delivery confirmed</t>
        </is>
      </c>
      <c r="AH251" s="77" t="inlineStr">
        <is>
          <t>2027 entry (programme page)</t>
        </is>
      </c>
      <c r="AI251" s="77" t="inlineStr">
        <is>
          <t>Yes</t>
        </is>
      </c>
      <c r="AJ251" s="77">
        <f>IF(AND(AI251="Yes",AF251="Meets all three",AG251="Current delivery confirmed"),"Yes","No")</f>
        <v/>
      </c>
      <c r="AK251" s="77" t="inlineStr"/>
      <c r="AL251" s="77" t="inlineStr">
        <is>
          <t>RG14-S03-R1; RG14-S03-R2; RG14-S03-R3</t>
        </is>
      </c>
      <c r="AM251" s="77" t="inlineStr">
        <is>
          <t>Team-size evidence is a summary of mixed AMBS pages; 150 hours spread unknown.</t>
        </is>
      </c>
      <c r="AN251" s="77" t="inlineStr"/>
      <c r="AO251" s="77" t="inlineStr">
        <is>
          <t>UK</t>
        </is>
      </c>
      <c r="AP251" s="77" t="inlineStr">
        <is>
          <t>UK – Russell Group</t>
        </is>
      </c>
      <c r="AQ251" s="77" t="inlineStr">
        <is>
          <t>Unclear</t>
        </is>
      </c>
      <c r="AR251" s="77" t="inlineStr">
        <is>
          <t>All/standard</t>
        </is>
      </c>
      <c r="AS251" s="77" t="inlineStr"/>
    </row>
    <row r="252">
      <c r="A252" s="77" t="inlineStr">
        <is>
          <t>RG14</t>
        </is>
      </c>
      <c r="B252" s="77" t="inlineStr">
        <is>
          <t>Manchester</t>
        </is>
      </c>
      <c r="C252" s="77" t="inlineStr">
        <is>
          <t>Programme/course</t>
        </is>
      </c>
      <c r="D252" s="77" t="inlineStr">
        <is>
          <t>RG14-S04</t>
        </is>
      </c>
      <c r="E252" s="77" t="inlineStr">
        <is>
          <t>RG14-S01</t>
        </is>
      </c>
      <c r="F252" s="77" t="inlineStr">
        <is>
          <t>No</t>
        </is>
      </c>
      <c r="G252" s="79" t="inlineStr">
        <is>
          <t>Commercial Business Project</t>
        </is>
      </c>
      <c r="H252" s="77" t="inlineStr">
        <is>
          <t>Commercial Business Project</t>
        </is>
      </c>
      <c r="I252" s="77" t="inlineStr"/>
      <c r="J252"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52" s="77" t="inlineStr">
        <is>
          <t>Alliance Manchester Business School</t>
        </is>
      </c>
      <c r="L252" s="77" t="inlineStr">
        <is>
          <t>Full-time MBA</t>
        </is>
      </c>
      <c r="M252" s="77" t="inlineStr">
        <is>
          <t>Business/management</t>
        </is>
      </c>
      <c r="N252" s="77" t="inlineStr">
        <is>
          <t>Postgraduate taught</t>
        </is>
      </c>
      <c r="O252" s="77" t="inlineStr"/>
      <c r="P252" s="77" t="inlineStr">
        <is>
          <t>Full-time MBA students</t>
        </is>
      </c>
      <c r="Q252" s="77" t="inlineStr">
        <is>
          <t>Compulsory within specified programmes</t>
        </is>
      </c>
      <c r="R252" s="77" t="inlineStr">
        <is>
          <t>Curricular</t>
        </is>
      </c>
      <c r="S252" s="77" t="inlineStr">
        <is>
          <t>Not retrieved</t>
        </is>
      </c>
      <c r="T252" s="77" t="inlineStr">
        <is>
          <t>Late January brief to June presentation / July report</t>
        </is>
      </c>
      <c r="U252" s="77" t="inlineStr">
        <is>
          <t>In person, UK-based</t>
        </is>
      </c>
      <c r="V252" s="77" t="inlineStr">
        <is>
          <t>Yes</t>
        </is>
      </c>
      <c r="W252" s="77" t="inlineStr">
        <is>
          <t>Client business issue requiring a data-driven solution; presentation and formal report [7].</t>
        </is>
      </c>
      <c r="X252" s="77" t="inlineStr">
        <is>
          <t>Yes</t>
        </is>
      </c>
      <c r="Y252" s="77" t="inlineStr">
        <is>
          <t>Teams of five MBAs bid and are selected by the client [7].</t>
        </is>
      </c>
      <c r="Z252" s="77" t="inlineStr">
        <is>
          <t>Yes</t>
        </is>
      </c>
      <c r="AA252" s="77" t="inlineStr">
        <is>
          <t>Client submits the issue, chooses a team from bids, receives presentation and report [7]; 2021 example with a not-for-profit research organisation [8].</t>
        </is>
      </c>
      <c r="AB252" s="77" t="inlineStr">
        <is>
          <t>Mixed</t>
        </is>
      </c>
      <c r="AC252" s="77" t="inlineStr">
        <is>
          <t>Client sets brief, selects team, receives outputs</t>
        </is>
      </c>
      <c r="AD252" s="77" t="inlineStr"/>
      <c r="AE252" s="77" t="inlineStr">
        <is>
          <t>Presentation and formal report</t>
        </is>
      </c>
      <c r="AF252" s="77">
        <f>IF(OR(V252="No",X252="No",Z252="No"),"Outside strict definition",IF(AND(V252="Yes",X252="Yes",Z252="Yes"),"Meets all three","Potentially relevant; evidence incomplete"))</f>
        <v/>
      </c>
      <c r="AG252" s="77" t="inlineStr">
        <is>
          <t>Current status unclear</t>
        </is>
      </c>
      <c r="AH252" s="77" t="inlineStr">
        <is>
          <t>2021 (news example)</t>
        </is>
      </c>
      <c r="AI252" s="77" t="inlineStr">
        <is>
          <t>Yes</t>
        </is>
      </c>
      <c r="AJ252" s="77">
        <f>IF(AND(AI252="Yes",AF252="Meets all three",AG252="Current delivery confirmed"),"Yes","No")</f>
        <v/>
      </c>
      <c r="AK252" s="77" t="inlineStr"/>
      <c r="AL252" s="77" t="inlineStr">
        <is>
          <t>RG14-S04-R1; RG14-S04-R2</t>
        </is>
      </c>
      <c r="AM252" s="77" t="inlineStr">
        <is>
          <t>Page undated and project name absent from current Full-time MBA structure; may be historical or renamed. Possible duplicate of the current Strategic Innovation Consultancy Project.</t>
        </is>
      </c>
      <c r="AN252" s="77" t="inlineStr"/>
      <c r="AO252" s="77" t="inlineStr">
        <is>
          <t>UK</t>
        </is>
      </c>
      <c r="AP252" s="77" t="inlineStr">
        <is>
          <t>UK – Russell Group</t>
        </is>
      </c>
      <c r="AQ252" s="77" t="inlineStr">
        <is>
          <t>&gt;1 term</t>
        </is>
      </c>
      <c r="AR252" s="77" t="inlineStr">
        <is>
          <t>All/standard</t>
        </is>
      </c>
      <c r="AS252" s="77" t="inlineStr"/>
    </row>
    <row r="253">
      <c r="A253" s="77" t="inlineStr">
        <is>
          <t>RG14</t>
        </is>
      </c>
      <c r="B253" s="77" t="inlineStr">
        <is>
          <t>Manchester</t>
        </is>
      </c>
      <c r="C253" s="77" t="inlineStr">
        <is>
          <t>Programme/course</t>
        </is>
      </c>
      <c r="D253" s="77" t="inlineStr">
        <is>
          <t>RG14-S05</t>
        </is>
      </c>
      <c r="E253" s="77" t="inlineStr"/>
      <c r="F253" s="77" t="inlineStr">
        <is>
          <t>No</t>
        </is>
      </c>
      <c r="G253" s="79" t="inlineStr">
        <is>
          <t>MSc Business Analysis and Strategic Management client consultancy project</t>
        </is>
      </c>
      <c r="H253" s="77" t="inlineStr">
        <is>
          <t>MSc BASM consultancy project (capstone option)</t>
        </is>
      </c>
      <c r="I253" s="77" t="inlineStr"/>
      <c r="J253"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53" s="77" t="inlineStr">
        <is>
          <t>Alliance Manchester Business School</t>
        </is>
      </c>
      <c r="L253" s="77" t="inlineStr">
        <is>
          <t>MSc Business Analysis and Strategic Management</t>
        </is>
      </c>
      <c r="M253" s="77" t="inlineStr">
        <is>
          <t>Business/management</t>
        </is>
      </c>
      <c r="N253" s="77" t="inlineStr">
        <is>
          <t>Postgraduate taught</t>
        </is>
      </c>
      <c r="O253" s="77" t="inlineStr">
        <is>
          <t>Final (summer) period of 1-year MSc</t>
        </is>
      </c>
      <c r="P253" s="77" t="inlineStr">
        <is>
          <t>MSc BASM students choosing the consultancy option</t>
        </is>
      </c>
      <c r="Q253" s="77" t="inlineStr">
        <is>
          <t>Optional/elective</t>
        </is>
      </c>
      <c r="R253" s="77" t="inlineStr">
        <is>
          <t>Curricular</t>
        </is>
      </c>
      <c r="S253" s="77" t="inlineStr">
        <is>
          <t>60 credits; group project report up to 10,000 words + individual professional reflective report up to 2,000 words</t>
        </is>
      </c>
      <c r="T253" s="77" t="inlineStr">
        <is>
          <t>May to September</t>
        </is>
      </c>
      <c r="U253" s="77" t="inlineStr">
        <is>
          <t>Client-facing, faculty-supervised; expenses-only basis for client</t>
        </is>
      </c>
      <c r="V253" s="77" t="inlineStr">
        <is>
          <t>Yes</t>
        </is>
      </c>
      <c r="W253" s="77" t="inlineStr">
        <is>
          <t>Client consultancy project with group report [9][10].</t>
        </is>
      </c>
      <c r="X253" s="77" t="inlineStr">
        <is>
          <t>Yes</t>
        </is>
      </c>
      <c r="Y253" s="77" t="inlineStr">
        <is>
          <t>Assessment is a group project report of up to 10,000 words plus individual reflection [10].</t>
        </is>
      </c>
      <c r="Z253" s="77" t="inlineStr">
        <is>
          <t>Yes</t>
        </is>
      </c>
      <c r="AA253" s="77" t="inlineStr">
        <is>
          <t>Organisations supply the project, set the number of students and location, and receive interim and final presentations [9][11].</t>
        </is>
      </c>
      <c r="AB253" s="77" t="inlineStr">
        <is>
          <t>Unclear</t>
        </is>
      </c>
      <c r="AC253" s="77" t="inlineStr">
        <is>
          <t>Client organisation supplies brief, hosts team, receives presentations</t>
        </is>
      </c>
      <c r="AD253" s="77" t="inlineStr"/>
      <c r="AE253" s="77" t="inlineStr">
        <is>
          <t>Group consultancy report and client presentations</t>
        </is>
      </c>
      <c r="AF253" s="77">
        <f>IF(OR(V253="No",X253="No",Z253="No"),"Outside strict definition",IF(AND(V253="Yes",X253="Yes",Z253="Yes"),"Meets all three","Potentially relevant; evidence incomplete"))</f>
        <v/>
      </c>
      <c r="AG253" s="77" t="inlineStr">
        <is>
          <t>Current delivery confirmed</t>
        </is>
      </c>
      <c r="AH253" s="77" t="inlineStr">
        <is>
          <t>2027 entry (programme page)</t>
        </is>
      </c>
      <c r="AI253" s="77" t="inlineStr">
        <is>
          <t>Yes</t>
        </is>
      </c>
      <c r="AJ253" s="77">
        <f>IF(AND(AI253="Yes",AF253="Meets all three",AG253="Current delivery confirmed"),"Yes","No")</f>
        <v/>
      </c>
      <c r="AK253" s="77" t="inlineStr"/>
      <c r="AL253" s="77" t="inlineStr">
        <is>
          <t>RG14-S05-R1; RG14-S05-R2; RG14-S05-R3</t>
        </is>
      </c>
      <c r="AM253" s="77" t="inlineStr">
        <is>
          <t>Status basis is the 2027-entry programme page; client sectors not evidenced; MSc Business Analytics &amp; AI summer projects are dissertations (excluded).</t>
        </is>
      </c>
      <c r="AN253" s="77" t="inlineStr"/>
      <c r="AO253" s="77" t="inlineStr">
        <is>
          <t>UK</t>
        </is>
      </c>
      <c r="AP253" s="77" t="inlineStr">
        <is>
          <t>UK – Russell Group</t>
        </is>
      </c>
      <c r="AQ253" s="77" t="inlineStr">
        <is>
          <t>&gt;1 term</t>
        </is>
      </c>
      <c r="AR253" s="77" t="inlineStr">
        <is>
          <t>All/standard</t>
        </is>
      </c>
      <c r="AS253" s="77" t="inlineStr"/>
    </row>
    <row r="254">
      <c r="A254" s="77" t="inlineStr">
        <is>
          <t>RG14</t>
        </is>
      </c>
      <c r="B254" s="77" t="inlineStr">
        <is>
          <t>Manchester</t>
        </is>
      </c>
      <c r="C254" s="77" t="inlineStr">
        <is>
          <t>Programme/course</t>
        </is>
      </c>
      <c r="D254" s="77" t="inlineStr">
        <is>
          <t>RG14-S06</t>
        </is>
      </c>
      <c r="E254" s="77" t="inlineStr"/>
      <c r="F254" s="77" t="inlineStr">
        <is>
          <t>No</t>
        </is>
      </c>
      <c r="G254" s="79" t="inlineStr">
        <is>
          <t>BSc Management final-year live consultancy project</t>
        </is>
      </c>
      <c r="H254" s="77" t="inlineStr">
        <is>
          <t>BSc Management live consultancy project</t>
        </is>
      </c>
      <c r="I254" s="77" t="inlineStr"/>
      <c r="J254" s="77" t="inlineStr">
        <is>
          <t>Final-year option (alternative to dissertation or taught units) across BSc Management pathways: students are assigned to a client company and work alongside it to apply their learning to deliver change and new business processes.</t>
        </is>
      </c>
      <c r="K254" s="77" t="inlineStr">
        <is>
          <t>Alliance Manchester Business School</t>
        </is>
      </c>
      <c r="L254" s="77" t="inlineStr">
        <is>
          <t>BSc Management and specialist pathways (e.g. Accounting and Finance; with Industrial/Professional Experience)</t>
        </is>
      </c>
      <c r="M254" s="77" t="inlineStr">
        <is>
          <t>Business/management</t>
        </is>
      </c>
      <c r="N254" s="77" t="inlineStr">
        <is>
          <t>Undergraduate</t>
        </is>
      </c>
      <c r="O254" s="77" t="inlineStr">
        <is>
          <t>Final year</t>
        </is>
      </c>
      <c r="P254" s="77" t="inlineStr">
        <is>
          <t>BSc Management students choosing the consultancy route</t>
        </is>
      </c>
      <c r="Q254" s="77" t="inlineStr">
        <is>
          <t>Optional/elective</t>
        </is>
      </c>
      <c r="R254" s="77" t="inlineStr">
        <is>
          <t>Curricular</t>
        </is>
      </c>
      <c r="S254" s="77" t="inlineStr">
        <is>
          <t>Not retrieved</t>
        </is>
      </c>
      <c r="T254" s="77" t="inlineStr">
        <is>
          <t>Not retrieved</t>
        </is>
      </c>
      <c r="U254" s="77" t="inlineStr">
        <is>
          <t>Client-based</t>
        </is>
      </c>
      <c r="V254" s="77" t="inlineStr">
        <is>
          <t>Yes</t>
        </is>
      </c>
      <c r="W254" s="77" t="inlineStr">
        <is>
          <t>Live consultancy project delivering change for a client company [12].</t>
        </is>
      </c>
      <c r="X254" s="77" t="inlineStr">
        <is>
          <t>Unclear</t>
        </is>
      </c>
      <c r="Y254" s="77" t="inlineStr">
        <is>
          <t>No source states whether students work in teams or individually on the consultancy project.</t>
        </is>
      </c>
      <c r="Z254" s="77" t="inlineStr">
        <is>
          <t>Yes</t>
        </is>
      </c>
      <c r="AA254" s="77" t="inlineStr">
        <is>
          <t>Students 'assigned to a client company and work alongside it' [12]; 'live consultancy project, working with real organisations' [13].</t>
        </is>
      </c>
      <c r="AB254" s="77" t="inlineStr">
        <is>
          <t>Business/commercial</t>
        </is>
      </c>
      <c r="AC254" s="77" t="inlineStr">
        <is>
          <t>Client company hosts and sets the change problem</t>
        </is>
      </c>
      <c r="AD254" s="77" t="inlineStr"/>
      <c r="AE254" s="77" t="inlineStr">
        <is>
          <t>Not specified</t>
        </is>
      </c>
      <c r="AF254" s="77">
        <f>IF(OR(V254="No",X254="No",Z254="No"),"Outside strict definition",IF(AND(V254="Yes",X254="Yes",Z254="Yes"),"Meets all three","Potentially relevant; evidence incomplete"))</f>
        <v/>
      </c>
      <c r="AG254" s="77" t="inlineStr">
        <is>
          <t>Current delivery confirmed</t>
        </is>
      </c>
      <c r="AH254" s="77" t="inlineStr">
        <is>
          <t>2026/27 (2026-entry course page)</t>
        </is>
      </c>
      <c r="AI254" s="77" t="inlineStr">
        <is>
          <t>Yes</t>
        </is>
      </c>
      <c r="AJ254" s="77">
        <f>IF(AND(AI254="Yes",AF254="Meets all three",AG254="Current delivery confirmed"),"Yes","No")</f>
        <v/>
      </c>
      <c r="AK254" s="77" t="inlineStr"/>
      <c r="AL254" s="77" t="inlineStr">
        <is>
          <t>RG14-S06-R1; RG14-S06-R2</t>
        </is>
      </c>
      <c r="AM254" s="77" t="inlineStr">
        <is>
          <t>Group vs individual format; unit code; credits.</t>
        </is>
      </c>
      <c r="AN254" s="77" t="inlineStr"/>
      <c r="AO254" s="77" t="inlineStr">
        <is>
          <t>UK</t>
        </is>
      </c>
      <c r="AP254" s="77" t="inlineStr">
        <is>
          <t>UK – Russell Group</t>
        </is>
      </c>
      <c r="AQ254" s="77" t="inlineStr">
        <is>
          <t>Unclear</t>
        </is>
      </c>
      <c r="AR254" s="77" t="inlineStr">
        <is>
          <t>All/standard</t>
        </is>
      </c>
      <c r="AS254" s="77" t="inlineStr"/>
    </row>
    <row r="255">
      <c r="A255" s="77" t="inlineStr">
        <is>
          <t>RG14</t>
        </is>
      </c>
      <c r="B255" s="77" t="inlineStr">
        <is>
          <t>Manchester</t>
        </is>
      </c>
      <c r="C255" s="77" t="inlineStr">
        <is>
          <t>University-wide</t>
        </is>
      </c>
      <c r="D255" s="77" t="inlineStr">
        <is>
          <t>RG14-S07</t>
        </is>
      </c>
      <c r="E255" s="77" t="inlineStr"/>
      <c r="F255" s="77" t="inlineStr">
        <is>
          <t>No</t>
        </is>
      </c>
      <c r="G255" s="79" t="inlineStr">
        <is>
          <t>Manchester Enterprise Challenge</t>
        </is>
      </c>
      <c r="H255" s="77" t="inlineStr">
        <is>
          <t>Manchester Enterprise Challenge</t>
        </is>
      </c>
      <c r="I255" s="77" t="inlineStr"/>
      <c r="J255"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55" s="77" t="inlineStr">
        <is>
          <t>UCIL / Masood Entrepreneurship Centre (Alliance MBS)</t>
        </is>
      </c>
      <c r="L255" s="77" t="inlineStr">
        <is>
          <t>Undergraduates enrolled on a UCIL enterprise unit (UCIL units are open across faculties subject to optional credit)</t>
        </is>
      </c>
      <c r="M255" s="77" t="inlineStr">
        <is>
          <t>Central provision</t>
        </is>
      </c>
      <c r="N255" s="77" t="inlineStr">
        <is>
          <t>Undergraduate</t>
        </is>
      </c>
      <c r="O255" s="77" t="inlineStr">
        <is>
          <t>Not specified</t>
        </is>
      </c>
      <c r="P255" s="77" t="inlineStr">
        <is>
          <t>Must enrol on an eligible 10-credit UCIL enterprise unit via Course Unit Selection; check with Undergraduate Office / Academic Advisor</t>
        </is>
      </c>
      <c r="Q255" s="77" t="inlineStr">
        <is>
          <t>Optional/elective</t>
        </is>
      </c>
      <c r="R255" s="77" t="inlineStr">
        <is>
          <t>Mixed</t>
        </is>
      </c>
      <c r="S255" s="77" t="inlineStr">
        <is>
          <t>10-credit UCIL unit component; project component credit not stated</t>
        </is>
      </c>
      <c r="T255" s="77" t="inlineStr">
        <is>
          <t>Approximately 20 hours of project work per student</t>
        </is>
      </c>
      <c r="U255" s="77" t="inlineStr">
        <is>
          <t>Group work with community organisation; showcase pitch</t>
        </is>
      </c>
      <c r="V255" s="77" t="inlineStr">
        <is>
          <t>Yes</t>
        </is>
      </c>
      <c r="W255" s="77" t="inlineStr">
        <is>
          <t>Specific improvement opportunity for a host organisation; outcome presented as pitch deck [14][15].</t>
        </is>
      </c>
      <c r="X255" s="77" t="inlineStr">
        <is>
          <t>Yes</t>
        </is>
      </c>
      <c r="Y255" s="77" t="inlineStr">
        <is>
          <t>'working as part of a group' completing about 20 hours each [14].</t>
        </is>
      </c>
      <c r="Z255" s="77" t="inlineStr">
        <is>
          <t>Yes</t>
        </is>
      </c>
      <c r="AA255" s="77" t="inlineStr">
        <is>
          <t>Local charities/social enterprises/not-for-profits host the projects and project hosts sit on the judging panel [14][15].</t>
        </is>
      </c>
      <c r="AB255" s="77" t="inlineStr">
        <is>
          <t>Charity/community</t>
        </is>
      </c>
      <c r="AC255" s="77" t="inlineStr">
        <is>
          <t>Host organisation sets the improvement opportunity and judges final pitches</t>
        </is>
      </c>
      <c r="AD255" s="77" t="inlineStr">
        <is>
          <t>Action for Conservation (showcase on 7 May, year not stated in extract)</t>
        </is>
      </c>
      <c r="AE255" s="77" t="inlineStr">
        <is>
          <t>Pitch deck presentation of project outcomes</t>
        </is>
      </c>
      <c r="AF255" s="77">
        <f>IF(OR(V255="No",X255="No",Z255="No"),"Outside strict definition",IF(AND(V255="Yes",X255="Yes",Z255="Yes"),"Meets all three","Potentially relevant; evidence incomplete"))</f>
        <v/>
      </c>
      <c r="AG255" s="77" t="inlineStr">
        <is>
          <t>Current status unclear</t>
        </is>
      </c>
      <c r="AH255" s="77" t="inlineStr">
        <is>
          <t>Undated (7 May showcase; year not stated)</t>
        </is>
      </c>
      <c r="AI255" s="77" t="inlineStr">
        <is>
          <t>Yes</t>
        </is>
      </c>
      <c r="AJ255" s="77">
        <f>IF(AND(AI255="Yes",AF255="Meets all three",AG255="Current delivery confirmed"),"Yes","No")</f>
        <v/>
      </c>
      <c r="AK255" s="77" t="inlineStr"/>
      <c r="AL255" s="77" t="inlineStr">
        <is>
          <t>RG14-S07-R1; RG14-S07-R2; RG14-S07-R3</t>
        </is>
      </c>
      <c r="AM255"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55" s="77" t="inlineStr">
        <is>
          <t>University College for Interdisciplinary Learning (UCIL)</t>
        </is>
      </c>
      <c r="AO255" s="77" t="inlineStr">
        <is>
          <t>UK</t>
        </is>
      </c>
      <c r="AP255" s="77" t="inlineStr">
        <is>
          <t>UK – Russell Group</t>
        </is>
      </c>
      <c r="AQ255" s="77" t="inlineStr">
        <is>
          <t>Unclear</t>
        </is>
      </c>
      <c r="AR255" s="77" t="inlineStr">
        <is>
          <t>All/standard</t>
        </is>
      </c>
      <c r="AS255" s="77" t="inlineStr"/>
    </row>
    <row r="256">
      <c r="A256" s="77" t="inlineStr">
        <is>
          <t>RG14</t>
        </is>
      </c>
      <c r="B256" s="77" t="inlineStr">
        <is>
          <t>Manchester</t>
        </is>
      </c>
      <c r="C256" s="77" t="inlineStr">
        <is>
          <t>Programme/course</t>
        </is>
      </c>
      <c r="D256" s="77" t="inlineStr">
        <is>
          <t>RG14-S08</t>
        </is>
      </c>
      <c r="E256" s="77" t="inlineStr"/>
      <c r="F256" s="77" t="inlineStr">
        <is>
          <t>No</t>
        </is>
      </c>
      <c r="G256" s="79" t="inlineStr">
        <is>
          <t>Civil Group Design Project</t>
        </is>
      </c>
      <c r="H256" s="77" t="inlineStr">
        <is>
          <t>Civil Group Design Project</t>
        </is>
      </c>
      <c r="I256" s="77" t="inlineStr">
        <is>
          <t>CIVL41530</t>
        </is>
      </c>
      <c r="J256" s="77" t="inlineStr">
        <is>
          <t>Final-year (Year 4) industry-supervised group design project in the MEng Civil Engineering family (Civil and Structural; Civil Engineering (Enterprise); with Industrial Experience variants).</t>
        </is>
      </c>
      <c r="K256" s="77" t="inlineStr">
        <is>
          <t>Department of Civil Engineering and Management (Faculty of Science and Engineering)</t>
        </is>
      </c>
      <c r="L256" s="77" t="inlineStr">
        <is>
          <t>MEng Civil and Structural Engineering, MEng Civil Engineering, MEng Civil Engineering (Enterprise) and Industrial Experience variants</t>
        </is>
      </c>
      <c r="M256" s="77" t="inlineStr">
        <is>
          <t>Engineering/computing</t>
        </is>
      </c>
      <c r="N256" s="77" t="inlineStr">
        <is>
          <t>Undergraduate</t>
        </is>
      </c>
      <c r="O256" s="77" t="inlineStr">
        <is>
          <t>Year 4 (final MEng year)</t>
        </is>
      </c>
      <c r="P256" s="77" t="inlineStr">
        <is>
          <t>MEng Civil students</t>
        </is>
      </c>
      <c r="Q256" s="77" t="inlineStr">
        <is>
          <t>Compulsory within specified programmes</t>
        </is>
      </c>
      <c r="R256" s="77" t="inlineStr">
        <is>
          <t>Curricular</t>
        </is>
      </c>
      <c r="S256" s="77" t="inlineStr">
        <is>
          <t>30 credits, mandatory (2025-entry Civil Engineering (Enterprise) listing)</t>
        </is>
      </c>
      <c r="T256" s="77" t="inlineStr">
        <is>
          <t>Final year</t>
        </is>
      </c>
      <c r="U256" s="77" t="inlineStr">
        <is>
          <t>In person group design</t>
        </is>
      </c>
      <c r="V256" s="77" t="inlineStr">
        <is>
          <t>Yes</t>
        </is>
      </c>
      <c r="W256" s="77" t="inlineStr">
        <is>
          <t>Group design project [17][18].</t>
        </is>
      </c>
      <c r="X256" s="77" t="inlineStr">
        <is>
          <t>Yes</t>
        </is>
      </c>
      <c r="Y256" s="77" t="inlineStr">
        <is>
          <t>'industry-supervised group design project' [17].</t>
        </is>
      </c>
      <c r="Z256" s="77" t="inlineStr">
        <is>
          <t>Yes</t>
        </is>
      </c>
      <c r="AA256" s="77" t="inlineStr">
        <is>
          <t>Project is industry-supervised (industry participates in supervision) [17][18].</t>
        </is>
      </c>
      <c r="AB256" s="77" t="inlineStr">
        <is>
          <t>Business/commercial</t>
        </is>
      </c>
      <c r="AC256" s="77" t="inlineStr">
        <is>
          <t>Industry practitioners supervise the design project</t>
        </is>
      </c>
      <c r="AD256" s="77" t="inlineStr"/>
      <c r="AE256" s="77" t="inlineStr">
        <is>
          <t>Design project outputs (not detailed)</t>
        </is>
      </c>
      <c r="AF256" s="77">
        <f>IF(OR(V256="No",X256="No",Z256="No"),"Outside strict definition",IF(AND(V256="Yes",X256="Yes",Z256="Yes"),"Meets all three","Potentially relevant; evidence incomplete"))</f>
        <v/>
      </c>
      <c r="AG256" s="77" t="inlineStr">
        <is>
          <t>Current delivery confirmed</t>
        </is>
      </c>
      <c r="AH256" s="77" t="inlineStr">
        <is>
          <t>2025/26 (2025-entry course structure listing)</t>
        </is>
      </c>
      <c r="AI256" s="77" t="inlineStr">
        <is>
          <t>Yes</t>
        </is>
      </c>
      <c r="AJ256" s="77">
        <f>IF(AND(AI256="Yes",AF256="Meets all three",AG256="Current delivery confirmed"),"Yes","No")</f>
        <v/>
      </c>
      <c r="AK256" s="77" t="inlineStr"/>
      <c r="AL256" s="77" t="inlineStr">
        <is>
          <t>RG14-S08-R1; RG14-S08-R2</t>
        </is>
      </c>
      <c r="AM256" s="77" t="inlineStr">
        <is>
          <t>Whether industry sets the brief or only supervises; unit-level assessment details not retrieved; current status based on dated course-structure listings rather than a cohort report.</t>
        </is>
      </c>
      <c r="AN256" s="77" t="inlineStr"/>
      <c r="AO256" s="77" t="inlineStr">
        <is>
          <t>UK</t>
        </is>
      </c>
      <c r="AP256" s="77" t="inlineStr">
        <is>
          <t>UK – Russell Group</t>
        </is>
      </c>
      <c r="AQ256" s="77" t="inlineStr">
        <is>
          <t>&gt;1 term</t>
        </is>
      </c>
      <c r="AR256" s="77" t="inlineStr">
        <is>
          <t>All/standard</t>
        </is>
      </c>
      <c r="AS256" s="77" t="inlineStr"/>
    </row>
    <row r="257">
      <c r="A257" s="77" t="inlineStr">
        <is>
          <t>RG14</t>
        </is>
      </c>
      <c r="B257" s="77" t="inlineStr">
        <is>
          <t>Manchester</t>
        </is>
      </c>
      <c r="C257" s="77" t="inlineStr">
        <is>
          <t>Programme/course</t>
        </is>
      </c>
      <c r="D257" s="77" t="inlineStr">
        <is>
          <t>RG14-S09</t>
        </is>
      </c>
      <c r="E257" s="77" t="inlineStr"/>
      <c r="F257" s="77" t="inlineStr">
        <is>
          <t>No</t>
        </is>
      </c>
      <c r="G257" s="79" t="inlineStr">
        <is>
          <t>Software Engineering 1 with industrial mentoring</t>
        </is>
      </c>
      <c r="H257" s="77" t="inlineStr">
        <is>
          <t>Software Engineering 1 (industrial mentoring)</t>
        </is>
      </c>
      <c r="I257" s="77" t="inlineStr">
        <is>
          <t>COMP23311</t>
        </is>
      </c>
      <c r="J257"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57" s="77" t="inlineStr">
        <is>
          <t>Department of Computer Science</t>
        </is>
      </c>
      <c r="L257" s="77" t="inlineStr">
        <is>
          <t>Computer Science undergraduate programmes</t>
        </is>
      </c>
      <c r="M257" s="77" t="inlineStr">
        <is>
          <t>Engineering/computing</t>
        </is>
      </c>
      <c r="N257" s="77" t="inlineStr">
        <is>
          <t>Undergraduate</t>
        </is>
      </c>
      <c r="O257" s="77" t="inlineStr">
        <is>
          <t>Year 2</t>
        </is>
      </c>
      <c r="P257" s="77" t="inlineStr">
        <is>
          <t>Computer Science students taking COMP23311</t>
        </is>
      </c>
      <c r="Q257" s="77" t="inlineStr">
        <is>
          <t>Unclear</t>
        </is>
      </c>
      <c r="R257" s="77" t="inlineStr">
        <is>
          <t>Curricular</t>
        </is>
      </c>
      <c r="S257" s="77" t="inlineStr">
        <is>
          <t>10 credits</t>
        </is>
      </c>
      <c r="T257" s="77" t="inlineStr">
        <is>
          <t>12 weeks</t>
        </is>
      </c>
      <c r="U257" s="77" t="inlineStr">
        <is>
          <t>Team project with online industry mentor sessions</t>
        </is>
      </c>
      <c r="V257" s="77" t="inlineStr">
        <is>
          <t>Yes</t>
        </is>
      </c>
      <c r="W257" s="77" t="inlineStr">
        <is>
          <t>12-week team software engineering project on an open-source application [19].</t>
        </is>
      </c>
      <c r="X257" s="77" t="inlineStr">
        <is>
          <t>Yes</t>
        </is>
      </c>
      <c r="Y257" s="77" t="inlineStr">
        <is>
          <t>Small teams of six [19]; older mentor guide says teams of 5 or 6 [20].</t>
        </is>
      </c>
      <c r="Z257" s="77" t="inlineStr">
        <is>
          <t>Yes</t>
        </is>
      </c>
      <c r="AA257" s="77" t="inlineStr">
        <is>
          <t>Professional software engineers from industry mentor each team (around two sessions per semester) [19][20]. The brief is academic (open-source codebase); industry role is mentoring only, and mentors are asked not to help with assessed coursework.</t>
        </is>
      </c>
      <c r="AB257" s="77" t="inlineStr">
        <is>
          <t>Business/commercial</t>
        </is>
      </c>
      <c r="AC257" s="77" t="inlineStr">
        <is>
          <t>Mentoring only; no client brief</t>
        </is>
      </c>
      <c r="AD257" s="77" t="inlineStr"/>
      <c r="AE257" s="77" t="inlineStr">
        <is>
          <t>Team software contributions (assessed by university)</t>
        </is>
      </c>
      <c r="AF257" s="77">
        <f>IF(OR(V257="No",X257="No",Z257="No"),"Outside strict definition",IF(AND(V257="Yes",X257="Yes",Z257="Yes"),"Meets all three","Potentially relevant; evidence incomplete"))</f>
        <v/>
      </c>
      <c r="AG257" s="77" t="inlineStr">
        <is>
          <t>Current status unclear</t>
        </is>
      </c>
      <c r="AH257" s="77" t="inlineStr">
        <is>
          <t>Undated (unit listed in 2027-entry course details)</t>
        </is>
      </c>
      <c r="AI257" s="77" t="inlineStr">
        <is>
          <t>Yes</t>
        </is>
      </c>
      <c r="AJ257" s="77">
        <f>IF(AND(AI257="Yes",AF257="Meets all three",AG257="Current delivery confirmed"),"Yes","No")</f>
        <v/>
      </c>
      <c r="AK257" s="77" t="inlineStr">
        <is>
          <t>Over 200 students (undated departmental page)</t>
        </is>
      </c>
      <c r="AL257" s="77" t="inlineStr">
        <is>
          <t>RG14-S09-R1; RG14-S09-R2; RG14-S09-R3</t>
        </is>
      </c>
      <c r="AM257"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57" s="77" t="inlineStr"/>
      <c r="AO257" s="77" t="inlineStr">
        <is>
          <t>UK</t>
        </is>
      </c>
      <c r="AP257" s="77" t="inlineStr">
        <is>
          <t>UK – Russell Group</t>
        </is>
      </c>
      <c r="AQ257" s="77" t="inlineStr">
        <is>
          <t>~1 term/semester</t>
        </is>
      </c>
      <c r="AR257" s="77" t="inlineStr">
        <is>
          <t>All/standard</t>
        </is>
      </c>
      <c r="AS257" s="77" t="inlineStr"/>
    </row>
    <row r="258">
      <c r="A258" s="77" t="inlineStr">
        <is>
          <t>RG14</t>
        </is>
      </c>
      <c r="B258" s="77" t="inlineStr">
        <is>
          <t>Manchester</t>
        </is>
      </c>
      <c r="C258" s="77" t="inlineStr">
        <is>
          <t>Programme/course</t>
        </is>
      </c>
      <c r="D258" s="77" t="inlineStr">
        <is>
          <t>RG14-S10</t>
        </is>
      </c>
      <c r="E258" s="77" t="inlineStr"/>
      <c r="F258" s="77" t="inlineStr">
        <is>
          <t>No</t>
        </is>
      </c>
      <c r="G258" s="79" t="inlineStr">
        <is>
          <t>Commercialisation in the Life Sciences</t>
        </is>
      </c>
      <c r="H258" s="77" t="inlineStr">
        <is>
          <t>Commercialisation in the Life Sciences</t>
        </is>
      </c>
      <c r="I258" s="77" t="inlineStr">
        <is>
          <t>BIOL60760</t>
        </is>
      </c>
      <c r="J258" s="77" t="inlineStr">
        <is>
          <t>Masters-level life-sciences unit delivered through lectures, case studies and a group project working with an external company, built around developing a business plan for a biotechnology product.</t>
        </is>
      </c>
      <c r="K258" s="77" t="inlineStr">
        <is>
          <t>Faculty of Biology, Medicine and Health / Masood Entrepreneurship Centre listing</t>
        </is>
      </c>
      <c r="L258" s="77" t="inlineStr">
        <is>
          <t>Not retrieved (Masters programmes offering BIOL60760)</t>
        </is>
      </c>
      <c r="M258" s="77" t="inlineStr">
        <is>
          <t>Science</t>
        </is>
      </c>
      <c r="N258" s="77" t="inlineStr">
        <is>
          <t>Postgraduate taught</t>
        </is>
      </c>
      <c r="O258" s="77" t="inlineStr"/>
      <c r="P258" s="77" t="inlineStr">
        <is>
          <t>Not retrieved</t>
        </is>
      </c>
      <c r="Q258" s="77" t="inlineStr">
        <is>
          <t>Unclear</t>
        </is>
      </c>
      <c r="R258" s="77" t="inlineStr">
        <is>
          <t>Curricular</t>
        </is>
      </c>
      <c r="S258" s="77" t="inlineStr">
        <is>
          <t>Not retrieved</t>
        </is>
      </c>
      <c r="T258" s="77" t="inlineStr">
        <is>
          <t>Not retrieved</t>
        </is>
      </c>
      <c r="U258" s="77" t="inlineStr">
        <is>
          <t>Lectures, case study work, group project</t>
        </is>
      </c>
      <c r="V258" s="77" t="inlineStr">
        <is>
          <t>Yes</t>
        </is>
      </c>
      <c r="W258" s="77" t="inlineStr">
        <is>
          <t>Business plan for a biotechnology product developed in a group project [22].</t>
        </is>
      </c>
      <c r="X258" s="77" t="inlineStr">
        <is>
          <t>Yes</t>
        </is>
      </c>
      <c r="Y258" s="77" t="inlineStr">
        <is>
          <t>'participation in a group project' [22].</t>
        </is>
      </c>
      <c r="Z258" s="77" t="inlineStr">
        <is>
          <t>Yes</t>
        </is>
      </c>
      <c r="AA258" s="77" t="inlineStr">
        <is>
          <t>Group project is 'working with an external company' [22]; exact company role (brief-setting/feedback) not specified.</t>
        </is>
      </c>
      <c r="AB258" s="77" t="inlineStr">
        <is>
          <t>Business/commercial</t>
        </is>
      </c>
      <c r="AC258" s="77" t="inlineStr">
        <is>
          <t>External company works with the group on the project</t>
        </is>
      </c>
      <c r="AD258" s="77" t="inlineStr"/>
      <c r="AE258" s="77" t="inlineStr">
        <is>
          <t>Business plan</t>
        </is>
      </c>
      <c r="AF258" s="77">
        <f>IF(OR(V258="No",X258="No",Z258="No"),"Outside strict definition",IF(AND(V258="Yes",X258="Yes",Z258="Yes"),"Meets all three","Potentially relevant; evidence incomplete"))</f>
        <v/>
      </c>
      <c r="AG258" s="77" t="inlineStr">
        <is>
          <t>Current status unclear</t>
        </is>
      </c>
      <c r="AH258" s="77" t="inlineStr">
        <is>
          <t>Undated</t>
        </is>
      </c>
      <c r="AI258" s="77" t="inlineStr">
        <is>
          <t>Yes</t>
        </is>
      </c>
      <c r="AJ258" s="77">
        <f>IF(AND(AI258="Yes",AF258="Meets all three",AG258="Current delivery confirmed"),"Yes","No")</f>
        <v/>
      </c>
      <c r="AK258" s="77" t="inlineStr"/>
      <c r="AL258" s="77" t="inlineStr">
        <is>
          <t>RG14-S10-R1</t>
        </is>
      </c>
      <c r="AM258" s="77" t="inlineStr">
        <is>
          <t>Undated unit page; host programmes, credits and company role not retrieved.</t>
        </is>
      </c>
      <c r="AN258" s="77" t="inlineStr"/>
      <c r="AO258" s="77" t="inlineStr">
        <is>
          <t>UK</t>
        </is>
      </c>
      <c r="AP258" s="77" t="inlineStr">
        <is>
          <t>UK – Russell Group</t>
        </is>
      </c>
      <c r="AQ258" s="77" t="inlineStr">
        <is>
          <t>Unclear</t>
        </is>
      </c>
      <c r="AR258" s="77" t="inlineStr">
        <is>
          <t>All/standard</t>
        </is>
      </c>
      <c r="AS258" s="77" t="inlineStr"/>
    </row>
    <row r="259">
      <c r="A259" s="77" t="inlineStr">
        <is>
          <t>RG14</t>
        </is>
      </c>
      <c r="B259" s="77" t="inlineStr">
        <is>
          <t>Manchester</t>
        </is>
      </c>
      <c r="C259" s="77" t="inlineStr">
        <is>
          <t>Cross-faculty</t>
        </is>
      </c>
      <c r="D259" s="77" t="inlineStr">
        <is>
          <t>RG14-S11</t>
        </is>
      </c>
      <c r="E259" s="77" t="inlineStr"/>
      <c r="F259" s="77" t="inlineStr">
        <is>
          <t>No</t>
        </is>
      </c>
      <c r="G259" s="79" t="inlineStr">
        <is>
          <t>University Living Lab</t>
        </is>
      </c>
      <c r="H259" s="77" t="inlineStr">
        <is>
          <t>University Living Lab</t>
        </is>
      </c>
      <c r="I259" s="77" t="inlineStr"/>
      <c r="J259"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59" s="77" t="inlineStr">
        <is>
          <t>School of Environment, Education and Development (SEED)</t>
        </is>
      </c>
      <c r="L259" s="77" t="inlineStr">
        <is>
          <t>Course units that adopt Living Lab projects (SEED; also engineering foundation year)</t>
        </is>
      </c>
      <c r="M259" s="77" t="inlineStr">
        <is>
          <t>Arts/humanities/social sciences; Engineering/computing</t>
        </is>
      </c>
      <c r="N259" s="77" t="inlineStr">
        <is>
          <t>Mixed</t>
        </is>
      </c>
      <c r="O259" s="77" t="inlineStr">
        <is>
          <t>Various</t>
        </is>
      </c>
      <c r="P259" s="77" t="inlineStr">
        <is>
          <t>Via participating course units</t>
        </is>
      </c>
      <c r="Q259" s="77" t="inlineStr">
        <is>
          <t>Unclear</t>
        </is>
      </c>
      <c r="R259" s="77" t="inlineStr">
        <is>
          <t>Curricular</t>
        </is>
      </c>
      <c r="S259" s="77" t="inlineStr">
        <is>
          <t>Embedded in unit assessment (unit-level details not retrieved)</t>
        </is>
      </c>
      <c r="T259" s="77" t="inlineStr">
        <is>
          <t>Unit-dependent</t>
        </is>
      </c>
      <c r="U259" s="77" t="inlineStr">
        <is>
          <t>Applied research projects for external stakeholders</t>
        </is>
      </c>
      <c r="V259" s="77" t="inlineStr">
        <is>
          <t>Yes</t>
        </is>
      </c>
      <c r="W259" s="77" t="inlineStr">
        <is>
          <t>Projects with defined questions from external stakeholders requiring policy/data analysis or data collection [23].</t>
        </is>
      </c>
      <c r="X259" s="77" t="inlineStr">
        <is>
          <t>Unclear</t>
        </is>
      </c>
      <c r="Y259" s="77" t="inlineStr">
        <is>
          <t>No retrieved source states whether Living Lab projects are done in groups or individually.</t>
        </is>
      </c>
      <c r="Z259" s="77" t="inlineStr">
        <is>
          <t>Yes</t>
        </is>
      </c>
      <c r="AA259" s="77" t="inlineStr">
        <is>
          <t>Projects are set by around 50 external stakeholders; outputs used by organisations (e.g. presentation to the Rockefeller Foundation; shaping food bank location and practice) [23][24]; engineering foundation-year students 'work with an external organisation' [25].</t>
        </is>
      </c>
      <c r="AB259" s="77" t="inlineStr">
        <is>
          <t>Mixed</t>
        </is>
      </c>
      <c r="AC259" s="77" t="inlineStr">
        <is>
          <t>External organisations set project questions and use outputs</t>
        </is>
      </c>
      <c r="AD259" s="77" t="inlineStr">
        <is>
          <t>Rockefeller Foundation (presentation of student work; undated)</t>
        </is>
      </c>
      <c r="AE259" s="77" t="inlineStr">
        <is>
          <t>Research/analysis outputs for partner organisations</t>
        </is>
      </c>
      <c r="AF259" s="77">
        <f>IF(OR(V259="No",X259="No",Z259="No"),"Outside strict definition",IF(AND(V259="Yes",X259="Yes",Z259="Yes"),"Meets all three","Potentially relevant; evidence incomplete"))</f>
        <v/>
      </c>
      <c r="AG259" s="77" t="inlineStr">
        <is>
          <t>Current status unclear</t>
        </is>
      </c>
      <c r="AH259" s="77" t="inlineStr">
        <is>
          <t>2027 entry (engineering foundation year page mentions Living Lab)</t>
        </is>
      </c>
      <c r="AI259" s="77" t="inlineStr">
        <is>
          <t>Yes</t>
        </is>
      </c>
      <c r="AJ259" s="77">
        <f>IF(AND(AI259="Yes",AF259="Meets all three",AG259="Current delivery confirmed"),"Yes","No")</f>
        <v/>
      </c>
      <c r="AK259" s="77" t="inlineStr"/>
      <c r="AL259" s="77" t="inlineStr">
        <is>
          <t>RG14-S11-R1; RG14-S11-R2; RG14-S11-R3</t>
        </is>
      </c>
      <c r="AM259" s="77" t="inlineStr">
        <is>
          <t>Group format and the specific SEED units using the Living Lab not identified (search budget exhausted); Living Lab pages undated.</t>
        </is>
      </c>
      <c r="AN259" s="77" t="inlineStr"/>
      <c r="AO259" s="77" t="inlineStr">
        <is>
          <t>UK</t>
        </is>
      </c>
      <c r="AP259" s="77" t="inlineStr">
        <is>
          <t>UK – Russell Group</t>
        </is>
      </c>
      <c r="AQ259" s="77" t="inlineStr">
        <is>
          <t>Unclear</t>
        </is>
      </c>
      <c r="AR259" s="77" t="inlineStr">
        <is>
          <t>All/standard</t>
        </is>
      </c>
      <c r="AS259" s="77" t="inlineStr"/>
    </row>
    <row r="260">
      <c r="A260" s="77" t="inlineStr">
        <is>
          <t>RG14</t>
        </is>
      </c>
      <c r="B260" s="77" t="inlineStr">
        <is>
          <t>Manchester</t>
        </is>
      </c>
      <c r="C260" s="77" t="inlineStr">
        <is>
          <t>Programme/course</t>
        </is>
      </c>
      <c r="D260" s="77" t="inlineStr">
        <is>
          <t>RG14-S12</t>
        </is>
      </c>
      <c r="E260" s="77" t="inlineStr"/>
      <c r="F260" s="77" t="inlineStr">
        <is>
          <t>No</t>
        </is>
      </c>
      <c r="G260" s="79" t="inlineStr">
        <is>
          <t>Final-year engineering team project (Electrical &amp; Electronic / Mechatronic Engineering)</t>
        </is>
      </c>
      <c r="H260" s="77" t="inlineStr">
        <is>
          <t>Final-year engineering team project (EEE / Mechatronics)</t>
        </is>
      </c>
      <c r="I260" s="77" t="inlineStr"/>
      <c r="J260" s="77" t="inlineStr">
        <is>
          <t>Year-long final-year MEng team project in Electrical and Electronic / Mechatronic Engineering that is either directly funded by industry or inspired by industrial needs (examples: training wheelchair for para-athletes; haptic glove for remote handling).</t>
        </is>
      </c>
      <c r="K260" s="77" t="inlineStr">
        <is>
          <t>Department of Electrical and Electronic Engineering</t>
        </is>
      </c>
      <c r="L260" s="77" t="inlineStr">
        <is>
          <t>MEng Electrical and Electronic Engineering; MEng Mechatronic Engineering (incl. Industrial Experience)</t>
        </is>
      </c>
      <c r="M260" s="77" t="inlineStr">
        <is>
          <t>Engineering/computing</t>
        </is>
      </c>
      <c r="N260" s="77" t="inlineStr">
        <is>
          <t>Undergraduate</t>
        </is>
      </c>
      <c r="O260" s="77" t="inlineStr">
        <is>
          <t>Final year</t>
        </is>
      </c>
      <c r="P260" s="77" t="inlineStr">
        <is>
          <t>MEng EEE/Mechatronics students</t>
        </is>
      </c>
      <c r="Q260" s="77" t="inlineStr">
        <is>
          <t>Compulsory within specified programmes</t>
        </is>
      </c>
      <c r="R260" s="77" t="inlineStr">
        <is>
          <t>Curricular</t>
        </is>
      </c>
      <c r="S260" s="77" t="inlineStr">
        <is>
          <t>Not retrieved</t>
        </is>
      </c>
      <c r="T260" s="77" t="inlineStr">
        <is>
          <t>Year-long</t>
        </is>
      </c>
      <c r="U260" s="77" t="inlineStr">
        <is>
          <t>Team design project</t>
        </is>
      </c>
      <c r="V260" s="77" t="inlineStr">
        <is>
          <t>Yes</t>
        </is>
      </c>
      <c r="W260" s="77" t="inlineStr">
        <is>
          <t>Team engineering projects producing prototypes (e.g. haptic glove) [26].</t>
        </is>
      </c>
      <c r="X260" s="77" t="inlineStr">
        <is>
          <t>Yes</t>
        </is>
      </c>
      <c r="Y260" s="77" t="inlineStr">
        <is>
          <t>'team project' [26][27].</t>
        </is>
      </c>
      <c r="Z260" s="77" t="inlineStr">
        <is>
          <t>Unclear</t>
        </is>
      </c>
      <c r="AA260" s="77" t="inlineStr">
        <is>
          <t>Projects 'either directly funded by industry or inspired by industrial needs' [26]; 'industrially related' [27]. Only some are industry-funded; industry role in brief/supervision not documented.</t>
        </is>
      </c>
      <c r="AB260" s="77" t="inlineStr">
        <is>
          <t>Business/commercial</t>
        </is>
      </c>
      <c r="AC260" s="77" t="inlineStr">
        <is>
          <t>Some projects industry-funded</t>
        </is>
      </c>
      <c r="AD260" s="77" t="inlineStr"/>
      <c r="AE260" s="77" t="inlineStr">
        <is>
          <t>Engineering prototype/design</t>
        </is>
      </c>
      <c r="AF260" s="77">
        <f>IF(OR(V260="No",X260="No",Z260="No"),"Outside strict definition",IF(AND(V260="Yes",X260="Yes",Z260="Yes"),"Meets all three","Potentially relevant; evidence incomplete"))</f>
        <v/>
      </c>
      <c r="AG260" s="77" t="inlineStr">
        <is>
          <t>Current delivery confirmed</t>
        </is>
      </c>
      <c r="AH260" s="77" t="inlineStr">
        <is>
          <t>2026/27 (2026-entry course page)</t>
        </is>
      </c>
      <c r="AI260" s="77" t="inlineStr">
        <is>
          <t>Yes</t>
        </is>
      </c>
      <c r="AJ260" s="77">
        <f>IF(AND(AI260="Yes",AF260="Meets all three",AG260="Current delivery confirmed"),"Yes","No")</f>
        <v/>
      </c>
      <c r="AK260" s="77" t="inlineStr"/>
      <c r="AL260" s="77" t="inlineStr">
        <is>
          <t>RG14-S12-R1; RG14-S12-R2</t>
        </is>
      </c>
      <c r="AM260" s="77" t="inlineStr">
        <is>
          <t>Share of industry-funded projects and company role.</t>
        </is>
      </c>
      <c r="AN260" s="77" t="inlineStr"/>
      <c r="AO260" s="77" t="inlineStr">
        <is>
          <t>UK</t>
        </is>
      </c>
      <c r="AP260" s="77" t="inlineStr">
        <is>
          <t>UK – Russell Group</t>
        </is>
      </c>
      <c r="AQ260" s="77" t="inlineStr">
        <is>
          <t>&gt;1 term</t>
        </is>
      </c>
      <c r="AR260" s="77" t="inlineStr">
        <is>
          <t>Some projects</t>
        </is>
      </c>
      <c r="AS260" s="77" t="inlineStr"/>
    </row>
    <row r="261">
      <c r="A261" s="77" t="inlineStr">
        <is>
          <t>RG14</t>
        </is>
      </c>
      <c r="B261" s="77" t="inlineStr">
        <is>
          <t>Manchester</t>
        </is>
      </c>
      <c r="C261" s="77" t="inlineStr">
        <is>
          <t>Faculty/school</t>
        </is>
      </c>
      <c r="D261" s="77" t="inlineStr">
        <is>
          <t>RG14-S13</t>
        </is>
      </c>
      <c r="E261" s="77" t="inlineStr"/>
      <c r="F261" s="77" t="inlineStr">
        <is>
          <t>No</t>
        </is>
      </c>
      <c r="G261" s="79" t="inlineStr">
        <is>
          <t>MSA LIVE (Manchester School of Architecture live projects)</t>
        </is>
      </c>
      <c r="H261" s="77" t="inlineStr">
        <is>
          <t>MSA LIVE</t>
        </is>
      </c>
      <c r="I261" s="77" t="inlineStr"/>
      <c r="J261"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61" s="77" t="inlineStr">
        <is>
          <t>Manchester School of Architecture (joint UoM/MMU)</t>
        </is>
      </c>
      <c r="L261" s="77" t="inlineStr">
        <is>
          <t>Architecture and landscape students across several cohorts</t>
        </is>
      </c>
      <c r="M261" s="77" t="inlineStr">
        <is>
          <t>Other (law, health, design, architecture…)</t>
        </is>
      </c>
      <c r="N261" s="77" t="inlineStr">
        <is>
          <t>Mixed</t>
        </is>
      </c>
      <c r="O261" s="77" t="inlineStr">
        <is>
          <t>Foundation, BA1, MLA1, MArch1, MA+AR</t>
        </is>
      </c>
      <c r="P261" s="77" t="inlineStr">
        <is>
          <t>Architecture school students; not evidenced which are University of Manchester</t>
        </is>
      </c>
      <c r="Q261" s="77" t="inlineStr">
        <is>
          <t>Unclear</t>
        </is>
      </c>
      <c r="R261" s="77" t="inlineStr">
        <is>
          <t>Curricular</t>
        </is>
      </c>
      <c r="S261" s="77" t="inlineStr">
        <is>
          <t>Not retrieved</t>
        </is>
      </c>
      <c r="T261" s="77" t="inlineStr">
        <is>
          <t>February to May</t>
        </is>
      </c>
      <c r="U261" s="77" t="inlineStr">
        <is>
          <t>Group live projects with external collaborators</t>
        </is>
      </c>
      <c r="V261" s="77" t="inlineStr">
        <is>
          <t>Yes</t>
        </is>
      </c>
      <c r="W261" s="77" t="inlineStr">
        <is>
          <t>Live projects with brief and outcome developed with partner [2][3].</t>
        </is>
      </c>
      <c r="X261" s="77" t="inlineStr">
        <is>
          <t>Yes</t>
        </is>
      </c>
      <c r="Y261" s="77" t="inlineStr">
        <is>
          <t>Students work in groups with peers from other cohorts; group contracts and per-group blogs [3].</t>
        </is>
      </c>
      <c r="Z261" s="77" t="inlineStr">
        <is>
          <t>Yes</t>
        </is>
      </c>
      <c r="AA261" s="77" t="inlineStr">
        <is>
          <t>External partners develop the brief and outcome and meet groups; clients include community groups, charities, councils [1][3].</t>
        </is>
      </c>
      <c r="AB261" s="77" t="inlineStr">
        <is>
          <t>Charity/community</t>
        </is>
      </c>
      <c r="AC261" s="77" t="inlineStr">
        <is>
          <t>Collaborators co-develop brief and receive outcome</t>
        </is>
      </c>
      <c r="AD261" s="77" t="inlineStr">
        <is>
          <t>Stockport Council (Merseyway, 2024, from search summary)</t>
        </is>
      </c>
      <c r="AE261" s="77" t="inlineStr">
        <is>
          <t>Design proposals/live project outcomes</t>
        </is>
      </c>
      <c r="AF261" s="77">
        <f>IF(OR(V261="No",X261="No",Z261="No"),"Outside strict definition",IF(AND(V261="Yes",X261="Yes",Z261="Yes"),"Meets all three","Potentially relevant; evidence incomplete"))</f>
        <v/>
      </c>
      <c r="AG261" s="77" t="inlineStr">
        <is>
          <t>Current delivery confirmed</t>
        </is>
      </c>
      <c r="AH261" s="77" t="inlineStr">
        <is>
          <t>2026</t>
        </is>
      </c>
      <c r="AI261" s="77" t="inlineStr">
        <is>
          <t>Yes</t>
        </is>
      </c>
      <c r="AJ261" s="77">
        <f>IF(AND(AI261="Yes",AF261="Meets all three",AG261="Current delivery confirmed"),"Yes","No")</f>
        <v/>
      </c>
      <c r="AK261" s="77" t="inlineStr">
        <is>
          <t>About 400 students, 34 projects, over 50 collaborators (MSA LIVE 26)</t>
        </is>
      </c>
      <c r="AL261" s="77" t="inlineStr">
        <is>
          <t>RG14-S13-R1; RG14-S13-R2; RG14-S13-R3</t>
        </is>
      </c>
      <c r="AM261" s="77" t="inlineStr">
        <is>
          <t>Which students are University of Manchester vs MMU; compulsory status; credits; 2025 page says over 40 community groups, 2026 over 50 collaborators.</t>
        </is>
      </c>
      <c r="AN261" s="77" t="inlineStr"/>
      <c r="AO261" s="77" t="inlineStr">
        <is>
          <t>UK</t>
        </is>
      </c>
      <c r="AP261" s="77" t="inlineStr">
        <is>
          <t>UK – Russell Group</t>
        </is>
      </c>
      <c r="AQ261" s="77" t="inlineStr">
        <is>
          <t>~1 term/semester</t>
        </is>
      </c>
      <c r="AR261" s="77" t="inlineStr">
        <is>
          <t>All/standard</t>
        </is>
      </c>
      <c r="AS261" s="77" t="inlineStr"/>
    </row>
    <row r="262">
      <c r="A262" s="77" t="inlineStr">
        <is>
          <t>RG14</t>
        </is>
      </c>
      <c r="B262" s="77" t="inlineStr">
        <is>
          <t>Manchester</t>
        </is>
      </c>
      <c r="C262" s="77" t="inlineStr">
        <is>
          <t>Programme/course</t>
        </is>
      </c>
      <c r="D262" s="77" t="inlineStr">
        <is>
          <t>RG14-S14</t>
        </is>
      </c>
      <c r="E262" s="77" t="inlineStr"/>
      <c r="F262" s="77" t="inlineStr">
        <is>
          <t>No</t>
        </is>
      </c>
      <c r="G262" s="79" t="inlineStr">
        <is>
          <t>Integrative Team Project 1 and 2 (BSc Information Technology Management for Business)</t>
        </is>
      </c>
      <c r="H262" s="77" t="inlineStr">
        <is>
          <t>Integrative Team Project</t>
        </is>
      </c>
      <c r="I262" s="77" t="inlineStr">
        <is>
          <t>BMAN10690 / BMAN24650</t>
        </is>
      </c>
      <c r="J262" s="77" t="inlineStr">
        <is>
          <t>Year 1 team project developing an application for a real business problem (supported by Lloyds Bank) and Year 2 year-long team consultancy project (supported by Procter &amp; Gamble); results shown to employers at showcases.</t>
        </is>
      </c>
      <c r="K262" s="77" t="inlineStr">
        <is>
          <t>Alliance Manchester Business School</t>
        </is>
      </c>
      <c r="L262" s="77" t="inlineStr">
        <is>
          <t>BSc IT Management for Business (and Industrial Experience variant)</t>
        </is>
      </c>
      <c r="M262" s="77" t="inlineStr">
        <is>
          <t>Business/management</t>
        </is>
      </c>
      <c r="N262" s="77" t="inlineStr">
        <is>
          <t>Undergraduate</t>
        </is>
      </c>
      <c r="O262" s="77" t="inlineStr">
        <is>
          <t>Years 1 and 2</t>
        </is>
      </c>
      <c r="P262" s="77" t="inlineStr">
        <is>
          <t>Programme students</t>
        </is>
      </c>
      <c r="Q262" s="77" t="inlineStr">
        <is>
          <t>Compulsory within specified programmes</t>
        </is>
      </c>
      <c r="R262" s="77" t="inlineStr">
        <is>
          <t>Curricular</t>
        </is>
      </c>
      <c r="S262" s="77" t="inlineStr">
        <is>
          <t>20 credits each, mandatory</t>
        </is>
      </c>
      <c r="T262" s="77" t="inlineStr">
        <is>
          <t>Year-long</t>
        </is>
      </c>
      <c r="U262" s="77" t="inlineStr">
        <is>
          <t>Team project with employer showcases</t>
        </is>
      </c>
      <c r="V262" s="77" t="inlineStr">
        <is>
          <t>Yes</t>
        </is>
      </c>
      <c r="W262" s="77" t="inlineStr">
        <is>
          <t>App for a real business problem; consultancy project [1].</t>
        </is>
      </c>
      <c r="X262" s="77" t="inlineStr">
        <is>
          <t>Yes</t>
        </is>
      </c>
      <c r="Y262" s="77" t="inlineStr">
        <is>
          <t>'team project' / 'team consultancy project' [1].</t>
        </is>
      </c>
      <c r="Z262" s="77" t="inlineStr">
        <is>
          <t>Unclear</t>
        </is>
      </c>
      <c r="AA262" s="77" t="inlineStr">
        <is>
          <t>Lloyds Bank and P&amp;G 'support' the units and employers see outputs at showcases [1]; whether they set briefs is not stated.</t>
        </is>
      </c>
      <c r="AB262" s="77" t="inlineStr">
        <is>
          <t>Business/commercial</t>
        </is>
      </c>
      <c r="AC262" s="77" t="inlineStr">
        <is>
          <t>Supporting companies; employers view showcases</t>
        </is>
      </c>
      <c r="AD262" s="77" t="inlineStr">
        <is>
          <t>Lloyds Bank; Procter &amp; Gamble (2027-entry page)</t>
        </is>
      </c>
      <c r="AE262" s="77" t="inlineStr">
        <is>
          <t>Application / consultancy output</t>
        </is>
      </c>
      <c r="AF262" s="77">
        <f>IF(OR(V262="No",X262="No",Z262="No"),"Outside strict definition",IF(AND(V262="Yes",X262="Yes",Z262="Yes"),"Meets all three","Potentially relevant; evidence incomplete"))</f>
        <v/>
      </c>
      <c r="AG262" s="77" t="inlineStr">
        <is>
          <t>Current delivery confirmed</t>
        </is>
      </c>
      <c r="AH262" s="77" t="inlineStr">
        <is>
          <t>2027 entry (course page)</t>
        </is>
      </c>
      <c r="AI262" s="77" t="inlineStr">
        <is>
          <t>Yes</t>
        </is>
      </c>
      <c r="AJ262" s="77">
        <f>IF(AND(AI262="Yes",AF262="Meets all three",AG262="Current delivery confirmed"),"Yes","No")</f>
        <v/>
      </c>
      <c r="AK262" s="77" t="inlineStr"/>
      <c r="AL262" s="77" t="inlineStr">
        <is>
          <t>RG14-S14-R1</t>
        </is>
      </c>
      <c r="AM262" s="77" t="inlineStr">
        <is>
          <t>Whether partners set briefs or assess; team size.</t>
        </is>
      </c>
      <c r="AN262" s="77" t="inlineStr"/>
      <c r="AO262" s="77" t="inlineStr">
        <is>
          <t>UK</t>
        </is>
      </c>
      <c r="AP262" s="77" t="inlineStr">
        <is>
          <t>UK – Russell Group</t>
        </is>
      </c>
      <c r="AQ262" s="77" t="inlineStr">
        <is>
          <t>&gt;1 term</t>
        </is>
      </c>
      <c r="AR262" s="77" t="inlineStr">
        <is>
          <t>Unclear</t>
        </is>
      </c>
      <c r="AS262" s="77" t="inlineStr"/>
    </row>
    <row r="263">
      <c r="A263" s="77" t="inlineStr">
        <is>
          <t>RG15</t>
        </is>
      </c>
      <c r="B263" s="77" t="inlineStr">
        <is>
          <t>Newcastle</t>
        </is>
      </c>
      <c r="C263" s="77" t="inlineStr">
        <is>
          <t>Faculty/school</t>
        </is>
      </c>
      <c r="D263" s="77" t="inlineStr">
        <is>
          <t>RG15-S01</t>
        </is>
      </c>
      <c r="E263" s="77" t="inlineStr"/>
      <c r="F263" s="77" t="inlineStr">
        <is>
          <t>No</t>
        </is>
      </c>
      <c r="G263" s="79" t="inlineStr">
        <is>
          <t>BUS3053 Management Consultancy Project</t>
        </is>
      </c>
      <c r="H263" s="77" t="inlineStr">
        <is>
          <t>Management Consultancy Project (Newcastle University Business School)</t>
        </is>
      </c>
      <c r="I263" s="77" t="inlineStr">
        <is>
          <t>BUS3053</t>
        </is>
      </c>
      <c r="J263"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63" s="77" t="inlineStr">
        <is>
          <t>Newcastle University Business School</t>
        </is>
      </c>
      <c r="L263" s="77" t="inlineStr">
        <is>
          <t>Business School final-year undergraduate programmes where the module is offered (specific degree list not retrieved).</t>
        </is>
      </c>
      <c r="M263" s="77" t="inlineStr">
        <is>
          <t>Business/management</t>
        </is>
      </c>
      <c r="N263" s="77" t="inlineStr">
        <is>
          <t>Undergraduate</t>
        </is>
      </c>
      <c r="O263" s="77" t="inlineStr">
        <is>
          <t>Final year (Stage 3)</t>
        </is>
      </c>
      <c r="P263" s="77" t="inlineStr">
        <is>
          <t>40 places stated on module page; offered as an alternative to the dissertation.</t>
        </is>
      </c>
      <c r="Q263" s="77" t="inlineStr">
        <is>
          <t>Optional/elective</t>
        </is>
      </c>
      <c r="R263" s="77" t="inlineStr">
        <is>
          <t>Curricular</t>
        </is>
      </c>
      <c r="S263"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63" s="77" t="inlineStr">
        <is>
          <t>Academic year (final-year module; exact length not stated)</t>
        </is>
      </c>
      <c r="U263" s="77" t="inlineStr">
        <is>
          <t>In-person, City Campus; client project in small teams</t>
        </is>
      </c>
      <c r="V263" s="77" t="inlineStr">
        <is>
          <t>Yes</t>
        </is>
      </c>
      <c r="W263" s="77" t="inlineStr">
        <is>
          <t>Real business issue for an external client; group management report is the output (source 1).</t>
        </is>
      </c>
      <c r="X263" s="77" t="inlineStr">
        <is>
          <t>Yes</t>
        </is>
      </c>
      <c r="Y263" s="77" t="inlineStr">
        <is>
          <t>Group report (40%) and group oral presentation (10%) with peer-review adjustment of marks (source 1); small teams, ideally eight (source 2).</t>
        </is>
      </c>
      <c r="Z263" s="77" t="inlineStr">
        <is>
          <t>Yes</t>
        </is>
      </c>
      <c r="AA263" s="77" t="inlineStr">
        <is>
          <t>External client supplies a real business issue (vetted by the School), receives the group presentation/report (source 1); named charity/arts clients in Business School case studies (sources 2, 3).</t>
        </is>
      </c>
      <c r="AB263" s="77" t="inlineStr">
        <is>
          <t>Mixed</t>
        </is>
      </c>
      <c r="AC263" s="77" t="inlineStr">
        <is>
          <t>Clients supply a live problem and receive the report and presentation. Case studies show commercial and charity/cultural clients (e.g. a charity in 'Bringing Words to Life', Seven Stories, Natural History Society of Northumbria).</t>
        </is>
      </c>
      <c r="AD263" s="77" t="inlineStr">
        <is>
          <t>Seven Stories (2017/18 cohort, per Vital North blog); Natural History Society of Northumbria and 'Bringing Words to Life' charity (undated case studies; the Natural History Society case relates to the marketing consultancy module).</t>
        </is>
      </c>
      <c r="AE263" s="77" t="inlineStr">
        <is>
          <t>Group management consultancy report and group presentation to the client; individual reflective account</t>
        </is>
      </c>
      <c r="AF263" s="77">
        <f>IF(OR(V263="No",X263="No",Z263="No"),"Outside strict definition",IF(AND(V263="Yes",X263="Yes",Z263="Yes"),"Meets all three","Potentially relevant; evidence incomplete"))</f>
        <v/>
      </c>
      <c r="AG263" s="77" t="inlineStr">
        <is>
          <t>Current delivery confirmed</t>
        </is>
      </c>
      <c r="AH263" s="77" t="inlineStr">
        <is>
          <t>2025/26</t>
        </is>
      </c>
      <c r="AI263" s="77" t="inlineStr">
        <is>
          <t>Yes</t>
        </is>
      </c>
      <c r="AJ263" s="77">
        <f>IF(AND(AI263="Yes",AF263="Meets all three",AG263="Current delivery confirmed"),"Yes","No")</f>
        <v/>
      </c>
      <c r="AK263" s="77" t="inlineStr">
        <is>
          <t>No participation numbers published beyond any stated cap/places.</t>
        </is>
      </c>
      <c r="AL263" s="77" t="inlineStr">
        <is>
          <t>RG15-S01-R1; RG15-S01-R2; RG15-S01-R3; RG15-S01-R4</t>
        </is>
      </c>
      <c r="AM263" s="77" t="inlineStr">
        <is>
          <t>Programmes in which the module can be taken, and credit value, not confirmed from the extract.</t>
        </is>
      </c>
      <c r="AN263" s="77" t="inlineStr"/>
      <c r="AO263" s="77" t="inlineStr">
        <is>
          <t>UK</t>
        </is>
      </c>
      <c r="AP263" s="77" t="inlineStr">
        <is>
          <t>UK – Russell Group</t>
        </is>
      </c>
      <c r="AQ263" s="77" t="inlineStr">
        <is>
          <t>~1 term/semester</t>
        </is>
      </c>
      <c r="AR263" s="77" t="inlineStr">
        <is>
          <t>All/standard</t>
        </is>
      </c>
      <c r="AS263" s="77" t="inlineStr"/>
    </row>
    <row r="264">
      <c r="A264" s="77" t="inlineStr">
        <is>
          <t>RG15</t>
        </is>
      </c>
      <c r="B264" s="77" t="inlineStr">
        <is>
          <t>Newcastle</t>
        </is>
      </c>
      <c r="C264" s="77" t="inlineStr">
        <is>
          <t>Programme/course</t>
        </is>
      </c>
      <c r="D264" s="77" t="inlineStr">
        <is>
          <t>RG15-S02</t>
        </is>
      </c>
      <c r="E264" s="77" t="inlineStr"/>
      <c r="F264" s="77" t="inlineStr">
        <is>
          <t>No</t>
        </is>
      </c>
      <c r="G264" s="79" t="inlineStr">
        <is>
          <t>MKT3097 Marketing Consultancy Project</t>
        </is>
      </c>
      <c r="H264" s="77" t="inlineStr">
        <is>
          <t>Marketing Consultancy Project</t>
        </is>
      </c>
      <c r="I264" s="77" t="inlineStr">
        <is>
          <t>MKT3097</t>
        </is>
      </c>
      <c r="J264"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64" s="77" t="inlineStr">
        <is>
          <t>Newcastle University Business School</t>
        </is>
      </c>
      <c r="L264" s="77" t="inlineStr">
        <is>
          <t>Marketing BSc; Marketing and Management BSc (optional consultancy route in place of dissertation)</t>
        </is>
      </c>
      <c r="M264" s="77" t="inlineStr">
        <is>
          <t>Business/management</t>
        </is>
      </c>
      <c r="N264" s="77" t="inlineStr">
        <is>
          <t>Undergraduate</t>
        </is>
      </c>
      <c r="O264" s="77" t="inlineStr">
        <is>
          <t>Final year (Stage 3)</t>
        </is>
      </c>
      <c r="P264" s="77" t="inlineStr">
        <is>
          <t>Optional alternative to dissertation; June 2025 news item reportedly said 11 further students signed up for September 2025.</t>
        </is>
      </c>
      <c r="Q264" s="77" t="inlineStr">
        <is>
          <t>Optional/elective</t>
        </is>
      </c>
      <c r="R264" s="77" t="inlineStr">
        <is>
          <t>Curricular</t>
        </is>
      </c>
      <c r="S264" s="77" t="inlineStr">
        <is>
          <t>Group report 40% (March), group oral presentation to the live client 10%, individual reflective report 50% (May); group mark adjusted by peer group assessment. Marketing and Management BSc page lists a 40-credit option.</t>
        </is>
      </c>
      <c r="T264" s="77" t="inlineStr">
        <is>
          <t>About six months (client case study)</t>
        </is>
      </c>
      <c r="U264" s="77" t="inlineStr">
        <is>
          <t>Client project in groups</t>
        </is>
      </c>
      <c r="V264" s="77" t="inlineStr">
        <is>
          <t>Yes</t>
        </is>
      </c>
      <c r="W264" s="77" t="inlineStr">
        <is>
          <t>Client-facing consultancy report plus research portfolio and presentation (sources 1, 2).</t>
        </is>
      </c>
      <c r="X264" s="77" t="inlineStr">
        <is>
          <t>Yes</t>
        </is>
      </c>
      <c r="Y264" s="77" t="inlineStr">
        <is>
          <t>Group report and group presentation with peer group assessment adjusting individual marks (source 1).</t>
        </is>
      </c>
      <c r="Z264" s="77" t="inlineStr">
        <is>
          <t>Yes</t>
        </is>
      </c>
      <c r="AA264" s="77" t="inlineStr">
        <is>
          <t>Live client: the group presentation is given to the live client and the client receives an 8,000-word report, research portfolio and presentation (sources 1, 2).</t>
        </is>
      </c>
      <c r="AB264" s="77" t="inlineStr">
        <is>
          <t>Mixed</t>
        </is>
      </c>
      <c r="AC264" s="77" t="inlineStr">
        <is>
          <t>Live clients receive consultancy report and presentation; Natural History Society of Northumbria (charity/community) shown as an example.</t>
        </is>
      </c>
      <c r="AD264" s="77" t="inlineStr">
        <is>
          <t>Natural History Society of Northumbria (undated case study)</t>
        </is>
      </c>
      <c r="AE264" s="77" t="inlineStr">
        <is>
          <t>Group consultancy report (c.8,000 words), research portfolio, presentation of recommendations; individual reflective report</t>
        </is>
      </c>
      <c r="AF264" s="77">
        <f>IF(OR(V264="No",X264="No",Z264="No"),"Outside strict definition",IF(AND(V264="Yes",X264="Yes",Z264="Yes"),"Meets all three","Potentially relevant; evidence incomplete"))</f>
        <v/>
      </c>
      <c r="AG264" s="77" t="inlineStr">
        <is>
          <t>Current status unclear</t>
        </is>
      </c>
      <c r="AH264" s="77" t="inlineStr">
        <is>
          <t>2024/25</t>
        </is>
      </c>
      <c r="AI264" s="77" t="inlineStr">
        <is>
          <t>Yes</t>
        </is>
      </c>
      <c r="AJ264" s="77">
        <f>IF(AND(AI264="Yes",AF264="Meets all three",AG264="Current delivery confirmed"),"Yes","No")</f>
        <v/>
      </c>
      <c r="AK264" s="77" t="inlineStr">
        <is>
          <t>No participation numbers published beyond any stated cap/places.</t>
        </is>
      </c>
      <c r="AL264" s="77" t="inlineStr">
        <is>
          <t>RG15-S02-R1; RG15-S02-R2; RG15-S02-R3; RG15-S02-R4</t>
        </is>
      </c>
      <c r="AM264"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64" s="77" t="inlineStr"/>
      <c r="AO264" s="77" t="inlineStr">
        <is>
          <t>UK</t>
        </is>
      </c>
      <c r="AP264" s="77" t="inlineStr">
        <is>
          <t>UK – Russell Group</t>
        </is>
      </c>
      <c r="AQ264" s="77" t="inlineStr">
        <is>
          <t>&gt;1 term</t>
        </is>
      </c>
      <c r="AR264" s="77" t="inlineStr">
        <is>
          <t>All/standard</t>
        </is>
      </c>
      <c r="AS264" s="77" t="inlineStr"/>
    </row>
    <row r="265">
      <c r="A265" s="77" t="inlineStr">
        <is>
          <t>RG15</t>
        </is>
      </c>
      <c r="B265" s="77" t="inlineStr">
        <is>
          <t>Newcastle</t>
        </is>
      </c>
      <c r="C265" s="77" t="inlineStr">
        <is>
          <t>Programme/course</t>
        </is>
      </c>
      <c r="D265" s="77" t="inlineStr">
        <is>
          <t>RG15-S03</t>
        </is>
      </c>
      <c r="E265" s="77" t="inlineStr"/>
      <c r="F265" s="77" t="inlineStr">
        <is>
          <t>No</t>
        </is>
      </c>
      <c r="G265" s="79" t="inlineStr">
        <is>
          <t>NBS8130 Management Consultancy Project (MBA)</t>
        </is>
      </c>
      <c r="H265" s="77" t="inlineStr">
        <is>
          <t>MBA Management Consultancy Project</t>
        </is>
      </c>
      <c r="I265" s="77" t="inlineStr">
        <is>
          <t>NBS8130</t>
        </is>
      </c>
      <c r="J265"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65" s="77" t="inlineStr">
        <is>
          <t>Newcastle University Business School (MBA)</t>
        </is>
      </c>
      <c r="L265" s="77" t="inlineStr">
        <is>
          <t>Master of Business Administration (MBA)</t>
        </is>
      </c>
      <c r="M265" s="77" t="inlineStr">
        <is>
          <t>Business/management</t>
        </is>
      </c>
      <c r="N265" s="77" t="inlineStr">
        <is>
          <t>Postgraduate taught</t>
        </is>
      </c>
      <c r="O265" s="77" t="inlineStr">
        <is>
          <t>MBA</t>
        </is>
      </c>
      <c r="P265" s="77" t="inlineStr">
        <is>
          <t>MBA students; projects from corporate partners or students may source their own organisation.</t>
        </is>
      </c>
      <c r="Q265" s="77" t="inlineStr">
        <is>
          <t>Compulsory within specified programmes</t>
        </is>
      </c>
      <c r="R265" s="77" t="inlineStr">
        <is>
          <t>Curricular</t>
        </is>
      </c>
      <c r="S265" s="77" t="inlineStr">
        <is>
          <t>10 credits, level 7, block mode; assessment pattern in module outline (not retrieved).</t>
        </is>
      </c>
      <c r="T265" s="77" t="inlineStr">
        <is>
          <t>Block-taught; about two weeks of intensive research within the project (2025 case study)</t>
        </is>
      </c>
      <c r="U265" s="77" t="inlineStr">
        <is>
          <t>Block teaching; team consulting project</t>
        </is>
      </c>
      <c r="V265" s="77" t="inlineStr">
        <is>
          <t>Yes</t>
        </is>
      </c>
      <c r="W265" s="77" t="inlineStr">
        <is>
          <t>Team responds to client's project brief and presents recommendations tied to client objectives (sources 1, 2).</t>
        </is>
      </c>
      <c r="X265" s="77" t="inlineStr">
        <is>
          <t>Yes</t>
        </is>
      </c>
      <c r="Y265" s="77" t="inlineStr">
        <is>
          <t>'Students work in teams with other Newcastle MBA students' (source 1); rail company case study describes a team pitch and presentation (source 2).</t>
        </is>
      </c>
      <c r="Z265" s="77" t="inlineStr">
        <is>
          <t>Yes</t>
        </is>
      </c>
      <c r="AA265" s="77" t="inlineStr">
        <is>
          <t>External organisation sets the brief, gives feedback on proposal and work plan, takes project update meetings and receives final presentation at its offices (source 2).</t>
        </is>
      </c>
      <c r="AB265" s="77" t="inlineStr">
        <is>
          <t>Business/commercial</t>
        </is>
      </c>
      <c r="AC265" s="77" t="inlineStr">
        <is>
          <t>Corporate client sets brief and receives recommendations; some students source their own organisation, or an individual corporate consultancy route exists (excluded separately).</t>
        </is>
      </c>
      <c r="AD265" s="77" t="inlineStr">
        <is>
          <t>A rail company (2025 case study; not named in the extract)</t>
        </is>
      </c>
      <c r="AE265" s="77" t="inlineStr">
        <is>
          <t>Team recommendations/report and client presentation</t>
        </is>
      </c>
      <c r="AF265" s="77">
        <f>IF(OR(V265="No",X265="No",Z265="No"),"Outside strict definition",IF(AND(V265="Yes",X265="Yes",Z265="Yes"),"Meets all three","Potentially relevant; evidence incomplete"))</f>
        <v/>
      </c>
      <c r="AG265" s="77" t="inlineStr">
        <is>
          <t>Current delivery confirmed</t>
        </is>
      </c>
      <c r="AH265" s="77" t="inlineStr">
        <is>
          <t>2025/26</t>
        </is>
      </c>
      <c r="AI265" s="77" t="inlineStr">
        <is>
          <t>Yes</t>
        </is>
      </c>
      <c r="AJ265" s="77">
        <f>IF(AND(AI265="Yes",AF265="Meets all three",AG265="Current delivery confirmed"),"Yes","No")</f>
        <v/>
      </c>
      <c r="AK265" s="77" t="inlineStr">
        <is>
          <t>No participation numbers published beyond any stated cap/places.</t>
        </is>
      </c>
      <c r="AL265" s="77" t="inlineStr">
        <is>
          <t>RG15-S03-R1; RG15-S03-R2; RG15-S03-R3</t>
        </is>
      </c>
      <c r="AM265" s="77" t="inlineStr">
        <is>
          <t>Compulsory status of NBS8130 in the MBA (vs optional pathway) inferred from regulations listing; assessment weighting not retrieved. Rail-company partner not named.</t>
        </is>
      </c>
      <c r="AN265" s="77" t="inlineStr"/>
      <c r="AO265" s="77" t="inlineStr">
        <is>
          <t>UK</t>
        </is>
      </c>
      <c r="AP265" s="77" t="inlineStr">
        <is>
          <t>UK – Russell Group</t>
        </is>
      </c>
      <c r="AQ265" s="77" t="inlineStr">
        <is>
          <t>1–4 weeks</t>
        </is>
      </c>
      <c r="AR265" s="77" t="inlineStr">
        <is>
          <t>All/standard</t>
        </is>
      </c>
      <c r="AS265" s="77" t="inlineStr"/>
    </row>
    <row r="266">
      <c r="A266" s="77" t="inlineStr">
        <is>
          <t>RG15</t>
        </is>
      </c>
      <c r="B266" s="77" t="inlineStr">
        <is>
          <t>Newcastle</t>
        </is>
      </c>
      <c r="C266" s="77" t="inlineStr">
        <is>
          <t>Programme/course</t>
        </is>
      </c>
      <c r="D266" s="77" t="inlineStr">
        <is>
          <t>RG15-S04</t>
        </is>
      </c>
      <c r="E266" s="77" t="inlineStr"/>
      <c r="F266" s="77" t="inlineStr">
        <is>
          <t>No</t>
        </is>
      </c>
      <c r="G266" s="79" t="inlineStr">
        <is>
          <t>MBA Business in Action case competition (with Northumbrian Water Group)</t>
        </is>
      </c>
      <c r="H266" s="77" t="inlineStr">
        <is>
          <t>Business in Action (MBA)</t>
        </is>
      </c>
      <c r="I266" s="77" t="inlineStr"/>
      <c r="J266"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66" s="77" t="inlineStr">
        <is>
          <t>Newcastle University Business School (MBA)</t>
        </is>
      </c>
      <c r="L266" s="77" t="inlineStr">
        <is>
          <t>MBA</t>
        </is>
      </c>
      <c r="M266" s="77" t="inlineStr">
        <is>
          <t>Business/management</t>
        </is>
      </c>
      <c r="N266" s="77" t="inlineStr">
        <is>
          <t>Postgraduate taught</t>
        </is>
      </c>
      <c r="O266" s="77" t="inlineStr">
        <is>
          <t>MBA</t>
        </is>
      </c>
      <c r="P266" s="77" t="inlineStr">
        <is>
          <t>MBA cohort</t>
        </is>
      </c>
      <c r="Q266" s="77" t="inlineStr">
        <is>
          <t>Unclear</t>
        </is>
      </c>
      <c r="R266" s="77" t="inlineStr">
        <is>
          <t>Unclear</t>
        </is>
      </c>
      <c r="S266" s="77" t="inlineStr">
        <is>
          <t>Not stated</t>
        </is>
      </c>
      <c r="T266" s="77" t="inlineStr">
        <is>
          <t>A 'Business in Action' week</t>
        </is>
      </c>
      <c r="U266" s="77" t="inlineStr">
        <is>
          <t>Intensive week, team case competition with final pitch to company</t>
        </is>
      </c>
      <c r="V266" s="77" t="inlineStr">
        <is>
          <t>Yes</t>
        </is>
      </c>
      <c r="W266" s="77" t="inlineStr">
        <is>
          <t>Company-set business challenge with a defined output (recommendations pitched to the company) (source 1).</t>
        </is>
      </c>
      <c r="X266" s="77" t="inlineStr">
        <is>
          <t>Yes</t>
        </is>
      </c>
      <c r="Y266" s="77" t="inlineStr">
        <is>
          <t>MBA students work in teams on the challenge and pitch (source 1).</t>
        </is>
      </c>
      <c r="Z266" s="77" t="inlineStr">
        <is>
          <t>Yes</t>
        </is>
      </c>
      <c r="AA266" s="77" t="inlineStr">
        <is>
          <t>Northumbrian Water sets the brief ('case competition set by NWL') and receives the final competitive pitch (source 1).</t>
        </is>
      </c>
      <c r="AB266" s="77" t="inlineStr">
        <is>
          <t>Business/commercial</t>
        </is>
      </c>
      <c r="AC266" s="77" t="inlineStr">
        <is>
          <t>Company sets live challenge, receives pitches.</t>
        </is>
      </c>
      <c r="AD266" s="77" t="inlineStr">
        <is>
          <t>Northumbrian Water Group/NWL (2021-2024); 'an additional 10 organisations' in 2023 not named</t>
        </is>
      </c>
      <c r="AE266" s="77" t="inlineStr">
        <is>
          <t>Team pitch/recommendations</t>
        </is>
      </c>
      <c r="AF266" s="77">
        <f>IF(OR(V266="No",X266="No",Z266="No"),"Outside strict definition",IF(AND(V266="Yes",X266="Yes",Z266="Yes"),"Meets all three","Potentially relevant; evidence incomplete"))</f>
        <v/>
      </c>
      <c r="AG266" s="77" t="inlineStr">
        <is>
          <t>Current status unclear</t>
        </is>
      </c>
      <c r="AH266" s="77" t="inlineStr">
        <is>
          <t>2024</t>
        </is>
      </c>
      <c r="AI266" s="77" t="inlineStr">
        <is>
          <t>Yes</t>
        </is>
      </c>
      <c r="AJ266" s="77">
        <f>IF(AND(AI266="Yes",AF266="Meets all three",AG266="Current delivery confirmed"),"Yes","No")</f>
        <v/>
      </c>
      <c r="AK266" s="77" t="inlineStr">
        <is>
          <t>No participation numbers published beyond any stated cap/places.</t>
        </is>
      </c>
      <c r="AL266" s="77" t="inlineStr">
        <is>
          <t>RG15-S04-R1; RG15-S04-R2</t>
        </is>
      </c>
      <c r="AM266" s="77" t="inlineStr">
        <is>
          <t>Most recent dated news item is February/March 2024; curricular vs extracurricular status and credits unknown; short format (about a week). 2025/26 delivery not evidenced.</t>
        </is>
      </c>
      <c r="AN266" s="77" t="inlineStr"/>
      <c r="AO266" s="77" t="inlineStr">
        <is>
          <t>UK</t>
        </is>
      </c>
      <c r="AP266" s="77" t="inlineStr">
        <is>
          <t>UK – Russell Group</t>
        </is>
      </c>
      <c r="AQ266" s="77" t="inlineStr">
        <is>
          <t>&lt;1 week</t>
        </is>
      </c>
      <c r="AR266" s="77" t="inlineStr">
        <is>
          <t>All/standard</t>
        </is>
      </c>
      <c r="AS266" s="77" t="inlineStr"/>
    </row>
    <row r="267">
      <c r="A267" s="77" t="inlineStr">
        <is>
          <t>RG15</t>
        </is>
      </c>
      <c r="B267" s="77" t="inlineStr">
        <is>
          <t>Newcastle</t>
        </is>
      </c>
      <c r="C267" s="77" t="inlineStr">
        <is>
          <t>Programme/course</t>
        </is>
      </c>
      <c r="D267" s="77" t="inlineStr">
        <is>
          <t>RG15-S05</t>
        </is>
      </c>
      <c r="E267" s="77" t="inlineStr"/>
      <c r="F267" s="77" t="inlineStr">
        <is>
          <t>No</t>
        </is>
      </c>
      <c r="G267" s="79" t="inlineStr">
        <is>
          <t>CSC2033 Software Engineering Team Project</t>
        </is>
      </c>
      <c r="H267" s="77" t="inlineStr">
        <is>
          <t>Software Engineering Team Project</t>
        </is>
      </c>
      <c r="I267" s="77" t="inlineStr">
        <is>
          <t>CSC2033</t>
        </is>
      </c>
      <c r="J267"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67" s="77" t="inlineStr">
        <is>
          <t>School of Computing</t>
        </is>
      </c>
      <c r="L267" s="77" t="inlineStr">
        <is>
          <t>Computer Science BSc/MComp and variants (G400, G405, G600/G603 etc.)</t>
        </is>
      </c>
      <c r="M267" s="77" t="inlineStr">
        <is>
          <t>Engineering/computing</t>
        </is>
      </c>
      <c r="N267" s="77" t="inlineStr">
        <is>
          <t>Undergraduate</t>
        </is>
      </c>
      <c r="O267" s="77" t="inlineStr">
        <is>
          <t>Stage 2</t>
        </is>
      </c>
      <c r="P267" s="77" t="inlineStr">
        <is>
          <t>Compulsory module for Computing degrees</t>
        </is>
      </c>
      <c r="Q267" s="77" t="inlineStr">
        <is>
          <t>Compulsory within specified programmes</t>
        </is>
      </c>
      <c r="R267" s="77" t="inlineStr">
        <is>
          <t>Curricular</t>
        </is>
      </c>
      <c r="S267" s="77" t="inlineStr">
        <is>
          <t>30 credits; team deliverables (software, documentation) with peer assessment of individual contribution.</t>
        </is>
      </c>
      <c r="T267" s="77" t="inlineStr">
        <is>
          <t>Semester(s) - Stage 2 (not stated)</t>
        </is>
      </c>
      <c r="U267" s="77" t="inlineStr">
        <is>
          <t>Team project with lectures and tool tutorials; trade-fair presentation</t>
        </is>
      </c>
      <c r="V267" s="77" t="inlineStr">
        <is>
          <t>Yes</t>
        </is>
      </c>
      <c r="W267" s="77" t="inlineStr">
        <is>
          <t>Project brief; team deliverables of software and documentation (source 1).</t>
        </is>
      </c>
      <c r="X267" s="77" t="inlineStr">
        <is>
          <t>Yes</t>
        </is>
      </c>
      <c r="Y267" s="77" t="inlineStr">
        <is>
          <t>Students placed in teams; peer assessment of contribution (source 1).</t>
        </is>
      </c>
      <c r="Z267" s="77" t="inlineStr">
        <is>
          <t>Unclear</t>
        </is>
      </c>
      <c r="AA267"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67" s="77" t="inlineStr">
        <is>
          <t>Business/commercial</t>
        </is>
      </c>
      <c r="AC267" s="77" t="inlineStr">
        <is>
          <t>Industrial consultant/sponsor sets or contributes to brief; employers give feedback at trade fair and help mark (per course summaries, search-summary paraphrase).</t>
        </is>
      </c>
      <c r="AD267" s="77" t="inlineStr"/>
      <c r="AE267" s="77" t="inlineStr">
        <is>
          <t>Team software system, documentation, trade-fair presentation</t>
        </is>
      </c>
      <c r="AF267" s="77">
        <f>IF(OR(V267="No",X267="No",Z267="No"),"Outside strict definition",IF(AND(V267="Yes",X267="Yes",Z267="Yes"),"Meets all three","Potentially relevant; evidence incomplete"))</f>
        <v/>
      </c>
      <c r="AG267" s="77" t="inlineStr">
        <is>
          <t>Current delivery confirmed</t>
        </is>
      </c>
      <c r="AH267" s="77" t="inlineStr">
        <is>
          <t>2026/27</t>
        </is>
      </c>
      <c r="AI267" s="77" t="inlineStr">
        <is>
          <t>Yes</t>
        </is>
      </c>
      <c r="AJ267" s="77">
        <f>IF(AND(AI267="Yes",AF267="Meets all three",AG267="Current delivery confirmed"),"Yes","No")</f>
        <v/>
      </c>
      <c r="AK267" s="77" t="inlineStr">
        <is>
          <t>No participation numbers published beyond any stated cap/places.</t>
        </is>
      </c>
      <c r="AL267" s="77" t="inlineStr">
        <is>
          <t>RG15-S05-R1; RG15-S05-R2</t>
        </is>
      </c>
      <c r="AM267" s="77" t="inlineStr">
        <is>
          <t>Whether every team has an external sponsor each year is unclear (module page: 'may vary ... industrial consultant'); no named sponsors found; course summary text only obtained as search paraphrase.</t>
        </is>
      </c>
      <c r="AN267" s="77" t="inlineStr"/>
      <c r="AO267" s="77" t="inlineStr">
        <is>
          <t>UK</t>
        </is>
      </c>
      <c r="AP267" s="77" t="inlineStr">
        <is>
          <t>UK – Russell Group</t>
        </is>
      </c>
      <c r="AQ267" s="77" t="inlineStr">
        <is>
          <t>~1 term/semester</t>
        </is>
      </c>
      <c r="AR267" s="77" t="inlineStr">
        <is>
          <t>Unclear</t>
        </is>
      </c>
      <c r="AS267" s="77" t="inlineStr"/>
    </row>
    <row r="268">
      <c r="A268" s="77" t="inlineStr">
        <is>
          <t>RG15</t>
        </is>
      </c>
      <c r="B268" s="77" t="inlineStr">
        <is>
          <t>Newcastle</t>
        </is>
      </c>
      <c r="C268" s="77" t="inlineStr">
        <is>
          <t>Programme/course</t>
        </is>
      </c>
      <c r="D268" s="77" t="inlineStr">
        <is>
          <t>RG15-S06</t>
        </is>
      </c>
      <c r="E268" s="77" t="inlineStr"/>
      <c r="F268" s="77" t="inlineStr">
        <is>
          <t>No</t>
        </is>
      </c>
      <c r="G268" s="79" t="inlineStr">
        <is>
          <t>Mechanical Engineering industry-hosted final-year team projects</t>
        </is>
      </c>
      <c r="H268" s="77" t="inlineStr">
        <is>
          <t>Mechanical Engineering industry team projects</t>
        </is>
      </c>
      <c r="I268" s="77" t="inlineStr"/>
      <c r="J268"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68" s="77" t="inlineStr">
        <is>
          <t>School of Engineering (Mechanical Engineering)</t>
        </is>
      </c>
      <c r="L268" s="77" t="inlineStr">
        <is>
          <t>Mechanical Engineering undergraduate/MEng (module code not retrieved)</t>
        </is>
      </c>
      <c r="M268" s="77" t="inlineStr">
        <is>
          <t>Engineering/computing</t>
        </is>
      </c>
      <c r="N268" s="77" t="inlineStr">
        <is>
          <t>Undergraduate</t>
        </is>
      </c>
      <c r="O268" s="77" t="inlineStr">
        <is>
          <t>Final year</t>
        </is>
      </c>
      <c r="P268" s="77" t="inlineStr">
        <is>
          <t>Not stated</t>
        </is>
      </c>
      <c r="Q268" s="77" t="inlineStr">
        <is>
          <t>Unclear</t>
        </is>
      </c>
      <c r="R268" s="77" t="inlineStr">
        <is>
          <t>Curricular</t>
        </is>
      </c>
      <c r="S268" s="77" t="inlineStr">
        <is>
          <t>Not retrieved</t>
        </is>
      </c>
      <c r="T268" s="77" t="inlineStr">
        <is>
          <t>October to January (750 hours); MEng 3,000-hour team project October to May</t>
        </is>
      </c>
      <c r="U268" s="77" t="inlineStr">
        <is>
          <t>Company-hosted team projects</t>
        </is>
      </c>
      <c r="V268" s="77" t="inlineStr">
        <is>
          <t>Yes</t>
        </is>
      </c>
      <c r="W268" s="77" t="inlineStr">
        <is>
          <t>Defined c.750-hour industry projects (source 1).</t>
        </is>
      </c>
      <c r="X268" s="77" t="inlineStr">
        <is>
          <t>Yes</t>
        </is>
      </c>
      <c r="Y268" s="77" t="inlineStr">
        <is>
          <t>Teams of typically five final-year students (source 1).</t>
        </is>
      </c>
      <c r="Z268" s="77" t="inlineStr">
        <is>
          <t>Yes</t>
        </is>
      </c>
      <c r="AA268" s="77" t="inlineStr">
        <is>
          <t>Companies host and support the projects, contribute staff time, may use NDAs, and assess student fit (source 1).</t>
        </is>
      </c>
      <c r="AB268" s="77" t="inlineStr">
        <is>
          <t>Business/commercial</t>
        </is>
      </c>
      <c r="AC268" s="77" t="inlineStr">
        <is>
          <t>Local companies host the team project and supply the problem.</t>
        </is>
      </c>
      <c r="AD268" s="77" t="inlineStr">
        <is>
          <t>None named in the extract</t>
        </is>
      </c>
      <c r="AE268" s="77" t="inlineStr">
        <is>
          <t>Team project outcome for company (not specified)</t>
        </is>
      </c>
      <c r="AF268" s="77">
        <f>IF(OR(V268="No",X268="No",Z268="No"),"Outside strict definition",IF(AND(V268="Yes",X268="Yes",Z268="Yes"),"Meets all three","Potentially relevant; evidence incomplete"))</f>
        <v/>
      </c>
      <c r="AG268" s="77" t="inlineStr">
        <is>
          <t>Current status unclear</t>
        </is>
      </c>
      <c r="AH268" s="77" t="inlineStr">
        <is>
          <t>undated</t>
        </is>
      </c>
      <c r="AI268" s="77" t="inlineStr">
        <is>
          <t>Yes</t>
        </is>
      </c>
      <c r="AJ268" s="77">
        <f>IF(AND(AI268="Yes",AF268="Meets all three",AG268="Current delivery confirmed"),"Yes","No")</f>
        <v/>
      </c>
      <c r="AK268" s="77" t="inlineStr">
        <is>
          <t>No participation numbers published beyond any stated cap/places.</t>
        </is>
      </c>
      <c r="AL268" s="77" t="inlineStr">
        <is>
          <t>RG15-S06-R1</t>
        </is>
      </c>
      <c r="AM268" s="77" t="inlineStr">
        <is>
          <t>Undated partnerships page; corresponding module code, credit weight, compulsory status and current-year (2025/26 or 2026/27) delivery not found. Duration band recorded from 750 hours over Oct-Jan; 'hours' framing means the band is uncertain.</t>
        </is>
      </c>
      <c r="AN268" s="77" t="inlineStr"/>
      <c r="AO268" s="77" t="inlineStr">
        <is>
          <t>UK</t>
        </is>
      </c>
      <c r="AP268" s="77" t="inlineStr">
        <is>
          <t>UK – Russell Group</t>
        </is>
      </c>
      <c r="AQ268" s="77" t="inlineStr">
        <is>
          <t>~1 term/semester</t>
        </is>
      </c>
      <c r="AR268" s="77" t="inlineStr">
        <is>
          <t>All/standard</t>
        </is>
      </c>
      <c r="AS268" s="77" t="inlineStr"/>
    </row>
    <row r="269">
      <c r="A269" s="77" t="inlineStr">
        <is>
          <t>RG15</t>
        </is>
      </c>
      <c r="B269" s="77" t="inlineStr">
        <is>
          <t>Newcastle</t>
        </is>
      </c>
      <c r="C269" s="77" t="inlineStr">
        <is>
          <t>Programme/course</t>
        </is>
      </c>
      <c r="D269" s="77" t="inlineStr">
        <is>
          <t>RG15-S07</t>
        </is>
      </c>
      <c r="E269" s="77" t="inlineStr"/>
      <c r="F269" s="77" t="inlineStr">
        <is>
          <t>No</t>
        </is>
      </c>
      <c r="G269" s="79" t="inlineStr">
        <is>
          <t>TCP8024 Consultancy Project (planning)</t>
        </is>
      </c>
      <c r="H269" s="77" t="inlineStr">
        <is>
          <t>Planning Consultancy Project</t>
        </is>
      </c>
      <c r="I269" s="77" t="inlineStr">
        <is>
          <t>TCP8024</t>
        </is>
      </c>
      <c r="J269"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69" s="77" t="inlineStr">
        <is>
          <t>School of Architecture, Planning and Landscape</t>
        </is>
      </c>
      <c r="L269" s="77" t="inlineStr">
        <is>
          <t>Master of Planning (MPlan, RTPI/RICS accredited), compulsory per module listing</t>
        </is>
      </c>
      <c r="M269" s="77" t="inlineStr">
        <is>
          <t>Other (law, health, design, architecture…)</t>
        </is>
      </c>
      <c r="N269" s="77" t="inlineStr">
        <is>
          <t>Undergraduate</t>
        </is>
      </c>
      <c r="O269" s="77" t="inlineStr">
        <is>
          <t>Integrated master's (4-year MPlan) - stage not stated</t>
        </is>
      </c>
      <c r="P269" s="77" t="inlineStr">
        <is>
          <t>MPlan programme</t>
        </is>
      </c>
      <c r="Q269" s="77" t="inlineStr">
        <is>
          <t>Compulsory within specified programmes</t>
        </is>
      </c>
      <c r="R269" s="77" t="inlineStr">
        <is>
          <t>Curricular</t>
        </is>
      </c>
      <c r="S269" s="77" t="inlineStr">
        <is>
          <t>20 credits; group presentation to the client plus group report (c.10,000 words, size-dependent)</t>
        </is>
      </c>
      <c r="T269" s="77" t="inlineStr">
        <is>
          <t>About 8 weeks of client meetings (weeks 1-8)</t>
        </is>
      </c>
      <c r="U269" s="77" t="inlineStr">
        <is>
          <t>Group consultancy for an outside client; alternating module-lead and client-lead meetings</t>
        </is>
      </c>
      <c r="V269" s="77" t="inlineStr">
        <is>
          <t>Yes</t>
        </is>
      </c>
      <c r="W269" s="77" t="inlineStr">
        <is>
          <t>Live planning-related consultancy piece; group report and presentation (source 1).</t>
        </is>
      </c>
      <c r="X269" s="77" t="inlineStr">
        <is>
          <t>Yes</t>
        </is>
      </c>
      <c r="Y269" s="77" t="inlineStr">
        <is>
          <t>'a group of students work intensively on a piece of consultancy work for an outside client' (source 1).</t>
        </is>
      </c>
      <c r="Z269" s="77" t="inlineStr">
        <is>
          <t>Yes</t>
        </is>
      </c>
      <c r="AA269" s="77" t="inlineStr">
        <is>
          <t>'This is a live project and the project brief is that of the client organisation with only minimum input from the School'; client meetings and presentation (source 1).</t>
        </is>
      </c>
      <c r="AB269" s="77" t="inlineStr">
        <is>
          <t>Unclear</t>
        </is>
      </c>
      <c r="AC269" s="77" t="inlineStr">
        <is>
          <t>Outside client organisation sets the brief, meets groups and receives the presentation; sector of clients (local authority/private/community) not stated.</t>
        </is>
      </c>
      <c r="AD269" s="77" t="inlineStr"/>
      <c r="AE269" s="77" t="inlineStr">
        <is>
          <t>Group consultancy report (c.10,000 words) and presentation to client</t>
        </is>
      </c>
      <c r="AF269" s="77">
        <f>IF(OR(V269="No",X269="No",Z269="No"),"Outside strict definition",IF(AND(V269="Yes",X269="Yes",Z269="Yes"),"Meets all three","Potentially relevant; evidence incomplete"))</f>
        <v/>
      </c>
      <c r="AG269" s="77" t="inlineStr">
        <is>
          <t>Current delivery confirmed</t>
        </is>
      </c>
      <c r="AH269" s="77" t="inlineStr">
        <is>
          <t>2026/27</t>
        </is>
      </c>
      <c r="AI269" s="77" t="inlineStr">
        <is>
          <t>Yes</t>
        </is>
      </c>
      <c r="AJ269" s="77">
        <f>IF(AND(AI269="Yes",AF269="Meets all three",AG269="Current delivery confirmed"),"Yes","No")</f>
        <v/>
      </c>
      <c r="AK269" s="77" t="inlineStr">
        <is>
          <t>No participation numbers published beyond any stated cap/places.</t>
        </is>
      </c>
      <c r="AL269" s="77" t="inlineStr">
        <is>
          <t>RG15-S07-R1; RG15-S07-R2</t>
        </is>
      </c>
      <c r="AM269" s="77" t="inlineStr">
        <is>
          <t>Client organisations and sector not named; module page is titled 'Undergraduate Study' while code prefix TCP8 and the MSc Urban Planning page do not list it, so level/programme list (MPlan only?) should be checked.</t>
        </is>
      </c>
      <c r="AN269" s="77" t="inlineStr"/>
      <c r="AO269" s="77" t="inlineStr">
        <is>
          <t>UK</t>
        </is>
      </c>
      <c r="AP269" s="77" t="inlineStr">
        <is>
          <t>UK – Russell Group</t>
        </is>
      </c>
      <c r="AQ269" s="77" t="inlineStr">
        <is>
          <t>~1 term/semester</t>
        </is>
      </c>
      <c r="AR269" s="77" t="inlineStr">
        <is>
          <t>All/standard</t>
        </is>
      </c>
      <c r="AS269" s="77" t="inlineStr"/>
    </row>
    <row r="270">
      <c r="A270" s="77" t="inlineStr">
        <is>
          <t>RG15</t>
        </is>
      </c>
      <c r="B270" s="77" t="inlineStr">
        <is>
          <t>Newcastle</t>
        </is>
      </c>
      <c r="C270" s="77" t="inlineStr">
        <is>
          <t>Programme/course</t>
        </is>
      </c>
      <c r="D270" s="77" t="inlineStr">
        <is>
          <t>RG15-S08</t>
        </is>
      </c>
      <c r="E270" s="77" t="inlineStr"/>
      <c r="F270" s="77" t="inlineStr">
        <is>
          <t>No</t>
        </is>
      </c>
      <c r="G270" s="79" t="inlineStr">
        <is>
          <t>POL3103 Community-based Research in Politics</t>
        </is>
      </c>
      <c r="H270" s="77" t="inlineStr">
        <is>
          <t>Community-based Research in Politics</t>
        </is>
      </c>
      <c r="I270" s="77" t="inlineStr">
        <is>
          <t>POL3103</t>
        </is>
      </c>
      <c r="J270"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70" s="77" t="inlineStr">
        <is>
          <t>Politics, School of Geography, Politics and Sociology</t>
        </is>
      </c>
      <c r="L270" s="77" t="inlineStr">
        <is>
          <t>Politics and related degrees; listed in study-abroad and combined-honours catalogues</t>
        </is>
      </c>
      <c r="M270" s="77" t="inlineStr">
        <is>
          <t>Arts/humanities/social sciences</t>
        </is>
      </c>
      <c r="N270" s="77" t="inlineStr">
        <is>
          <t>Undergraduate</t>
        </is>
      </c>
      <c r="O270" s="77" t="inlineStr">
        <is>
          <t>Stage 3 (code level)</t>
        </is>
      </c>
      <c r="P270" s="77" t="inlineStr">
        <is>
          <t>Capped at 20 places</t>
        </is>
      </c>
      <c r="Q270" s="77" t="inlineStr">
        <is>
          <t>Optional/elective</t>
        </is>
      </c>
      <c r="R270" s="77" t="inlineStr">
        <is>
          <t>Curricular</t>
        </is>
      </c>
      <c r="S270" s="77" t="inlineStr">
        <is>
          <t>40 credits (semesters 1 and 2); current entry: mainly an individual research portfolio of 4-6 pieces; team policy report and presentation per earlier entry.</t>
        </is>
      </c>
      <c r="T270" s="77" t="inlineStr">
        <is>
          <t>Academic year (two semesters)</t>
        </is>
      </c>
      <c r="U270" s="77" t="inlineStr">
        <is>
          <t>Student research teams with partner organisations; workshop presentation</t>
        </is>
      </c>
      <c r="V270" s="77" t="inlineStr">
        <is>
          <t>Yes</t>
        </is>
      </c>
      <c r="W270" s="77" t="inlineStr">
        <is>
          <t>Research project to answer a partner's question; policy report and presentation (sources 1, 2).</t>
        </is>
      </c>
      <c r="X270" s="77" t="inlineStr">
        <is>
          <t>Yes</t>
        </is>
      </c>
      <c r="Y270" s="77" t="inlineStr">
        <is>
          <t>Students are placed on a student research team for the academic year; portfolios feed the team's policy report and presentation (2022/23 entry, source 2). Current assessment is mainly individual portfolio.</t>
        </is>
      </c>
      <c r="Z270" s="77" t="inlineStr">
        <is>
          <t>Yes</t>
        </is>
      </c>
      <c r="AA270" s="77" t="inlineStr">
        <is>
          <t>Partner organisation chooses the topic and receives the team's report and recommendations (university community-engagement page, source 3).</t>
        </is>
      </c>
      <c r="AB270" s="77" t="inlineStr">
        <is>
          <t>Charity/community</t>
        </is>
      </c>
      <c r="AC270" s="77" t="inlineStr">
        <is>
          <t>Voluntary/community partners set the research question and receive a report with recommendations; e.g. Carers Northumberland in Social Justice North East (earlier run).</t>
        </is>
      </c>
      <c r="AD270" s="77" t="inlineStr">
        <is>
          <t>Carers Northumberland (2014-15 run, per Social Justice North East site); current partners not named</t>
        </is>
      </c>
      <c r="AE270" s="77" t="inlineStr">
        <is>
          <t>Team policy report with recommendations and workshop presentation; individual research portfolio</t>
        </is>
      </c>
      <c r="AF270" s="77">
        <f>IF(OR(V270="No",X270="No",Z270="No"),"Outside strict definition",IF(AND(V270="Yes",X270="Yes",Z270="Yes"),"Meets all three","Potentially relevant; evidence incomplete"))</f>
        <v/>
      </c>
      <c r="AG270" s="77" t="inlineStr">
        <is>
          <t>Current delivery confirmed</t>
        </is>
      </c>
      <c r="AH270" s="77" t="inlineStr">
        <is>
          <t>2025/26</t>
        </is>
      </c>
      <c r="AI270" s="77" t="inlineStr">
        <is>
          <t>Yes</t>
        </is>
      </c>
      <c r="AJ270" s="77">
        <f>IF(AND(AI270="Yes",AF270="Meets all three",AG270="Current delivery confirmed"),"Yes","No")</f>
        <v/>
      </c>
      <c r="AK270" s="77" t="inlineStr">
        <is>
          <t>No participation numbers published beyond any stated cap/places.</t>
        </is>
      </c>
      <c r="AL270" s="77" t="inlineStr">
        <is>
          <t>RG15-S08-R1; RG15-S08-R2; RG15-S08-R3; RG15-S08-R4</t>
        </is>
      </c>
      <c r="AM270" s="77" t="inlineStr">
        <is>
          <t>Group-output evidence combines a 2022/23 catalogue entry and the community engagement page with the 2025/26 entry which emphasises individual portfolios; weight of the team report in assessment not confirmed.</t>
        </is>
      </c>
      <c r="AN270" s="77" t="inlineStr"/>
      <c r="AO270" s="77" t="inlineStr">
        <is>
          <t>UK</t>
        </is>
      </c>
      <c r="AP270" s="77" t="inlineStr">
        <is>
          <t>UK – Russell Group</t>
        </is>
      </c>
      <c r="AQ270" s="77" t="inlineStr">
        <is>
          <t>&gt;1 term</t>
        </is>
      </c>
      <c r="AR270" s="77" t="inlineStr">
        <is>
          <t>All/standard</t>
        </is>
      </c>
      <c r="AS270" s="77" t="inlineStr"/>
    </row>
    <row r="271">
      <c r="A271" s="77" t="inlineStr">
        <is>
          <t>RG15</t>
        </is>
      </c>
      <c r="B271" s="77" t="inlineStr">
        <is>
          <t>Newcastle</t>
        </is>
      </c>
      <c r="C271" s="77" t="inlineStr">
        <is>
          <t>Faculty/school</t>
        </is>
      </c>
      <c r="D271" s="77" t="inlineStr">
        <is>
          <t>RG15-S09</t>
        </is>
      </c>
      <c r="E271" s="77" t="inlineStr"/>
      <c r="F271" s="77" t="inlineStr">
        <is>
          <t>No</t>
        </is>
      </c>
      <c r="G271" s="79" t="inlineStr">
        <is>
          <t>NES2202 Sustainable Solutions</t>
        </is>
      </c>
      <c r="H271" s="77" t="inlineStr">
        <is>
          <t>Sustainable Solutions</t>
        </is>
      </c>
      <c r="I271" s="77" t="inlineStr">
        <is>
          <t>NES2202</t>
        </is>
      </c>
      <c r="J271"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71" s="77" t="inlineStr">
        <is>
          <t>School of Natural and Environmental Sciences</t>
        </is>
      </c>
      <c r="L271" s="77" t="inlineStr">
        <is>
          <t>Natural and Environmental Sciences degrees (compulsory on e.g. Chemistry with Medicinal Chemistry BSc and Agriculture BSc per programme pages); teams drawn from several programmes</t>
        </is>
      </c>
      <c r="M271" s="77" t="inlineStr">
        <is>
          <t>Science</t>
        </is>
      </c>
      <c r="N271" s="77" t="inlineStr">
        <is>
          <t>Undergraduate</t>
        </is>
      </c>
      <c r="O271" s="77" t="inlineStr">
        <is>
          <t>Stage 2</t>
        </is>
      </c>
      <c r="P271" s="77" t="inlineStr">
        <is>
          <t>Co-requisite/progression requirement for NES Stage 2 programmes</t>
        </is>
      </c>
      <c r="Q271" s="77" t="inlineStr">
        <is>
          <t>Compulsory within specified programmes</t>
        </is>
      </c>
      <c r="R271" s="77" t="inlineStr">
        <is>
          <t>Curricular</t>
        </is>
      </c>
      <c r="S271" s="77" t="inlineStr">
        <is>
          <t>10 credits, Semester 1; pitch (oral/slides) and short business proposal report.</t>
        </is>
      </c>
      <c r="T271" s="77" t="inlineStr">
        <is>
          <t>Semester 1 (intensive development period)</t>
        </is>
      </c>
      <c r="U271" s="77" t="inlineStr">
        <is>
          <t>Team challenge with sponsor meeting, pitch, finals and company network event</t>
        </is>
      </c>
      <c r="V271" s="77" t="inlineStr">
        <is>
          <t>Yes</t>
        </is>
      </c>
      <c r="W271" s="77" t="inlineStr">
        <is>
          <t>Sustainable solution for sponsor's problem; pitch and business proposal (source 1).</t>
        </is>
      </c>
      <c r="X271" s="77" t="inlineStr">
        <is>
          <t>Yes</t>
        </is>
      </c>
      <c r="Y271" s="77" t="inlineStr">
        <is>
          <t>Small teams including students from other degree programmes (source 1).</t>
        </is>
      </c>
      <c r="Z271" s="77" t="inlineStr">
        <is>
          <t>Yes</t>
        </is>
      </c>
      <c r="AA271" s="77" t="inlineStr">
        <is>
          <t>External organisation/companies present challenges, meet teams for early feedback, receive pitches and vote in finals (source 1).</t>
        </is>
      </c>
      <c r="AB271" s="77" t="inlineStr">
        <is>
          <t>Business/commercial</t>
        </is>
      </c>
      <c r="AC271" s="77" t="inlineStr">
        <is>
          <t>Company sponsors set challenges and give feedback on pitches.</t>
        </is>
      </c>
      <c r="AD271" s="77" t="inlineStr">
        <is>
          <t>None named</t>
        </is>
      </c>
      <c r="AE271" s="77" t="inlineStr">
        <is>
          <t>Team pitch and short business proposal</t>
        </is>
      </c>
      <c r="AF271" s="77">
        <f>IF(OR(V271="No",X271="No",Z271="No"),"Outside strict definition",IF(AND(V271="Yes",X271="Yes",Z271="Yes"),"Meets all three","Potentially relevant; evidence incomplete"))</f>
        <v/>
      </c>
      <c r="AG271" s="77" t="inlineStr">
        <is>
          <t>Current status unclear</t>
        </is>
      </c>
      <c r="AH271" s="77" t="inlineStr">
        <is>
          <t>undated</t>
        </is>
      </c>
      <c r="AI271" s="77" t="inlineStr">
        <is>
          <t>Yes</t>
        </is>
      </c>
      <c r="AJ271" s="77">
        <f>IF(AND(AI271="Yes",AF271="Meets all three",AG271="Current delivery confirmed"),"Yes","No")</f>
        <v/>
      </c>
      <c r="AK271" s="77" t="inlineStr">
        <is>
          <t>No participation numbers published beyond any stated cap/places.</t>
        </is>
      </c>
      <c r="AL271" s="77" t="inlineStr">
        <is>
          <t>RG15-S09-R1; RG15-S09-R2</t>
        </is>
      </c>
      <c r="AM271" s="77" t="inlineStr">
        <is>
          <t>Module catalogue entries are undated; 2025/26 programme specifications surfaced in the search but the search did not tie NES2202 to a dated 2025/26 timetable; sponsors not named; partner sector (company vs other organisation) from summary wording.</t>
        </is>
      </c>
      <c r="AN271" s="77" t="inlineStr"/>
      <c r="AO271" s="77" t="inlineStr">
        <is>
          <t>UK</t>
        </is>
      </c>
      <c r="AP271" s="77" t="inlineStr">
        <is>
          <t>UK – Russell Group</t>
        </is>
      </c>
      <c r="AQ271" s="77" t="inlineStr">
        <is>
          <t>~1 term/semester</t>
        </is>
      </c>
      <c r="AR271" s="77" t="inlineStr">
        <is>
          <t>All/standard</t>
        </is>
      </c>
      <c r="AS271" s="77" t="inlineStr"/>
    </row>
    <row r="272">
      <c r="A272" s="77" t="inlineStr">
        <is>
          <t>RG15</t>
        </is>
      </c>
      <c r="B272" s="77" t="inlineStr">
        <is>
          <t>Newcastle</t>
        </is>
      </c>
      <c r="C272" s="77" t="inlineStr">
        <is>
          <t>Programme/course</t>
        </is>
      </c>
      <c r="D272" s="77" t="inlineStr">
        <is>
          <t>RG15-S10</t>
        </is>
      </c>
      <c r="E272" s="77" t="inlineStr"/>
      <c r="F272" s="77" t="inlineStr">
        <is>
          <t>No</t>
        </is>
      </c>
      <c r="G272" s="79" t="inlineStr">
        <is>
          <t>APL3001 Alternative Practice: Co-producing Space</t>
        </is>
      </c>
      <c r="H272" s="77" t="inlineStr">
        <is>
          <t>Alternative Practice: Co-producing Space</t>
        </is>
      </c>
      <c r="I272" s="77" t="inlineStr">
        <is>
          <t>APL3001</t>
        </is>
      </c>
      <c r="J272" s="77" t="inlineStr">
        <is>
          <t>20-credit Stage 3 Semester 2 module: a live project in which student groups design and build (1:1) a small temporary urban intervention in collaboration with a community group, typically in the North East, to test future urban visions.</t>
        </is>
      </c>
      <c r="K272" s="77" t="inlineStr">
        <is>
          <t>School of Architecture, Planning and Landscape</t>
        </is>
      </c>
      <c r="L272" s="77" t="inlineStr">
        <is>
          <t>Architecture and Urban Planning BA (optional live design option); open to study-abroad students with prerequisite APL2035</t>
        </is>
      </c>
      <c r="M272" s="77" t="inlineStr">
        <is>
          <t>Other (law, health, design, architecture…)</t>
        </is>
      </c>
      <c r="N272" s="77" t="inlineStr">
        <is>
          <t>Undergraduate</t>
        </is>
      </c>
      <c r="O272" s="77" t="inlineStr">
        <is>
          <t>Stage 3</t>
        </is>
      </c>
      <c r="P272" s="77" t="inlineStr">
        <is>
          <t>Prerequisite knowledge from APL2035 Participation: Theories and Practices</t>
        </is>
      </c>
      <c r="Q272" s="77" t="inlineStr">
        <is>
          <t>Optional/elective</t>
        </is>
      </c>
      <c r="R272" s="77" t="inlineStr">
        <is>
          <t>Curricular</t>
        </is>
      </c>
      <c r="S272" s="77" t="inlineStr">
        <is>
          <t>20 credits, Semester 2; assessment detail not retrieved</t>
        </is>
      </c>
      <c r="T272" s="77" t="inlineStr">
        <is>
          <t>One semester</t>
        </is>
      </c>
      <c r="U272" s="77" t="inlineStr">
        <is>
          <t>Studio/live build with a community group</t>
        </is>
      </c>
      <c r="V272" s="77" t="inlineStr">
        <is>
          <t>Yes</t>
        </is>
      </c>
      <c r="W272" s="77" t="inlineStr">
        <is>
          <t>1:1 design and build of an urban intervention (sources 1, 2).</t>
        </is>
      </c>
      <c r="X272" s="77" t="inlineStr">
        <is>
          <t>Yes</t>
        </is>
      </c>
      <c r="Y272" s="77" t="inlineStr">
        <is>
          <t>Students work in groups on design, planning, detailing and/or making of the live intervention (source 2, search paraphrase).</t>
        </is>
      </c>
      <c r="Z272" s="77" t="inlineStr">
        <is>
          <t>Yes</t>
        </is>
      </c>
      <c r="AA272" s="77" t="inlineStr">
        <is>
          <t>Delivered in collaboration with a community group, usually in the North East (sources 1, 2).</t>
        </is>
      </c>
      <c r="AB272" s="77" t="inlineStr">
        <is>
          <t>Charity/community</t>
        </is>
      </c>
      <c r="AC272" s="77" t="inlineStr">
        <is>
          <t>Community group collaborates on the live intervention; whether it sets the brief or assesses is not stated.</t>
        </is>
      </c>
      <c r="AD272" s="77" t="inlineStr"/>
      <c r="AE272" s="77" t="inlineStr">
        <is>
          <t>Built temporary urban intervention</t>
        </is>
      </c>
      <c r="AF272" s="77">
        <f>IF(OR(V272="No",X272="No",Z272="No"),"Outside strict definition",IF(AND(V272="Yes",X272="Yes",Z272="Yes"),"Meets all three","Potentially relevant; evidence incomplete"))</f>
        <v/>
      </c>
      <c r="AG272" s="77" t="inlineStr">
        <is>
          <t>Current delivery confirmed</t>
        </is>
      </c>
      <c r="AH272" s="77" t="inlineStr">
        <is>
          <t>2025/26</t>
        </is>
      </c>
      <c r="AI272" s="77" t="inlineStr">
        <is>
          <t>Yes</t>
        </is>
      </c>
      <c r="AJ272" s="77">
        <f>IF(AND(AI272="Yes",AF272="Meets all three",AG272="Current delivery confirmed"),"Yes","No")</f>
        <v/>
      </c>
      <c r="AK272" s="77" t="inlineStr">
        <is>
          <t>No participation numbers published beyond any stated cap/places.</t>
        </is>
      </c>
      <c r="AL272" s="77" t="inlineStr">
        <is>
          <t>RG15-S10-R1; RG15-S10-R2</t>
        </is>
      </c>
      <c r="AM272" s="77" t="inlineStr">
        <is>
          <t>Assessment and the group/individual balance not retrieved; partner groups not named; 'typically/usually' wording on community group involvement.</t>
        </is>
      </c>
      <c r="AN272" s="77" t="inlineStr"/>
      <c r="AO272" s="77" t="inlineStr">
        <is>
          <t>UK</t>
        </is>
      </c>
      <c r="AP272" s="77" t="inlineStr">
        <is>
          <t>UK – Russell Group</t>
        </is>
      </c>
      <c r="AQ272" s="77" t="inlineStr">
        <is>
          <t>~1 term/semester</t>
        </is>
      </c>
      <c r="AR272" s="77" t="inlineStr">
        <is>
          <t>All/standard</t>
        </is>
      </c>
      <c r="AS272" s="77" t="inlineStr"/>
    </row>
    <row r="273">
      <c r="A273" s="77" t="inlineStr">
        <is>
          <t>RG15</t>
        </is>
      </c>
      <c r="B273" s="77" t="inlineStr">
        <is>
          <t>Newcastle</t>
        </is>
      </c>
      <c r="C273" s="77" t="inlineStr">
        <is>
          <t>Unclear</t>
        </is>
      </c>
      <c r="D273" s="77" t="inlineStr">
        <is>
          <t>RG15-S11</t>
        </is>
      </c>
      <c r="E273" s="77" t="inlineStr"/>
      <c r="F273" s="77" t="inlineStr">
        <is>
          <t>No</t>
        </is>
      </c>
      <c r="G273" s="79" t="inlineStr">
        <is>
          <t>Careers Service Practera Horizons programme</t>
        </is>
      </c>
      <c r="H273" s="77" t="inlineStr">
        <is>
          <t>Practera Horizons (Careers Service)</t>
        </is>
      </c>
      <c r="I273" s="77" t="inlineStr"/>
      <c r="J273"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73" s="77" t="inlineStr">
        <is>
          <t>Careers Service (delivered via Practera platform)</t>
        </is>
      </c>
      <c r="L273" s="77" t="inlineStr">
        <is>
          <t>Eligibility not stated beyond cross-university teams</t>
        </is>
      </c>
      <c r="M273" s="77" t="inlineStr">
        <is>
          <t>Central provision</t>
        </is>
      </c>
      <c r="N273" s="77" t="inlineStr">
        <is>
          <t>Unclear</t>
        </is>
      </c>
      <c r="O273" s="77" t="inlineStr">
        <is>
          <t>Not stated</t>
        </is>
      </c>
      <c r="P273" s="77" t="inlineStr">
        <is>
          <t>Twelve funded places; application route not retrieved</t>
        </is>
      </c>
      <c r="Q273" s="77" t="inlineStr">
        <is>
          <t>Selective/competitive</t>
        </is>
      </c>
      <c r="R273" s="77" t="inlineStr">
        <is>
          <t>Extracurricular</t>
        </is>
      </c>
      <c r="S273" s="77" t="inlineStr">
        <is>
          <t>Non-credit; digital certificate</t>
        </is>
      </c>
      <c r="T273" s="77" t="inlineStr">
        <is>
          <t>Three weeks</t>
        </is>
      </c>
      <c r="U273" s="77" t="inlineStr">
        <is>
          <t>Online, team consulting project via Practera</t>
        </is>
      </c>
      <c r="V273" s="77" t="inlineStr">
        <is>
          <t>Yes</t>
        </is>
      </c>
      <c r="W273" s="77" t="inlineStr">
        <is>
          <t>Team receives a project brief and delivers a professional report (source 1).</t>
        </is>
      </c>
      <c r="X273" s="77" t="inlineStr">
        <is>
          <t>Yes</t>
        </is>
      </c>
      <c r="Y273" s="77" t="inlineStr">
        <is>
          <t>Participants work as part of a consulting team in cross-university teams (source 1).</t>
        </is>
      </c>
      <c r="Z273" s="77" t="inlineStr">
        <is>
          <t>Yes</t>
        </is>
      </c>
      <c r="AA273" s="77" t="inlineStr">
        <is>
          <t>Project is for a real start-up, business or charity ('industry client') whose brief the team receives; reports present findings to the client context (source 1). How much live client interaction (feedback, receipt of report) occurs is not described.</t>
        </is>
      </c>
      <c r="AB273" s="77" t="inlineStr">
        <is>
          <t>Mixed</t>
        </is>
      </c>
      <c r="AC273" s="77" t="inlineStr">
        <is>
          <t>Real start-ups, businesses or charities supply the brief.</t>
        </is>
      </c>
      <c r="AD273" s="77" t="inlineStr"/>
      <c r="AE273" s="77" t="inlineStr">
        <is>
          <t>Professional report with findings and recommendations</t>
        </is>
      </c>
      <c r="AF273" s="77">
        <f>IF(OR(V273="No",X273="No",Z273="No"),"Outside strict definition",IF(AND(V273="Yes",X273="Yes",Z273="Yes"),"Meets all three","Potentially relevant; evidence incomplete"))</f>
        <v/>
      </c>
      <c r="AG273" s="77" t="inlineStr">
        <is>
          <t>Current delivery confirmed</t>
        </is>
      </c>
      <c r="AH273" s="77" t="inlineStr">
        <is>
          <t>2026</t>
        </is>
      </c>
      <c r="AI273" s="77" t="inlineStr">
        <is>
          <t>Yes</t>
        </is>
      </c>
      <c r="AJ273" s="77">
        <f>IF(AND(AI273="Yes",AF273="Meets all three",AG273="Current delivery confirmed"),"Yes","No")</f>
        <v/>
      </c>
      <c r="AK273" s="77" t="inlineStr">
        <is>
          <t>12 funded places (January 2026 cohort)</t>
        </is>
      </c>
      <c r="AL273" s="77" t="inlineStr">
        <is>
          <t>RG15-S11-R1</t>
        </is>
      </c>
      <c r="AM273" s="77" t="inlineStr">
        <is>
          <t>Practera-type programmes can be simulated; the Newcastle announcement says real start-up/business/charity but live client engagement depth and partner names are not evidenced; eligibility and future runs ('more details coming soon') unknown.</t>
        </is>
      </c>
      <c r="AN273" s="77" t="inlineStr"/>
      <c r="AO273" s="77" t="inlineStr">
        <is>
          <t>UK</t>
        </is>
      </c>
      <c r="AP273" s="77" t="inlineStr">
        <is>
          <t>UK – Russell Group</t>
        </is>
      </c>
      <c r="AQ273" s="77" t="inlineStr">
        <is>
          <t>1–4 weeks</t>
        </is>
      </c>
      <c r="AR273" s="77" t="inlineStr">
        <is>
          <t>All/standard</t>
        </is>
      </c>
      <c r="AS273" s="77" t="inlineStr"/>
    </row>
    <row r="274">
      <c r="A274" s="77" t="inlineStr">
        <is>
          <t>RG15</t>
        </is>
      </c>
      <c r="B274" s="77" t="inlineStr">
        <is>
          <t>Newcastle</t>
        </is>
      </c>
      <c r="C274" s="77" t="inlineStr">
        <is>
          <t>Programme/course</t>
        </is>
      </c>
      <c r="D274" s="77" t="inlineStr">
        <is>
          <t>RG15-S12</t>
        </is>
      </c>
      <c r="E274" s="77" t="inlineStr"/>
      <c r="F274" s="77" t="inlineStr">
        <is>
          <t>No</t>
        </is>
      </c>
      <c r="G274" s="79" t="inlineStr">
        <is>
          <t>MSc Advanced Data Science group project (5395F)</t>
        </is>
      </c>
      <c r="H274" s="77" t="inlineStr">
        <is>
          <t>Advanced Data Science MSc group project</t>
        </is>
      </c>
      <c r="I274" s="77" t="inlineStr"/>
      <c r="J274" s="77" t="inlineStr">
        <is>
          <t>Programme specification states students work in small groups to solve a practical applied data science problem; 'where possible' the projects are genuine research problems provided by industrial or applied academic collaborators.</t>
        </is>
      </c>
      <c r="K274" s="77" t="inlineStr">
        <is>
          <t>School of Mathematics, Statistics and Physics / School of Computing</t>
        </is>
      </c>
      <c r="L274" s="77" t="inlineStr">
        <is>
          <t>Advanced Data Science MSc (5395F)</t>
        </is>
      </c>
      <c r="M274" s="77" t="inlineStr">
        <is>
          <t>Science</t>
        </is>
      </c>
      <c r="N274" s="77" t="inlineStr">
        <is>
          <t>Postgraduate taught</t>
        </is>
      </c>
      <c r="O274" s="77" t="inlineStr">
        <is>
          <t>MSc</t>
        </is>
      </c>
      <c r="P274" s="77" t="inlineStr"/>
      <c r="Q274" s="77" t="inlineStr">
        <is>
          <t>Compulsory within specified programmes</t>
        </is>
      </c>
      <c r="R274" s="77" t="inlineStr">
        <is>
          <t>Curricular</t>
        </is>
      </c>
      <c r="S274" s="77" t="inlineStr">
        <is>
          <t>Not retrieved</t>
        </is>
      </c>
      <c r="T274" s="77" t="inlineStr">
        <is>
          <t>Not stated</t>
        </is>
      </c>
      <c r="U274" s="77" t="inlineStr">
        <is>
          <t>Small-group applied project</t>
        </is>
      </c>
      <c r="V274" s="77" t="inlineStr">
        <is>
          <t>Yes</t>
        </is>
      </c>
      <c r="W274" s="77" t="inlineStr">
        <is>
          <t>Practical applied data science problem (source 1).</t>
        </is>
      </c>
      <c r="X274" s="77" t="inlineStr">
        <is>
          <t>Yes</t>
        </is>
      </c>
      <c r="Y274" s="77" t="inlineStr">
        <is>
          <t>Students work in small groups (source 1).</t>
        </is>
      </c>
      <c r="Z274" s="77" t="inlineStr">
        <is>
          <t>Unclear</t>
        </is>
      </c>
      <c r="AA274" s="77" t="inlineStr">
        <is>
          <t>Problems come 'where possible' from industrial or applied academic collaborators (source 1); academic collaborators are not external employers and industrial supply is not guaranteed.</t>
        </is>
      </c>
      <c r="AB274" s="77" t="inlineStr">
        <is>
          <t>Mixed</t>
        </is>
      </c>
      <c r="AC274" s="77" t="inlineStr">
        <is>
          <t>Industrial or applied academic collaborators provide problems where possible.</t>
        </is>
      </c>
      <c r="AD274" s="77" t="inlineStr"/>
      <c r="AE274" s="77" t="inlineStr">
        <is>
          <t>Group project outcome (not specified)</t>
        </is>
      </c>
      <c r="AF274" s="77">
        <f>IF(OR(V274="No",X274="No",Z274="No"),"Outside strict definition",IF(AND(V274="Yes",X274="Yes",Z274="Yes"),"Meets all three","Potentially relevant; evidence incomplete"))</f>
        <v/>
      </c>
      <c r="AG274" s="77" t="inlineStr">
        <is>
          <t>Current delivery confirmed</t>
        </is>
      </c>
      <c r="AH274" s="77" t="inlineStr">
        <is>
          <t>2025/26</t>
        </is>
      </c>
      <c r="AI274" s="77" t="inlineStr">
        <is>
          <t>Yes</t>
        </is>
      </c>
      <c r="AJ274" s="77">
        <f>IF(AND(AI274="Yes",AF274="Meets all three",AG274="Current delivery confirmed"),"Yes","No")</f>
        <v/>
      </c>
      <c r="AK274" s="77" t="inlineStr">
        <is>
          <t>No participation numbers published beyond any stated cap/places.</t>
        </is>
      </c>
      <c r="AL274" s="77" t="inlineStr">
        <is>
          <t>RG15-S12-R1</t>
        </is>
      </c>
      <c r="AM274" s="77" t="inlineStr">
        <is>
          <t>Share of projects from industry vs academic collaborators; credit and duration; whether compulsory.</t>
        </is>
      </c>
      <c r="AN274" s="77" t="inlineStr"/>
      <c r="AO274" s="77" t="inlineStr">
        <is>
          <t>UK</t>
        </is>
      </c>
      <c r="AP274" s="77" t="inlineStr">
        <is>
          <t>UK – Russell Group</t>
        </is>
      </c>
      <c r="AQ274" s="77" t="inlineStr">
        <is>
          <t>Unclear</t>
        </is>
      </c>
      <c r="AR274" s="77" t="inlineStr">
        <is>
          <t>Some projects</t>
        </is>
      </c>
      <c r="AS274" s="77" t="inlineStr"/>
    </row>
    <row r="275">
      <c r="A275" s="77" t="inlineStr">
        <is>
          <t>RG15</t>
        </is>
      </c>
      <c r="B275" s="77" t="inlineStr">
        <is>
          <t>Newcastle</t>
        </is>
      </c>
      <c r="C275" s="77" t="inlineStr">
        <is>
          <t>Programme/course</t>
        </is>
      </c>
      <c r="D275" s="77" t="inlineStr">
        <is>
          <t>RG15-S13</t>
        </is>
      </c>
      <c r="E275" s="77" t="inlineStr"/>
      <c r="F275" s="77" t="inlineStr">
        <is>
          <t>No</t>
        </is>
      </c>
      <c r="G275" s="79" t="inlineStr">
        <is>
          <t>MSc Data Science and Industrial Biotechnology capstone hackathon</t>
        </is>
      </c>
      <c r="H275" s="77" t="inlineStr">
        <is>
          <t>Data Science and Industrial Biotechnology group hackathon</t>
        </is>
      </c>
      <c r="I275" s="77" t="inlineStr"/>
      <c r="J275"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75" s="77" t="inlineStr">
        <is>
          <t>Data Science and AI MSc conversion degrees (Schools of Computing / Maths, Statistics and Physics / Natural and Environmental Sciences)</t>
        </is>
      </c>
      <c r="L275" s="77" t="inlineStr">
        <is>
          <t>Data Science and Industrial Biotechnology MSc</t>
        </is>
      </c>
      <c r="M275" s="77" t="inlineStr">
        <is>
          <t>Science</t>
        </is>
      </c>
      <c r="N275" s="77" t="inlineStr">
        <is>
          <t>Postgraduate taught</t>
        </is>
      </c>
      <c r="O275" s="77" t="inlineStr">
        <is>
          <t>MSc</t>
        </is>
      </c>
      <c r="P275" s="77" t="inlineStr"/>
      <c r="Q275" s="77" t="inlineStr">
        <is>
          <t>Compulsory within specified programmes</t>
        </is>
      </c>
      <c r="R275" s="77" t="inlineStr">
        <is>
          <t>Curricular</t>
        </is>
      </c>
      <c r="S275" s="77" t="inlineStr">
        <is>
          <t>Not retrieved</t>
        </is>
      </c>
      <c r="T275" s="77" t="inlineStr">
        <is>
          <t>Not stated</t>
        </is>
      </c>
      <c r="U275" s="77" t="inlineStr">
        <is>
          <t>Group hackathon within capstone</t>
        </is>
      </c>
      <c r="V275" s="77" t="inlineStr">
        <is>
          <t>Unclear</t>
        </is>
      </c>
      <c r="W275" s="77" t="inlineStr">
        <is>
          <t>Hackathon challenge; output and length not described (source 1).</t>
        </is>
      </c>
      <c r="X275" s="77" t="inlineStr">
        <is>
          <t>Yes</t>
        </is>
      </c>
      <c r="Y275" s="77" t="inlineStr">
        <is>
          <t>'group hackathon' (source 1).</t>
        </is>
      </c>
      <c r="Z275" s="77" t="inlineStr">
        <is>
          <t>Yes</t>
        </is>
      </c>
      <c r="AA275" s="77" t="inlineStr">
        <is>
          <t>Industrial partners help shape assessment briefs, contribute to group projects and co-deliver the final hackathon challenge (source 1).</t>
        </is>
      </c>
      <c r="AB275" s="77" t="inlineStr">
        <is>
          <t>Business/commercial</t>
        </is>
      </c>
      <c r="AC275" s="77" t="inlineStr">
        <is>
          <t>Co-deliver challenge and contribute to briefs.</t>
        </is>
      </c>
      <c r="AD275" s="77" t="inlineStr">
        <is>
          <t>Procter &amp; Gamble, Northumbrian Water, Ginkgo Bioworks, Lonza (undated page)</t>
        </is>
      </c>
      <c r="AE275" s="77" t="inlineStr">
        <is>
          <t>Hackathon solution (not specified)</t>
        </is>
      </c>
      <c r="AF275" s="77">
        <f>IF(OR(V275="No",X275="No",Z275="No"),"Outside strict definition",IF(AND(V275="Yes",X275="Yes",Z275="Yes"),"Meets all three","Potentially relevant; evidence incomplete"))</f>
        <v/>
      </c>
      <c r="AG275" s="77" t="inlineStr">
        <is>
          <t>Current status unclear</t>
        </is>
      </c>
      <c r="AH275" s="77" t="inlineStr">
        <is>
          <t>undated</t>
        </is>
      </c>
      <c r="AI275" s="77" t="inlineStr">
        <is>
          <t>Yes</t>
        </is>
      </c>
      <c r="AJ275" s="77">
        <f>IF(AND(AI275="Yes",AF275="Meets all three",AG275="Current delivery confirmed"),"Yes","No")</f>
        <v/>
      </c>
      <c r="AK275" s="77" t="inlineStr">
        <is>
          <t>No participation numbers published beyond any stated cap/places.</t>
        </is>
      </c>
      <c r="AL275" s="77" t="inlineStr">
        <is>
          <t>RG15-S13-R1</t>
        </is>
      </c>
      <c r="AM275" s="77" t="inlineStr">
        <is>
          <t>Page undated; hackathon duration and output, credits and whether partners engage every cohort not established.</t>
        </is>
      </c>
      <c r="AN275" s="77" t="inlineStr"/>
      <c r="AO275" s="77" t="inlineStr">
        <is>
          <t>UK</t>
        </is>
      </c>
      <c r="AP275" s="77" t="inlineStr">
        <is>
          <t>UK – Russell Group</t>
        </is>
      </c>
      <c r="AQ275" s="77" t="inlineStr">
        <is>
          <t>Unclear</t>
        </is>
      </c>
      <c r="AR275" s="77" t="inlineStr">
        <is>
          <t>All/standard</t>
        </is>
      </c>
      <c r="AS275" s="77" t="inlineStr"/>
    </row>
    <row r="276">
      <c r="A276" s="77" t="inlineStr">
        <is>
          <t>RG15</t>
        </is>
      </c>
      <c r="B276" s="77" t="inlineStr">
        <is>
          <t>Newcastle</t>
        </is>
      </c>
      <c r="C276" s="77" t="inlineStr">
        <is>
          <t>Programme/course</t>
        </is>
      </c>
      <c r="D276" s="77" t="inlineStr">
        <is>
          <t>RG15-S14</t>
        </is>
      </c>
      <c r="E276" s="77" t="inlineStr"/>
      <c r="F276" s="77" t="inlineStr">
        <is>
          <t>No</t>
        </is>
      </c>
      <c r="G276" s="79" t="inlineStr">
        <is>
          <t>Museum Studies MA: Producing Curatorial Projects for Museum Audiences</t>
        </is>
      </c>
      <c r="H276" s="77" t="inlineStr">
        <is>
          <t>Curatorial project (Museum Studies MA)</t>
        </is>
      </c>
      <c r="I276" s="77" t="inlineStr"/>
      <c r="J276"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76" s="77" t="inlineStr">
        <is>
          <t>School of Arts and Cultures</t>
        </is>
      </c>
      <c r="L276" s="77" t="inlineStr">
        <is>
          <t>Museum Studies MA/PGDip</t>
        </is>
      </c>
      <c r="M276" s="77" t="inlineStr">
        <is>
          <t>Arts/humanities/social sciences</t>
        </is>
      </c>
      <c r="N276" s="77" t="inlineStr">
        <is>
          <t>Postgraduate taught</t>
        </is>
      </c>
      <c r="O276" s="77" t="inlineStr">
        <is>
          <t>MA</t>
        </is>
      </c>
      <c r="P276" s="77" t="inlineStr"/>
      <c r="Q276" s="77" t="inlineStr">
        <is>
          <t>Compulsory within specified programmes</t>
        </is>
      </c>
      <c r="R276" s="77" t="inlineStr">
        <is>
          <t>Curricular</t>
        </is>
      </c>
      <c r="S276" s="77" t="inlineStr">
        <is>
          <t>20 credits</t>
        </is>
      </c>
      <c r="T276" s="77" t="inlineStr">
        <is>
          <t>One semester</t>
        </is>
      </c>
      <c r="U276" s="77" t="inlineStr">
        <is>
          <t>Student-team curatorial project</t>
        </is>
      </c>
      <c r="V276" s="77" t="inlineStr">
        <is>
          <t>Yes</t>
        </is>
      </c>
      <c r="W276" s="77" t="inlineStr">
        <is>
          <t>Exhibition/curatorial project open to the public (source 1).</t>
        </is>
      </c>
      <c r="X276" s="77" t="inlineStr">
        <is>
          <t>Yes</t>
        </is>
      </c>
      <c r="Y276" s="77" t="inlineStr">
        <is>
          <t>Project run as part of a student team (source 1).</t>
        </is>
      </c>
      <c r="Z276" s="77" t="inlineStr">
        <is>
          <t>Unclear</t>
        </is>
      </c>
      <c r="AA276" s="77" t="inlineStr">
        <is>
          <t>Collaboration with the Great North Museum: Hancock is stated; whether the museum is an external body (vs university-affiliated), sets the brief or assesses is not evidenced.</t>
        </is>
      </c>
      <c r="AB276" s="77" t="inlineStr">
        <is>
          <t>Unclear</t>
        </is>
      </c>
      <c r="AC276" s="77" t="inlineStr">
        <is>
          <t>Museum partner role not specified.</t>
        </is>
      </c>
      <c r="AD276" s="77" t="inlineStr"/>
      <c r="AE276" s="77" t="inlineStr">
        <is>
          <t>Public exhibition/curatorial project</t>
        </is>
      </c>
      <c r="AF276" s="77">
        <f>IF(OR(V276="No",X276="No",Z276="No"),"Outside strict definition",IF(AND(V276="Yes",X276="Yes",Z276="Yes"),"Meets all three","Potentially relevant; evidence incomplete"))</f>
        <v/>
      </c>
      <c r="AG276" s="77" t="inlineStr">
        <is>
          <t>Current status unclear</t>
        </is>
      </c>
      <c r="AH276" s="77" t="inlineStr">
        <is>
          <t>undated</t>
        </is>
      </c>
      <c r="AI276" s="77" t="inlineStr">
        <is>
          <t>Yes</t>
        </is>
      </c>
      <c r="AJ276" s="77">
        <f>IF(AND(AI276="Yes",AF276="Meets all three",AG276="Current delivery confirmed"),"Yes","No")</f>
        <v/>
      </c>
      <c r="AK276" s="77" t="inlineStr">
        <is>
          <t>No participation numbers published beyond any stated cap/places.</t>
        </is>
      </c>
      <c r="AL276" s="77" t="inlineStr">
        <is>
          <t>RG15-S14-R1</t>
        </is>
      </c>
      <c r="AM276" s="77" t="inlineStr">
        <is>
          <t>Partner independence and role; current-year delivery; assessment.</t>
        </is>
      </c>
      <c r="AN276" s="77" t="inlineStr"/>
      <c r="AO276" s="77" t="inlineStr">
        <is>
          <t>UK</t>
        </is>
      </c>
      <c r="AP276" s="77" t="inlineStr">
        <is>
          <t>UK – Russell Group</t>
        </is>
      </c>
      <c r="AQ276" s="77" t="inlineStr">
        <is>
          <t>~1 term/semester</t>
        </is>
      </c>
      <c r="AR276" s="77" t="inlineStr">
        <is>
          <t>Unclear</t>
        </is>
      </c>
      <c r="AS276" s="77" t="inlineStr"/>
    </row>
    <row r="277">
      <c r="A277" s="77" t="inlineStr">
        <is>
          <t>RG16</t>
        </is>
      </c>
      <c r="B277" s="77" t="inlineStr">
        <is>
          <t>Nottingham</t>
        </is>
      </c>
      <c r="C277" s="77" t="inlineStr">
        <is>
          <t>Faculty/school</t>
        </is>
      </c>
      <c r="D277" s="77" t="inlineStr">
        <is>
          <t>RG16-S01</t>
        </is>
      </c>
      <c r="E277" s="77" t="inlineStr"/>
      <c r="F277" s="77" t="inlineStr">
        <is>
          <t>No</t>
        </is>
      </c>
      <c r="G277" s="79" t="inlineStr">
        <is>
          <t>Company-based Consultancy Challenge (NUBS)</t>
        </is>
      </c>
      <c r="H277" s="77" t="inlineStr">
        <is>
          <t>Company-based Consultancy Challenge</t>
        </is>
      </c>
      <c r="I277" s="77" t="inlineStr"/>
      <c r="J277"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77" s="77" t="inlineStr">
        <is>
          <t>Nottingham University Business School</t>
        </is>
      </c>
      <c r="L277" s="77" t="inlineStr">
        <is>
          <t>Business School master's students; selected undergraduates added in 2026</t>
        </is>
      </c>
      <c r="M277" s="77" t="inlineStr">
        <is>
          <t>Business/management</t>
        </is>
      </c>
      <c r="N277" s="77" t="inlineStr">
        <is>
          <t>Mixed</t>
        </is>
      </c>
      <c r="O277" s="77" t="inlineStr"/>
      <c r="P277" s="77" t="inlineStr">
        <is>
          <t>Business School students; 'selected' students (selective entry)</t>
        </is>
      </c>
      <c r="Q277" s="77" t="inlineStr">
        <is>
          <t>Selective/competitive</t>
        </is>
      </c>
      <c r="R277" s="77" t="inlineStr">
        <is>
          <t>Extracurricular</t>
        </is>
      </c>
      <c r="S277" s="77" t="inlineStr">
        <is>
          <t>No credit evidenced; certificate and digital badge listed as benefits</t>
        </is>
      </c>
      <c r="T277" s="77" t="inlineStr">
        <is>
          <t>About 3 weeks (research, analysis, pitch)</t>
        </is>
      </c>
      <c r="U277" s="77" t="inlineStr">
        <is>
          <t>Teams of c.6-8; induction, client brief, mentor meetings, final pitch to panel</t>
        </is>
      </c>
      <c r="V277" s="77" t="inlineStr">
        <is>
          <t>Yes</t>
        </is>
      </c>
      <c r="W277" s="77" t="inlineStr">
        <is>
          <t>Real business problems researched and answered with recommendations and a final pitch (sources 1, 2, 3).</t>
        </is>
      </c>
      <c r="X277" s="77" t="inlineStr">
        <is>
          <t>Yes</t>
        </is>
      </c>
      <c r="Y277" s="77" t="inlineStr">
        <is>
          <t>Student teams (page gives teams of six to eight); two teams per organisation (sources 1-3).</t>
        </is>
      </c>
      <c r="Z277" s="77" t="inlineStr">
        <is>
          <t>Yes</t>
        </is>
      </c>
      <c r="AA277" s="77" t="inlineStr">
        <is>
          <t>Local partner organisations set the problem/brief, company representatives mentor, and a panel including business partners judges the pitches; the school helps organisations develop a suitable brief (sources 1-3).</t>
        </is>
      </c>
      <c r="AB277" s="77" t="inlineStr">
        <is>
          <t>Mixed</t>
        </is>
      </c>
      <c r="AC277" s="77" t="inlineStr">
        <is>
          <t>Set the live brief; mentor teams; sit on final judging panel</t>
        </is>
      </c>
      <c r="AD277" s="77" t="inlineStr">
        <is>
          <t>2025: IBM (source 1); 2026: Hallam, ApplyU, Capital One, Notts County Foundation (source 2) - includes at least one charity/foundation</t>
        </is>
      </c>
      <c r="AE277" s="77" t="inlineStr">
        <is>
          <t>Recommendations report/pitch to the client organisation</t>
        </is>
      </c>
      <c r="AF277" s="77">
        <f>IF(OR(V277="No",X277="No",Z277="No"),"Outside strict definition",IF(AND(V277="Yes",X277="Yes",Z277="Yes"),"Meets all three","Potentially relevant; evidence incomplete"))</f>
        <v/>
      </c>
      <c r="AG277" s="77" t="inlineStr">
        <is>
          <t>Current delivery confirmed</t>
        </is>
      </c>
      <c r="AH277" s="77" t="inlineStr">
        <is>
          <t>2026 (news dated 30 July 2026)</t>
        </is>
      </c>
      <c r="AI277" s="77" t="inlineStr">
        <is>
          <t>Yes</t>
        </is>
      </c>
      <c r="AJ277" s="77">
        <f>IF(AND(AI277="Yes",AF277="Meets all three",AG277="Current delivery confirmed"),"Yes","No")</f>
        <v/>
      </c>
      <c r="AK277" s="77" t="inlineStr">
        <is>
          <t>2026: at least 11 teams referenced (Team 11 named); 4 client winners listed (source 2). Not a published total.</t>
        </is>
      </c>
      <c r="AL277" s="77" t="inlineStr">
        <is>
          <t>RG16-S01-R1; RG16-S01-R2; RG16-S01-R3</t>
        </is>
      </c>
      <c r="AM277" s="77" t="inlineStr">
        <is>
          <t>Credit value and selection criteria not published; the UG extension is a 2026 first. Not the same as the careers-run Nottingham Consultancy Challenge (S5), though both may share a lineage.</t>
        </is>
      </c>
      <c r="AN277" s="77" t="inlineStr"/>
      <c r="AO277" s="77" t="inlineStr">
        <is>
          <t>UK</t>
        </is>
      </c>
      <c r="AP277" s="77" t="inlineStr">
        <is>
          <t>UK – Russell Group</t>
        </is>
      </c>
      <c r="AQ277" s="77" t="inlineStr">
        <is>
          <t>1–4 weeks</t>
        </is>
      </c>
      <c r="AR277" s="77" t="inlineStr">
        <is>
          <t>All/standard</t>
        </is>
      </c>
      <c r="AS277" s="77" t="inlineStr"/>
    </row>
    <row r="278">
      <c r="A278" s="77" t="inlineStr">
        <is>
          <t>RG16</t>
        </is>
      </c>
      <c r="B278" s="77" t="inlineStr">
        <is>
          <t>Nottingham</t>
        </is>
      </c>
      <c r="C278" s="77" t="inlineStr">
        <is>
          <t>Programme/course</t>
        </is>
      </c>
      <c r="D278" s="77" t="inlineStr">
        <is>
          <t>RG16-S02</t>
        </is>
      </c>
      <c r="E278" s="77" t="inlineStr"/>
      <c r="F278" s="77" t="inlineStr">
        <is>
          <t>No</t>
        </is>
      </c>
      <c r="G278" s="79" t="inlineStr">
        <is>
          <t>Entrepreneurship Project (MSc Entrepreneurship, Innovation and Management)</t>
        </is>
      </c>
      <c r="H278" s="77" t="inlineStr">
        <is>
          <t>Entrepreneurship Consultancy Project</t>
        </is>
      </c>
      <c r="I278" s="77" t="inlineStr"/>
      <c r="J278"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78" s="77" t="inlineStr">
        <is>
          <t>Nottingham University Business School (Entrepreneurship, Sustainability and Innovation dept)</t>
        </is>
      </c>
      <c r="L278" s="77" t="inlineStr">
        <is>
          <t>MSc Entrepreneurship, Innovation and Management</t>
        </is>
      </c>
      <c r="M278" s="77" t="inlineStr">
        <is>
          <t>Business/management</t>
        </is>
      </c>
      <c r="N278" s="77" t="inlineStr">
        <is>
          <t>Postgraduate taught</t>
        </is>
      </c>
      <c r="O278" s="77" t="inlineStr"/>
      <c r="P278" s="77" t="inlineStr"/>
      <c r="Q278" s="77" t="inlineStr">
        <is>
          <t>Compulsory within specified programmes</t>
        </is>
      </c>
      <c r="R278" s="77" t="inlineStr">
        <is>
          <t>Curricular</t>
        </is>
      </c>
      <c r="S278" s="77" t="inlineStr">
        <is>
          <t>Credit value not retrieved; reports and poster showcase</t>
        </is>
      </c>
      <c r="T278" s="77" t="inlineStr">
        <is>
          <t>About 3 months</t>
        </is>
      </c>
      <c r="U278" s="77" t="inlineStr">
        <is>
          <t>Student groups matched to start-ups/companies; poster showcase to participating businesses</t>
        </is>
      </c>
      <c r="V278" s="77" t="inlineStr">
        <is>
          <t>Yes</t>
        </is>
      </c>
      <c r="W278" s="77" t="inlineStr">
        <is>
          <t>Live challenges; market-insight gathering and consultancy reports (source 1).</t>
        </is>
      </c>
      <c r="X278" s="77" t="inlineStr">
        <is>
          <t>Yes</t>
        </is>
      </c>
      <c r="Y278" s="77" t="inlineStr">
        <is>
          <t>'Twelve student groups' worked with 12 start-ups/local companies in 2025 (source 1).</t>
        </is>
      </c>
      <c r="Z278" s="77" t="inlineStr">
        <is>
          <t>Yes</t>
        </is>
      </c>
      <c r="AA278" s="77" t="inlineStr">
        <is>
          <t>Start-ups and local companies present live challenges, are engaged with by teams for stakeholder data, and receive recommendations/posters at the showcase; company representatives support students (sources 1, 2).</t>
        </is>
      </c>
      <c r="AB278" s="77" t="inlineStr">
        <is>
          <t>Business/commercial</t>
        </is>
      </c>
      <c r="AC278" s="77" t="inlineStr">
        <is>
          <t>Provide live challenge; receive reports/poster presentation; company reps support</t>
        </is>
      </c>
      <c r="AD278" s="77" t="inlineStr">
        <is>
          <t>2025 awards referenced Mytender.io, Notts County Foundation, IBM, The Treat Kitchen (source 1; mix incl. a charity foundation)</t>
        </is>
      </c>
      <c r="AE278" s="77" t="inlineStr">
        <is>
          <t>Consultancy recommendations report and poster</t>
        </is>
      </c>
      <c r="AF278" s="77">
        <f>IF(OR(V278="No",X278="No",Z278="No"),"Outside strict definition",IF(AND(V278="Yes",X278="Yes",Z278="Yes"),"Meets all three","Potentially relevant; evidence incomplete"))</f>
        <v/>
      </c>
      <c r="AG278" s="77" t="inlineStr">
        <is>
          <t>Current status unclear</t>
        </is>
      </c>
      <c r="AH278" s="77" t="inlineStr">
        <is>
          <t>2025 (poster showcase 6 May 2025, i.e. 2024/25)</t>
        </is>
      </c>
      <c r="AI278" s="77" t="inlineStr">
        <is>
          <t>Yes</t>
        </is>
      </c>
      <c r="AJ278" s="77">
        <f>IF(AND(AI278="Yes",AF278="Meets all three",AG278="Current delivery confirmed"),"Yes","No")</f>
        <v/>
      </c>
      <c r="AK278" s="77" t="inlineStr">
        <is>
          <t>2025: 12 student groups with 12 organisations (source 1)</t>
        </is>
      </c>
      <c r="AL278" s="77" t="inlineStr">
        <is>
          <t>RG16-S02-R1; RG16-S02-R2</t>
        </is>
      </c>
      <c r="AM278" s="77" t="inlineStr">
        <is>
          <t>Latest cohort evidenced is 2024/25; no 2025/26 or 2026/27 dated source retrieved. Whether the module is compulsory (core) for all MSc EIM students not directly evidenced. Credit value unknown.</t>
        </is>
      </c>
      <c r="AN278" s="77" t="inlineStr"/>
      <c r="AO278" s="77" t="inlineStr">
        <is>
          <t>UK</t>
        </is>
      </c>
      <c r="AP278" s="77" t="inlineStr">
        <is>
          <t>UK – Russell Group</t>
        </is>
      </c>
      <c r="AQ278" s="77" t="inlineStr">
        <is>
          <t>~1 term/semester</t>
        </is>
      </c>
      <c r="AR278" s="77" t="inlineStr">
        <is>
          <t>All/standard</t>
        </is>
      </c>
      <c r="AS278" s="77" t="inlineStr"/>
    </row>
    <row r="279">
      <c r="A279" s="77" t="inlineStr">
        <is>
          <t>RG16</t>
        </is>
      </c>
      <c r="B279" s="77" t="inlineStr">
        <is>
          <t>Nottingham</t>
        </is>
      </c>
      <c r="C279" s="77" t="inlineStr">
        <is>
          <t>Faculty/school</t>
        </is>
      </c>
      <c r="D279" s="77" t="inlineStr">
        <is>
          <t>RG16-S03</t>
        </is>
      </c>
      <c r="E279" s="77" t="inlineStr"/>
      <c r="F279" s="77" t="inlineStr">
        <is>
          <t>No</t>
        </is>
      </c>
      <c r="G279" s="79" t="inlineStr">
        <is>
          <t>Business Project (MSc, Nottingham University Business School)</t>
        </is>
      </c>
      <c r="H279" s="77" t="inlineStr">
        <is>
          <t>MSc Business Project (group project with industry partner)</t>
        </is>
      </c>
      <c r="I279" s="77" t="inlineStr"/>
      <c r="J279"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79" s="77" t="inlineStr">
        <is>
          <t>Nottingham University Business School</t>
        </is>
      </c>
      <c r="L279" s="77" t="inlineStr">
        <is>
          <t>NUBS MSc programmes (most departments), e.g. MSc Business and Management</t>
        </is>
      </c>
      <c r="M279" s="77" t="inlineStr">
        <is>
          <t>Business/management</t>
        </is>
      </c>
      <c r="N279" s="77" t="inlineStr">
        <is>
          <t>Postgraduate taught</t>
        </is>
      </c>
      <c r="O279" s="77" t="inlineStr"/>
      <c r="P279" s="77" t="inlineStr"/>
      <c r="Q279" s="77" t="inlineStr">
        <is>
          <t>Selective/competitive</t>
        </is>
      </c>
      <c r="R279" s="77" t="inlineStr">
        <is>
          <t>Curricular</t>
        </is>
      </c>
      <c r="S279" s="77" t="inlineStr">
        <is>
          <t>60-credit summer module (2025-entry course page); alternative to dissertation</t>
        </is>
      </c>
      <c r="T279" s="77" t="inlineStr">
        <is>
          <t>Summer project period</t>
        </is>
      </c>
      <c r="U279" s="77" t="inlineStr">
        <is>
          <t>Groups with industry partner; client pitch</t>
        </is>
      </c>
      <c r="V279" s="77" t="inlineStr">
        <is>
          <t>Yes</t>
        </is>
      </c>
      <c r="W279" s="77" t="inlineStr">
        <is>
          <t>Groups research a business topic/question and propose solutions (sources 1-3).</t>
        </is>
      </c>
      <c r="X279" s="77" t="inlineStr">
        <is>
          <t>Yes</t>
        </is>
      </c>
      <c r="Y279" s="77" t="inlineStr">
        <is>
          <t>'Collaborating in groups with an industry partner'; blog: students from different disciplines work together (sources 1, 2).</t>
        </is>
      </c>
      <c r="Z279" s="77" t="inlineStr">
        <is>
          <t>Yes</t>
        </is>
      </c>
      <c r="AA279" s="77" t="inlineStr">
        <is>
          <t>Industry partner sets the question and receives group pitches (Haleon 2024 example; source 3); course page states collaboration with an industry partner (source 1).</t>
        </is>
      </c>
      <c r="AB279" s="77" t="inlineStr">
        <is>
          <t>Business/commercial</t>
        </is>
      </c>
      <c r="AC279" s="77" t="inlineStr">
        <is>
          <t>Sets business question; receives group pitch</t>
        </is>
      </c>
      <c r="AD279" s="77" t="inlineStr">
        <is>
          <t>Haleon (Expert Marketing team), 2024 (source 3 - only photo caption/summary seen)</t>
        </is>
      </c>
      <c r="AE279" s="77" t="inlineStr">
        <is>
          <t>Group report/pitch to client</t>
        </is>
      </c>
      <c r="AF279" s="77">
        <f>IF(OR(V279="No",X279="No",Z279="No"),"Outside strict definition",IF(AND(V279="Yes",X279="Yes",Z279="Yes"),"Meets all three","Potentially relevant; evidence incomplete"))</f>
        <v/>
      </c>
      <c r="AG279" s="77" t="inlineStr">
        <is>
          <t>Current delivery confirmed</t>
        </is>
      </c>
      <c r="AH279" s="77" t="inlineStr">
        <is>
          <t>2025/26 (2025-entry course structure; Haleon cohort Nov 2024)</t>
        </is>
      </c>
      <c r="AI279" s="77" t="inlineStr">
        <is>
          <t>Yes</t>
        </is>
      </c>
      <c r="AJ279" s="77">
        <f>IF(AND(AI279="Yes",AF279="Meets all three",AG279="Current delivery confirmed"),"Yes","No")</f>
        <v/>
      </c>
      <c r="AK279" s="77" t="inlineStr"/>
      <c r="AL279" s="77" t="inlineStr">
        <is>
          <t>RG16-S03-R1; RG16-S03-R2; RG16-S03-R3</t>
        </is>
      </c>
      <c r="AM279" s="77" t="inlineStr">
        <is>
          <t>Selection process and capacity undisclosed; Haleon detail is from a search-summary of a blog caption; current-year client list not found. Whether the 'industry partner' is guaranteed for every group not stated beyond the course page.</t>
        </is>
      </c>
      <c r="AN279" s="77" t="inlineStr"/>
      <c r="AO279" s="77" t="inlineStr">
        <is>
          <t>UK</t>
        </is>
      </c>
      <c r="AP279" s="77" t="inlineStr">
        <is>
          <t>UK – Russell Group</t>
        </is>
      </c>
      <c r="AQ279" s="77" t="inlineStr">
        <is>
          <t>~1 term/semester</t>
        </is>
      </c>
      <c r="AR279" s="77" t="inlineStr">
        <is>
          <t>All/standard</t>
        </is>
      </c>
      <c r="AS279" s="77" t="inlineStr"/>
    </row>
    <row r="280">
      <c r="A280" s="77" t="inlineStr">
        <is>
          <t>RG16</t>
        </is>
      </c>
      <c r="B280" s="77" t="inlineStr">
        <is>
          <t>Nottingham</t>
        </is>
      </c>
      <c r="C280" s="77" t="inlineStr">
        <is>
          <t>Programme/course</t>
        </is>
      </c>
      <c r="D280" s="77" t="inlineStr">
        <is>
          <t>RG16-S04</t>
        </is>
      </c>
      <c r="E280" s="77" t="inlineStr"/>
      <c r="F280" s="77" t="inlineStr">
        <is>
          <t>No</t>
        </is>
      </c>
      <c r="G280" s="79" t="inlineStr">
        <is>
          <t>Business Project (optional UG module, Business and Management BSc)</t>
        </is>
      </c>
      <c r="H280" s="77" t="inlineStr">
        <is>
          <t>UG Business Project</t>
        </is>
      </c>
      <c r="I280" s="77" t="inlineStr"/>
      <c r="J280"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80" s="77" t="inlineStr">
        <is>
          <t>Nottingham University Business School</t>
        </is>
      </c>
      <c r="L280" s="77" t="inlineStr">
        <is>
          <t>BSc Business and Management (possibly other NUBS UG courses)</t>
        </is>
      </c>
      <c r="M280" s="77" t="inlineStr">
        <is>
          <t>Business/management</t>
        </is>
      </c>
      <c r="N280" s="77" t="inlineStr">
        <is>
          <t>Undergraduate</t>
        </is>
      </c>
      <c r="O280" s="77" t="inlineStr"/>
      <c r="P280" s="77" t="inlineStr"/>
      <c r="Q280" s="77" t="inlineStr">
        <is>
          <t>Optional/elective</t>
        </is>
      </c>
      <c r="R280" s="77" t="inlineStr">
        <is>
          <t>Curricular</t>
        </is>
      </c>
      <c r="S280" s="77" t="inlineStr"/>
      <c r="T280" s="77" t="inlineStr"/>
      <c r="U280" s="77" t="inlineStr"/>
      <c r="V280" s="77" t="inlineStr">
        <is>
          <t>Yes</t>
        </is>
      </c>
      <c r="W280" s="77" t="inlineStr">
        <is>
          <t>Real-world business problem and proposed solutions (source 1).</t>
        </is>
      </c>
      <c r="X280" s="77" t="inlineStr">
        <is>
          <t>Unclear</t>
        </is>
      </c>
      <c r="Y280" s="77" t="inlineStr">
        <is>
          <t>UG page does not say group or individual; the MSc version is described as group work (source 1 only for MSc).</t>
        </is>
      </c>
      <c r="Z280" s="77" t="inlineStr">
        <is>
          <t>Unclear</t>
        </is>
      </c>
      <c r="AA280" s="77" t="inlineStr">
        <is>
          <t>Page says 'working with businesses' but does not state who sets the brief or receives outputs.</t>
        </is>
      </c>
      <c r="AB280" s="77" t="inlineStr">
        <is>
          <t>Unclear</t>
        </is>
      </c>
      <c r="AC280" s="77" t="inlineStr">
        <is>
          <t>Not specified</t>
        </is>
      </c>
      <c r="AD280" s="77" t="inlineStr"/>
      <c r="AE280" s="77" t="inlineStr">
        <is>
          <t>Report proposing solutions</t>
        </is>
      </c>
      <c r="AF280" s="77">
        <f>IF(OR(V280="No",X280="No",Z280="No"),"Outside strict definition",IF(AND(V280="Yes",X280="Yes",Z280="Yes"),"Meets all three","Potentially relevant; evidence incomplete"))</f>
        <v/>
      </c>
      <c r="AG280" s="77" t="inlineStr">
        <is>
          <t>Current status unclear</t>
        </is>
      </c>
      <c r="AH280" s="77" t="inlineStr">
        <is>
          <t>2026 entry course page</t>
        </is>
      </c>
      <c r="AI280" s="77" t="inlineStr">
        <is>
          <t>Yes</t>
        </is>
      </c>
      <c r="AJ280" s="77">
        <f>IF(AND(AI280="Yes",AF280="Meets all three",AG280="Current delivery confirmed"),"Yes","No")</f>
        <v/>
      </c>
      <c r="AK280" s="77" t="inlineStr"/>
      <c r="AL280" s="77" t="inlineStr">
        <is>
          <t>RG16-S04-R1</t>
        </is>
      </c>
      <c r="AM280" s="77" t="inlineStr">
        <is>
          <t>Year of study, group/individual format, client involvement and enrolment numbers unknown; could not retrieve module spec.</t>
        </is>
      </c>
      <c r="AN280" s="77" t="inlineStr"/>
      <c r="AO280" s="77" t="inlineStr">
        <is>
          <t>UK</t>
        </is>
      </c>
      <c r="AP280" s="77" t="inlineStr">
        <is>
          <t>UK – Russell Group</t>
        </is>
      </c>
      <c r="AQ280" s="77" t="inlineStr">
        <is>
          <t>Unclear</t>
        </is>
      </c>
      <c r="AR280" s="77" t="inlineStr">
        <is>
          <t>Unclear</t>
        </is>
      </c>
      <c r="AS280" s="77" t="inlineStr"/>
    </row>
    <row r="281">
      <c r="A281" s="77" t="inlineStr">
        <is>
          <t>RG16</t>
        </is>
      </c>
      <c r="B281" s="77" t="inlineStr">
        <is>
          <t>Nottingham</t>
        </is>
      </c>
      <c r="C281" s="77" t="inlineStr">
        <is>
          <t>University-wide</t>
        </is>
      </c>
      <c r="D281" s="77" t="inlineStr">
        <is>
          <t>RG16-S05</t>
        </is>
      </c>
      <c r="E281" s="77" t="inlineStr"/>
      <c r="F281" s="77" t="inlineStr">
        <is>
          <t>No</t>
        </is>
      </c>
      <c r="G281" s="79" t="inlineStr">
        <is>
          <t>Nottingham Consultancy Challenge (Careers)</t>
        </is>
      </c>
      <c r="H281" s="77" t="inlineStr">
        <is>
          <t>Nottingham Consultancy Challenge</t>
        </is>
      </c>
      <c r="I281" s="77" t="inlineStr"/>
      <c r="J281" s="77" t="inlineStr">
        <is>
          <t>Careers-run spring-term challenge in which multidisciplinary student teams manage a short-term project for a local business or charity. Page states it is not running in 2025/26 and will be relaunched in 2026/27 with an updated model.</t>
        </is>
      </c>
      <c r="K281" s="77" t="inlineStr">
        <is>
          <t>Careers and Employability Service</t>
        </is>
      </c>
      <c r="L281" s="77" t="inlineStr">
        <is>
          <t>Described as open to University students (original format); relaunch model not described</t>
        </is>
      </c>
      <c r="M281" s="77" t="inlineStr">
        <is>
          <t>Central provision</t>
        </is>
      </c>
      <c r="N281" s="77" t="inlineStr">
        <is>
          <t>Mixed</t>
        </is>
      </c>
      <c r="O281" s="77" t="inlineStr"/>
      <c r="P281" s="77" t="inlineStr"/>
      <c r="Q281" s="77" t="inlineStr">
        <is>
          <t>Selective/competitive</t>
        </is>
      </c>
      <c r="R281" s="77" t="inlineStr">
        <is>
          <t>Extracurricular</t>
        </is>
      </c>
      <c r="S281" s="77" t="inlineStr">
        <is>
          <t>No credit evidenced</t>
        </is>
      </c>
      <c r="T281" s="77" t="inlineStr">
        <is>
          <t>Spring term (original format)</t>
        </is>
      </c>
      <c r="U281" s="77" t="inlineStr">
        <is>
          <t>Multidisciplinary teams; short-term project for local business or charity</t>
        </is>
      </c>
      <c r="V281" s="77" t="inlineStr">
        <is>
          <t>Yes</t>
        </is>
      </c>
      <c r="W281" s="77" t="inlineStr">
        <is>
          <t>Specific problem/issue for a local organisation (source 1).</t>
        </is>
      </c>
      <c r="X281" s="77" t="inlineStr">
        <is>
          <t>Yes</t>
        </is>
      </c>
      <c r="Y281" s="77" t="inlineStr">
        <is>
          <t>Multi-disciplinary teams (sources 1, 2).</t>
        </is>
      </c>
      <c r="Z281" s="77" t="inlineStr">
        <is>
          <t>Yes</t>
        </is>
      </c>
      <c r="AA281" s="77" t="inlineStr">
        <is>
          <t>Local businesses and charities host the project (source 1) - in the original format; updated model not described.</t>
        </is>
      </c>
      <c r="AB281" s="77" t="inlineStr">
        <is>
          <t>Mixed</t>
        </is>
      </c>
      <c r="AC281" s="77" t="inlineStr">
        <is>
          <t>Local business/charity sets the issue and hosts the project</t>
        </is>
      </c>
      <c r="AD281" s="77" t="inlineStr"/>
      <c r="AE281" s="77" t="inlineStr">
        <is>
          <t>Project output for the host organisation (not specified)</t>
        </is>
      </c>
      <c r="AF281" s="77">
        <f>IF(OR(V281="No",X281="No",Z281="No"),"Outside strict definition",IF(AND(V281="Yes",X281="Yes",Z281="Yes"),"Meets all three","Potentially relevant; evidence incomplete"))</f>
        <v/>
      </c>
      <c r="AG281" s="77" t="inlineStr">
        <is>
          <t>Announced/forthcoming</t>
        </is>
      </c>
      <c r="AH281" s="77" t="inlineStr">
        <is>
          <t>Not running 2025/26; relaunch 2026/27</t>
        </is>
      </c>
      <c r="AI281" s="77" t="inlineStr">
        <is>
          <t>Yes</t>
        </is>
      </c>
      <c r="AJ281" s="77">
        <f>IF(AND(AI281="Yes",AF281="Meets all three",AG281="Current delivery confirmed"),"Yes","No")</f>
        <v/>
      </c>
      <c r="AK281" s="77" t="inlineStr"/>
      <c r="AL281" s="77" t="inlineStr">
        <is>
          <t>RG16-S05-R1; RG16-S05-R2</t>
        </is>
      </c>
      <c r="AM281" s="77" t="inlineStr">
        <is>
          <t>Format of relaunched 2026/27 version unknown; historic scale not retrieved. Does not count as current delivery.</t>
        </is>
      </c>
      <c r="AN281" s="77" t="inlineStr"/>
      <c r="AO281" s="77" t="inlineStr">
        <is>
          <t>UK</t>
        </is>
      </c>
      <c r="AP281" s="77" t="inlineStr">
        <is>
          <t>UK – Russell Group</t>
        </is>
      </c>
      <c r="AQ281" s="77" t="inlineStr">
        <is>
          <t>~1 term/semester</t>
        </is>
      </c>
      <c r="AR281" s="77" t="inlineStr">
        <is>
          <t>All/standard</t>
        </is>
      </c>
      <c r="AS281" s="77" t="inlineStr"/>
    </row>
    <row r="282">
      <c r="A282" s="77" t="inlineStr">
        <is>
          <t>RG16</t>
        </is>
      </c>
      <c r="B282" s="77" t="inlineStr">
        <is>
          <t>Nottingham</t>
        </is>
      </c>
      <c r="C282" s="77" t="inlineStr">
        <is>
          <t>Programme/course</t>
        </is>
      </c>
      <c r="D282" s="77" t="inlineStr">
        <is>
          <t>RG16-S06</t>
        </is>
      </c>
      <c r="E282" s="77" t="inlineStr"/>
      <c r="F282" s="77" t="inlineStr">
        <is>
          <t>No</t>
        </is>
      </c>
      <c r="G282" s="79" t="inlineStr">
        <is>
          <t>Software Engineering Group Project (Year 2, Computer Science)</t>
        </is>
      </c>
      <c r="H282" s="77" t="inlineStr">
        <is>
          <t>Year 2 Software Engineering Group Project</t>
        </is>
      </c>
      <c r="I282" s="77" t="inlineStr"/>
      <c r="J282"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82" s="77" t="inlineStr">
        <is>
          <t>School of Computer Science</t>
        </is>
      </c>
      <c r="L282" s="77" t="inlineStr">
        <is>
          <t>BSc Computer Science (and variants)</t>
        </is>
      </c>
      <c r="M282" s="77" t="inlineStr">
        <is>
          <t>Engineering/computing</t>
        </is>
      </c>
      <c r="N282" s="77" t="inlineStr">
        <is>
          <t>Undergraduate</t>
        </is>
      </c>
      <c r="O282" s="77" t="inlineStr">
        <is>
          <t>Year 2</t>
        </is>
      </c>
      <c r="P282" s="77" t="inlineStr"/>
      <c r="Q282" s="77" t="inlineStr">
        <is>
          <t>Compulsory within specified programmes</t>
        </is>
      </c>
      <c r="R282" s="77" t="inlineStr">
        <is>
          <t>Curricular</t>
        </is>
      </c>
      <c r="S282" s="77" t="inlineStr">
        <is>
          <t>Not retrieved</t>
        </is>
      </c>
      <c r="T282" s="77" t="inlineStr">
        <is>
          <t>Year/semester not retrieved</t>
        </is>
      </c>
      <c r="U282" s="77" t="inlineStr">
        <is>
          <t>Groups meet twice weekly (once with supervisor); four intro lectures</t>
        </is>
      </c>
      <c r="V282" s="77" t="inlineStr">
        <is>
          <t>Yes</t>
        </is>
      </c>
      <c r="W282" s="77" t="inlineStr">
        <is>
          <t>Group designs, programs and documents an application (source 1).</t>
        </is>
      </c>
      <c r="X282" s="77" t="inlineStr">
        <is>
          <t>Yes</t>
        </is>
      </c>
      <c r="Y282" s="77" t="inlineStr">
        <is>
          <t>Groups of around six to seven (source 1).</t>
        </is>
      </c>
      <c r="Z282" s="77" t="inlineStr">
        <is>
          <t>Unclear</t>
        </is>
      </c>
      <c r="AA282" s="77" t="inlineStr">
        <is>
          <t>Around half of the projects students bid for have industry partners; the rest are supervisor/academic-set (source 1). External partners are therefore not standard.</t>
        </is>
      </c>
      <c r="AB282" s="77" t="inlineStr">
        <is>
          <t>Business/commercial</t>
        </is>
      </c>
      <c r="AC282" s="77" t="inlineStr">
        <is>
          <t>Industry partners on some projects (role not specified)</t>
        </is>
      </c>
      <c r="AD282" s="77" t="inlineStr"/>
      <c r="AE282" s="77" t="inlineStr">
        <is>
          <t>Working software and documentation</t>
        </is>
      </c>
      <c r="AF282" s="77">
        <f>IF(OR(V282="No",X282="No",Z282="No"),"Outside strict definition",IF(AND(V282="Yes",X282="Yes",Z282="Yes"),"Meets all three","Potentially relevant; evidence incomplete"))</f>
        <v/>
      </c>
      <c r="AG282" s="77" t="inlineStr">
        <is>
          <t>Current status unclear</t>
        </is>
      </c>
      <c r="AH282" s="77" t="inlineStr">
        <is>
          <t>2026 entry course page (undated module description)</t>
        </is>
      </c>
      <c r="AI282" s="77" t="inlineStr">
        <is>
          <t>Yes</t>
        </is>
      </c>
      <c r="AJ282" s="77">
        <f>IF(AND(AI282="Yes",AF282="Meets all three",AG282="Current delivery confirmed"),"Yes","No")</f>
        <v/>
      </c>
      <c r="AK282" s="77" t="inlineStr"/>
      <c r="AL282" s="77" t="inlineStr">
        <is>
          <t>RG16-S06-R1</t>
        </is>
      </c>
      <c r="AM282" s="77" t="inlineStr">
        <is>
          <t>Which projects have industry partners, how they engage (live client vs sponsor) and compulsory status per degree not retrieved; two-thirds figure unconfirmed.</t>
        </is>
      </c>
      <c r="AN282" s="77" t="inlineStr"/>
      <c r="AO282" s="77" t="inlineStr">
        <is>
          <t>UK</t>
        </is>
      </c>
      <c r="AP282" s="77" t="inlineStr">
        <is>
          <t>UK – Russell Group</t>
        </is>
      </c>
      <c r="AQ282" s="77" t="inlineStr">
        <is>
          <t>Unclear</t>
        </is>
      </c>
      <c r="AR282" s="77" t="inlineStr">
        <is>
          <t>Some projects</t>
        </is>
      </c>
      <c r="AS282" s="77" t="inlineStr"/>
    </row>
    <row r="283">
      <c r="A283" s="77" t="inlineStr">
        <is>
          <t>RG16</t>
        </is>
      </c>
      <c r="B283" s="77" t="inlineStr">
        <is>
          <t>Nottingham</t>
        </is>
      </c>
      <c r="C283" s="77" t="inlineStr">
        <is>
          <t>Programme/course</t>
        </is>
      </c>
      <c r="D283" s="77" t="inlineStr">
        <is>
          <t>RG16-S07</t>
        </is>
      </c>
      <c r="E283" s="77" t="inlineStr"/>
      <c r="F283" s="77" t="inlineStr">
        <is>
          <t>No</t>
        </is>
      </c>
      <c r="G283" s="79" t="inlineStr">
        <is>
          <t>MSci Group Programming Project (COMP4028)</t>
        </is>
      </c>
      <c r="H283" s="77" t="inlineStr">
        <is>
          <t>MSci Group Programming Project</t>
        </is>
      </c>
      <c r="I283" s="77" t="inlineStr">
        <is>
          <t>COMP4028</t>
        </is>
      </c>
      <c r="J283"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83" s="77" t="inlineStr">
        <is>
          <t>School of Computer Science</t>
        </is>
      </c>
      <c r="L283" s="77" t="inlineStr">
        <is>
          <t>MSci Computer Science and AI variants</t>
        </is>
      </c>
      <c r="M283" s="77" t="inlineStr">
        <is>
          <t>Engineering/computing</t>
        </is>
      </c>
      <c r="N283" s="77" t="inlineStr">
        <is>
          <t>Undergraduate</t>
        </is>
      </c>
      <c r="O283" s="77" t="inlineStr">
        <is>
          <t>Year 4</t>
        </is>
      </c>
      <c r="P283" s="77" t="inlineStr"/>
      <c r="Q283" s="77" t="inlineStr">
        <is>
          <t>Optional/elective</t>
        </is>
      </c>
      <c r="R283" s="77" t="inlineStr">
        <is>
          <t>Curricular</t>
        </is>
      </c>
      <c r="S283" s="77" t="inlineStr">
        <is>
          <t>40 credits, full year (2024 catalogue); software plus group report/reflection</t>
        </is>
      </c>
      <c r="T283" s="77" t="inlineStr">
        <is>
          <t>Full year</t>
        </is>
      </c>
      <c r="U283" s="77" t="inlineStr">
        <is>
          <t>Teams of 2-4 with supervisor</t>
        </is>
      </c>
      <c r="V283" s="77" t="inlineStr">
        <is>
          <t>Yes</t>
        </is>
      </c>
      <c r="W283" s="77" t="inlineStr">
        <is>
          <t>Client supplies a problem needing a challenging piece of software (sources 1, 2).</t>
        </is>
      </c>
      <c r="X283" s="77" t="inlineStr">
        <is>
          <t>Yes</t>
        </is>
      </c>
      <c r="Y283" s="77" t="inlineStr">
        <is>
          <t>Teams of two to four chosen by students; individual reflection also required (sources 1, 2).</t>
        </is>
      </c>
      <c r="Z283" s="77" t="inlineStr">
        <is>
          <t>Unclear</t>
        </is>
      </c>
      <c r="AA283" s="77" t="inlineStr">
        <is>
          <t>Client must be external to the supervisor, but may be a 'research group' (possibly internal) and may be sourced by students; the extent of company/charity clients is not evidenced.</t>
        </is>
      </c>
      <c r="AB283" s="77" t="inlineStr">
        <is>
          <t>Mixed</t>
        </is>
      </c>
      <c r="AC283" s="77" t="inlineStr">
        <is>
          <t>Client supplies the problem</t>
        </is>
      </c>
      <c r="AD283" s="77" t="inlineStr"/>
      <c r="AE283" s="77" t="inlineStr">
        <is>
          <t>Software and written documentation</t>
        </is>
      </c>
      <c r="AF283" s="77">
        <f>IF(OR(V283="No",X283="No",Z283="No"),"Outside strict definition",IF(AND(V283="Yes",X283="Yes",Z283="Yes"),"Meets all three","Potentially relevant; evidence incomplete"))</f>
        <v/>
      </c>
      <c r="AG283" s="77" t="inlineStr">
        <is>
          <t>Current status unclear</t>
        </is>
      </c>
      <c r="AH283" s="77" t="inlineStr">
        <is>
          <t>2024 catalogue; 2026-entry course pages list the module</t>
        </is>
      </c>
      <c r="AI283" s="77" t="inlineStr">
        <is>
          <t>Yes</t>
        </is>
      </c>
      <c r="AJ283" s="77">
        <f>IF(AND(AI283="Yes",AF283="Meets all three",AG283="Current delivery confirmed"),"Yes","No")</f>
        <v/>
      </c>
      <c r="AK283" s="77" t="inlineStr"/>
      <c r="AL283" s="77" t="inlineStr">
        <is>
          <t>RG16-S07-R1; RG16-S07-R2</t>
        </is>
      </c>
      <c r="AM283" s="77" t="inlineStr">
        <is>
          <t>Share of true external organisations vs internal research groups unknown.</t>
        </is>
      </c>
      <c r="AN283" s="77" t="inlineStr"/>
      <c r="AO283" s="77" t="inlineStr">
        <is>
          <t>UK</t>
        </is>
      </c>
      <c r="AP283" s="77" t="inlineStr">
        <is>
          <t>UK – Russell Group</t>
        </is>
      </c>
      <c r="AQ283" s="77" t="inlineStr">
        <is>
          <t>&gt;1 term</t>
        </is>
      </c>
      <c r="AR283" s="77" t="inlineStr">
        <is>
          <t>Unclear</t>
        </is>
      </c>
      <c r="AS283" s="77" t="inlineStr"/>
    </row>
    <row r="284">
      <c r="A284" s="77" t="inlineStr">
        <is>
          <t>RG16</t>
        </is>
      </c>
      <c r="B284" s="77" t="inlineStr">
        <is>
          <t>Nottingham</t>
        </is>
      </c>
      <c r="C284" s="77" t="inlineStr">
        <is>
          <t>Programme/course</t>
        </is>
      </c>
      <c r="D284" s="77" t="inlineStr">
        <is>
          <t>RG16-S08</t>
        </is>
      </c>
      <c r="E284" s="77" t="inlineStr"/>
      <c r="F284" s="77" t="inlineStr">
        <is>
          <t>No</t>
        </is>
      </c>
      <c r="G284" s="79" t="inlineStr">
        <is>
          <t>Group Project (Year 3, Electronic and Computer Engineering MEng)</t>
        </is>
      </c>
      <c r="H284" s="77" t="inlineStr">
        <is>
          <t>ECE Group Project</t>
        </is>
      </c>
      <c r="I284" s="77" t="inlineStr"/>
      <c r="J284"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84" s="77" t="inlineStr">
        <is>
          <t>Department of Electrical and Electronic Engineering</t>
        </is>
      </c>
      <c r="L284" s="77" t="inlineStr">
        <is>
          <t>MEng Electronic and Computer Engineering (and Year in Industry variant)</t>
        </is>
      </c>
      <c r="M284" s="77" t="inlineStr">
        <is>
          <t>Engineering/computing</t>
        </is>
      </c>
      <c r="N284" s="77" t="inlineStr">
        <is>
          <t>Undergraduate</t>
        </is>
      </c>
      <c r="O284" s="77" t="inlineStr">
        <is>
          <t>Year 3</t>
        </is>
      </c>
      <c r="P284" s="77" t="inlineStr"/>
      <c r="Q284" s="77" t="inlineStr">
        <is>
          <t>Compulsory within specified programmes</t>
        </is>
      </c>
      <c r="R284" s="77" t="inlineStr">
        <is>
          <t>Curricular</t>
        </is>
      </c>
      <c r="S284" s="77" t="inlineStr"/>
      <c r="T284" s="77" t="inlineStr">
        <is>
          <t>Full academic year</t>
        </is>
      </c>
      <c r="U284" s="77" t="inlineStr"/>
      <c r="V284" s="77" t="inlineStr">
        <is>
          <t>Yes</t>
        </is>
      </c>
      <c r="W284" s="77" t="inlineStr">
        <is>
          <t>Prototype addressing stakeholder's challenge (source 1).</t>
        </is>
      </c>
      <c r="X284" s="77" t="inlineStr">
        <is>
          <t>Yes</t>
        </is>
      </c>
      <c r="Y284" s="77" t="inlineStr">
        <is>
          <t>Groups of four to six with academic supervisor (source 1).</t>
        </is>
      </c>
      <c r="Z284" s="77" t="inlineStr">
        <is>
          <t>Unclear</t>
        </is>
      </c>
      <c r="AA284" s="77" t="inlineStr">
        <is>
          <t>Stakeholder is 'typically external to the Department' - may be another university department or academic, not necessarily an external organisation.</t>
        </is>
      </c>
      <c r="AB284" s="77" t="inlineStr">
        <is>
          <t>Unclear</t>
        </is>
      </c>
      <c r="AC284" s="77" t="inlineStr">
        <is>
          <t>Stakeholder sets problem</t>
        </is>
      </c>
      <c r="AD284" s="77" t="inlineStr"/>
      <c r="AE284" s="77" t="inlineStr">
        <is>
          <t>Tested prototype device and report</t>
        </is>
      </c>
      <c r="AF284" s="77">
        <f>IF(OR(V284="No",X284="No",Z284="No"),"Outside strict definition",IF(AND(V284="Yes",X284="Yes",Z284="Yes"),"Meets all three","Potentially relevant; evidence incomplete"))</f>
        <v/>
      </c>
      <c r="AG284" s="77" t="inlineStr">
        <is>
          <t>Current status unclear</t>
        </is>
      </c>
      <c r="AH284" s="77" t="inlineStr">
        <is>
          <t>Undated course page</t>
        </is>
      </c>
      <c r="AI284" s="77" t="inlineStr">
        <is>
          <t>Yes</t>
        </is>
      </c>
      <c r="AJ284" s="77">
        <f>IF(AND(AI284="Yes",AF284="Meets all three",AG284="Current delivery confirmed"),"Yes","No")</f>
        <v/>
      </c>
      <c r="AK284" s="77" t="inlineStr"/>
      <c r="AL284" s="77" t="inlineStr">
        <is>
          <t>RG16-S08-R1</t>
        </is>
      </c>
      <c r="AM284" s="77" t="inlineStr">
        <is>
          <t>Identity of stakeholders (industry vs internal) and credit not retrieved.</t>
        </is>
      </c>
      <c r="AN284" s="77" t="inlineStr"/>
      <c r="AO284" s="77" t="inlineStr">
        <is>
          <t>UK</t>
        </is>
      </c>
      <c r="AP284" s="77" t="inlineStr">
        <is>
          <t>UK – Russell Group</t>
        </is>
      </c>
      <c r="AQ284" s="77" t="inlineStr">
        <is>
          <t>&gt;1 term</t>
        </is>
      </c>
      <c r="AR284" s="77" t="inlineStr">
        <is>
          <t>Unclear</t>
        </is>
      </c>
      <c r="AS284" s="77" t="inlineStr"/>
    </row>
    <row r="285">
      <c r="A285" s="77" t="inlineStr">
        <is>
          <t>RG16</t>
        </is>
      </c>
      <c r="B285" s="77" t="inlineStr">
        <is>
          <t>Nottingham</t>
        </is>
      </c>
      <c r="C285" s="77" t="inlineStr">
        <is>
          <t>Programme/course</t>
        </is>
      </c>
      <c r="D285" s="77" t="inlineStr">
        <is>
          <t>RG16-S09</t>
        </is>
      </c>
      <c r="E285" s="77" t="inlineStr"/>
      <c r="F285" s="77" t="inlineStr">
        <is>
          <t>No</t>
        </is>
      </c>
      <c r="G285" s="79" t="inlineStr">
        <is>
          <t>Group Design and Make Project (Mechanical, Materials and Manufacturing Engineering)</t>
        </is>
      </c>
      <c r="H285" s="77" t="inlineStr">
        <is>
          <t>Group Design and Make Project</t>
        </is>
      </c>
      <c r="I285" s="77" t="inlineStr"/>
      <c r="J285"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85" s="77" t="inlineStr">
        <is>
          <t>Department of Mechanical, Materials and Manufacturing Engineering</t>
        </is>
      </c>
      <c r="L285" s="77" t="inlineStr">
        <is>
          <t>Mechanical engineering programmes</t>
        </is>
      </c>
      <c r="M285" s="77" t="inlineStr">
        <is>
          <t>Engineering/computing</t>
        </is>
      </c>
      <c r="N285" s="77" t="inlineStr">
        <is>
          <t>Undergraduate</t>
        </is>
      </c>
      <c r="O285" s="77" t="inlineStr"/>
      <c r="P285" s="77" t="inlineStr"/>
      <c r="Q285" s="77" t="inlineStr">
        <is>
          <t>Compulsory within specified programmes</t>
        </is>
      </c>
      <c r="R285" s="77" t="inlineStr">
        <is>
          <t>Curricular</t>
        </is>
      </c>
      <c r="S285" s="77" t="inlineStr"/>
      <c r="T285" s="77" t="inlineStr"/>
      <c r="U285" s="77" t="inlineStr"/>
      <c r="V285" s="77" t="inlineStr">
        <is>
          <t>Yes</t>
        </is>
      </c>
      <c r="W285" s="77" t="inlineStr">
        <is>
          <t>Design, build and evaluate a product/prototype (source 1).</t>
        </is>
      </c>
      <c r="X285" s="77" t="inlineStr">
        <is>
          <t>Yes</t>
        </is>
      </c>
      <c r="Y285" s="77" t="inlineStr">
        <is>
          <t>Group project (source 1).</t>
        </is>
      </c>
      <c r="Z285" s="77" t="inlineStr">
        <is>
          <t>Unclear</t>
        </is>
      </c>
      <c r="AA285" s="77" t="inlineStr">
        <is>
          <t>'Some ideas come from industry, academics or yourselves'; show day attended by industry colleagues (source 1) - industry briefs are a subset.</t>
        </is>
      </c>
      <c r="AB285" s="77" t="inlineStr">
        <is>
          <t>Business/commercial</t>
        </is>
      </c>
      <c r="AC285" s="77" t="inlineStr">
        <is>
          <t>Some project ideas; show-day audience</t>
        </is>
      </c>
      <c r="AD285" s="77" t="inlineStr"/>
      <c r="AE285" s="77" t="inlineStr">
        <is>
          <t>Prototype/product</t>
        </is>
      </c>
      <c r="AF285" s="77">
        <f>IF(OR(V285="No",X285="No",Z285="No"),"Outside strict definition",IF(AND(V285="Yes",X285="Yes",Z285="Yes"),"Meets all three","Potentially relevant; evidence incomplete"))</f>
        <v/>
      </c>
      <c r="AG285" s="77" t="inlineStr">
        <is>
          <t>Current status unclear</t>
        </is>
      </c>
      <c r="AH285" s="77" t="inlineStr">
        <is>
          <t>Undated</t>
        </is>
      </c>
      <c r="AI285" s="77" t="inlineStr">
        <is>
          <t>Yes</t>
        </is>
      </c>
      <c r="AJ285" s="77">
        <f>IF(AND(AI285="Yes",AF285="Meets all three",AG285="Current delivery confirmed"),"Yes","No")</f>
        <v/>
      </c>
      <c r="AK285" s="77" t="inlineStr"/>
      <c r="AL285" s="77" t="inlineStr">
        <is>
          <t>RG16-S09-R1</t>
        </is>
      </c>
      <c r="AM285" s="77" t="inlineStr">
        <is>
          <t>Share of industry-sourced projects, year and credit unknown; the related Aerospace group design project is described as a simulated industry team, not a live client.</t>
        </is>
      </c>
      <c r="AN285" s="77" t="inlineStr"/>
      <c r="AO285" s="77" t="inlineStr">
        <is>
          <t>UK</t>
        </is>
      </c>
      <c r="AP285" s="77" t="inlineStr">
        <is>
          <t>UK – Russell Group</t>
        </is>
      </c>
      <c r="AQ285" s="77" t="inlineStr">
        <is>
          <t>Unclear</t>
        </is>
      </c>
      <c r="AR285" s="77" t="inlineStr">
        <is>
          <t>Some projects</t>
        </is>
      </c>
      <c r="AS285" s="77" t="inlineStr"/>
    </row>
    <row r="286">
      <c r="A286" s="77" t="inlineStr">
        <is>
          <t>RG16</t>
        </is>
      </c>
      <c r="B286" s="77" t="inlineStr">
        <is>
          <t>Nottingham</t>
        </is>
      </c>
      <c r="C286" s="77" t="inlineStr">
        <is>
          <t>Faculty/school</t>
        </is>
      </c>
      <c r="D286" s="77" t="inlineStr">
        <is>
          <t>RG16-S10</t>
        </is>
      </c>
      <c r="E286" s="77" t="inlineStr"/>
      <c r="F286" s="77" t="inlineStr">
        <is>
          <t>No</t>
        </is>
      </c>
      <c r="G286" s="79" t="inlineStr">
        <is>
          <t>Employing the Arts</t>
        </is>
      </c>
      <c r="H286" s="77" t="inlineStr">
        <is>
          <t>Employing the Arts (Faculty of Arts engaged module)</t>
        </is>
      </c>
      <c r="I286" s="77" t="inlineStr"/>
      <c r="J286"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86" s="77" t="inlineStr">
        <is>
          <t>Faculty of Arts</t>
        </is>
      </c>
      <c r="L286" s="77" t="inlineStr">
        <is>
          <t>Second-year undergraduates in the Faculty of Arts</t>
        </is>
      </c>
      <c r="M286" s="77" t="inlineStr">
        <is>
          <t>Arts/humanities/social sciences</t>
        </is>
      </c>
      <c r="N286" s="77" t="inlineStr">
        <is>
          <t>Undergraduate</t>
        </is>
      </c>
      <c r="O286" s="77" t="inlineStr">
        <is>
          <t>Year 2</t>
        </is>
      </c>
      <c r="P286" s="77" t="inlineStr"/>
      <c r="Q286" s="77" t="inlineStr">
        <is>
          <t>Optional/elective</t>
        </is>
      </c>
      <c r="R286" s="77" t="inlineStr">
        <is>
          <t>Curricular</t>
        </is>
      </c>
      <c r="S286" s="77" t="inlineStr"/>
      <c r="T286" s="77" t="inlineStr"/>
      <c r="U286" s="77" t="inlineStr"/>
      <c r="V286" s="77" t="inlineStr">
        <is>
          <t>Yes</t>
        </is>
      </c>
      <c r="W286" s="77" t="inlineStr">
        <is>
          <t>Teams given a project brief and deliver results (sources 1, 2).</t>
        </is>
      </c>
      <c r="X286" s="77" t="inlineStr">
        <is>
          <t>Yes</t>
        </is>
      </c>
      <c r="Y286" s="77" t="inlineStr">
        <is>
          <t>Interdisciplinary teams (source 1).</t>
        </is>
      </c>
      <c r="Z286" s="77" t="inlineStr">
        <is>
          <t>Unclear</t>
        </is>
      </c>
      <c r="AA286" s="77" t="inlineStr">
        <is>
          <t>Briefs come from 'individuals, groups and organisations'; the only worked example is hosted by City as Lab, a University of Nottingham programme (internal). External-organisation share is not evidenced.</t>
        </is>
      </c>
      <c r="AB286" s="77" t="inlineStr">
        <is>
          <t>Unclear</t>
        </is>
      </c>
      <c r="AC286" s="77" t="inlineStr">
        <is>
          <t>Brief providers (mixed, internal example)</t>
        </is>
      </c>
      <c r="AD286" s="77" t="inlineStr"/>
      <c r="AE286" s="77" t="inlineStr">
        <is>
          <t>Posters/reports (City as Lab example)</t>
        </is>
      </c>
      <c r="AF286" s="77">
        <f>IF(OR(V286="No",X286="No",Z286="No"),"Outside strict definition",IF(AND(V286="Yes",X286="Yes",Z286="Yes"),"Meets all three","Potentially relevant; evidence incomplete"))</f>
        <v/>
      </c>
      <c r="AG286" s="77" t="inlineStr">
        <is>
          <t>Current status unclear</t>
        </is>
      </c>
      <c r="AH286" s="77" t="inlineStr">
        <is>
          <t>Undated</t>
        </is>
      </c>
      <c r="AI286" s="77" t="inlineStr">
        <is>
          <t>Yes</t>
        </is>
      </c>
      <c r="AJ286" s="77">
        <f>IF(AND(AI286="Yes",AF286="Meets all three",AG286="Current delivery confirmed"),"Yes","No")</f>
        <v/>
      </c>
      <c r="AK286" s="77" t="inlineStr"/>
      <c r="AL286" s="77" t="inlineStr">
        <is>
          <t>RG16-S10-R1; RG16-S10-R2</t>
        </is>
      </c>
      <c r="AM286" s="77" t="inlineStr">
        <is>
          <t>Named external clients, credits, duration and numbers not found.</t>
        </is>
      </c>
      <c r="AN286" s="77" t="inlineStr"/>
      <c r="AO286" s="77" t="inlineStr">
        <is>
          <t>UK</t>
        </is>
      </c>
      <c r="AP286" s="77" t="inlineStr">
        <is>
          <t>UK – Russell Group</t>
        </is>
      </c>
      <c r="AQ286" s="77" t="inlineStr">
        <is>
          <t>Unclear</t>
        </is>
      </c>
      <c r="AR286" s="77" t="inlineStr">
        <is>
          <t>Unclear</t>
        </is>
      </c>
      <c r="AS286" s="77" t="inlineStr"/>
    </row>
    <row r="287">
      <c r="A287" s="77" t="inlineStr">
        <is>
          <t>RG16</t>
        </is>
      </c>
      <c r="B287" s="77" t="inlineStr">
        <is>
          <t>Nottingham</t>
        </is>
      </c>
      <c r="C287" s="77" t="inlineStr">
        <is>
          <t>Programme/course</t>
        </is>
      </c>
      <c r="D287" s="77" t="inlineStr">
        <is>
          <t>RG16-S11</t>
        </is>
      </c>
      <c r="E287" s="77" t="inlineStr"/>
      <c r="F287" s="77" t="inlineStr">
        <is>
          <t>No</t>
        </is>
      </c>
      <c r="G287" s="79" t="inlineStr">
        <is>
          <t>Horizon CDT Sprint Project (COMP4114)</t>
        </is>
      </c>
      <c r="H287" s="77" t="inlineStr">
        <is>
          <t>Horizon CDT Sprint Project</t>
        </is>
      </c>
      <c r="I287" s="77" t="inlineStr">
        <is>
          <t>COMP4114</t>
        </is>
      </c>
      <c r="J287" s="77" t="inlineStr">
        <is>
          <t>Intensive week-long multidisciplinary peer-group sprint for PhD students in the Digital Economy Horizon CDT: an industry partner sets a real-world challenge tied to its core business; the group designs, builds and user-tests a prototype and reports on it.</t>
        </is>
      </c>
      <c r="K287" s="77" t="inlineStr">
        <is>
          <t>School of Computer Science / Horizon CDT</t>
        </is>
      </c>
      <c r="L287" s="77" t="inlineStr">
        <is>
          <t>PhD students of the Horizon Digital Economy CDT only</t>
        </is>
      </c>
      <c r="M287" s="77" t="inlineStr">
        <is>
          <t>Engineering/computing</t>
        </is>
      </c>
      <c r="N287" s="77" t="inlineStr">
        <is>
          <t>Postgraduate research</t>
        </is>
      </c>
      <c r="O287" s="77" t="inlineStr"/>
      <c r="P287" s="77" t="inlineStr"/>
      <c r="Q287" s="77" t="inlineStr">
        <is>
          <t>Compulsory within specified programmes</t>
        </is>
      </c>
      <c r="R287" s="77" t="inlineStr">
        <is>
          <t>Curricular</t>
        </is>
      </c>
      <c r="S287" s="77" t="inlineStr">
        <is>
          <t>20 credits; report on partner, challenge, process and user evaluation</t>
        </is>
      </c>
      <c r="T287" s="77" t="inlineStr">
        <is>
          <t>Intensive week</t>
        </is>
      </c>
      <c r="U287" s="77" t="inlineStr"/>
      <c r="V287" s="77" t="inlineStr">
        <is>
          <t>Yes</t>
        </is>
      </c>
      <c r="W287" s="77" t="inlineStr">
        <is>
          <t>Single rapid prototyping cycle with user evaluation (source 1).</t>
        </is>
      </c>
      <c r="X287" s="77" t="inlineStr">
        <is>
          <t>Yes</t>
        </is>
      </c>
      <c r="Y287" s="77" t="inlineStr">
        <is>
          <t>Peer-group activity (source 1).</t>
        </is>
      </c>
      <c r="Z287" s="77" t="inlineStr">
        <is>
          <t>Yes</t>
        </is>
      </c>
      <c r="AA287" s="77" t="inlineStr">
        <is>
          <t>'The industry partner will set the peer-group a real-world challenge pertinent to their core business' (source 1).</t>
        </is>
      </c>
      <c r="AB287" s="77" t="inlineStr">
        <is>
          <t>Business/commercial</t>
        </is>
      </c>
      <c r="AC287" s="77" t="inlineStr">
        <is>
          <t>Sets challenge</t>
        </is>
      </c>
      <c r="AD287" s="77" t="inlineStr"/>
      <c r="AE287" s="77" t="inlineStr">
        <is>
          <t>Prototype and report</t>
        </is>
      </c>
      <c r="AF287" s="77">
        <f>IF(OR(V287="No",X287="No",Z287="No"),"Outside strict definition",IF(AND(V287="Yes",X287="Yes",Z287="Yes"),"Meets all three","Potentially relevant; evidence incomplete"))</f>
        <v/>
      </c>
      <c r="AG287" s="77" t="inlineStr">
        <is>
          <t>Current status unclear</t>
        </is>
      </c>
      <c r="AH287" s="77" t="inlineStr">
        <is>
          <t>2024 catalogue</t>
        </is>
      </c>
      <c r="AI287" s="77" t="inlineStr">
        <is>
          <t>Yes</t>
        </is>
      </c>
      <c r="AJ287" s="77">
        <f>IF(AND(AI287="Yes",AF287="Meets all three",AG287="Current delivery confirmed"),"Yes","No")</f>
        <v/>
      </c>
      <c r="AK287" s="77" t="inlineStr"/>
      <c r="AL287" s="77" t="inlineStr">
        <is>
          <t>RG16-S11-R1</t>
        </is>
      </c>
      <c r="AM287" s="77" t="inlineStr">
        <is>
          <t>Horizon CDT cohorts/funding run to 2028 but no 2025/26 delivery evidence; very small, single-CDT reach.</t>
        </is>
      </c>
      <c r="AN287" s="77" t="inlineStr"/>
      <c r="AO287" s="77" t="inlineStr">
        <is>
          <t>UK</t>
        </is>
      </c>
      <c r="AP287" s="77" t="inlineStr">
        <is>
          <t>UK – Russell Group</t>
        </is>
      </c>
      <c r="AQ287" s="77" t="inlineStr">
        <is>
          <t>1–4 weeks</t>
        </is>
      </c>
      <c r="AR287" s="77" t="inlineStr">
        <is>
          <t>All/standard</t>
        </is>
      </c>
      <c r="AS287" s="77" t="inlineStr"/>
    </row>
    <row r="288">
      <c r="A288" s="77" t="inlineStr">
        <is>
          <t>RG17</t>
        </is>
      </c>
      <c r="B288" s="77" t="inlineStr">
        <is>
          <t>Oxford</t>
        </is>
      </c>
      <c r="C288" s="77" t="inlineStr">
        <is>
          <t>University-wide</t>
        </is>
      </c>
      <c r="D288" s="77" t="inlineStr">
        <is>
          <t>RG17-S01</t>
        </is>
      </c>
      <c r="E288" s="77" t="inlineStr"/>
      <c r="F288" s="77" t="inlineStr">
        <is>
          <t>No</t>
        </is>
      </c>
      <c r="G288" s="79" t="inlineStr">
        <is>
          <t>The Oxford Strategy Challenge (TOSCA)</t>
        </is>
      </c>
      <c r="H288" s="77" t="inlineStr">
        <is>
          <t>The Oxford Strategy Challenge</t>
        </is>
      </c>
      <c r="I288" s="77" t="inlineStr"/>
      <c r="J288"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88" s="77" t="inlineStr">
        <is>
          <t>Careers Service</t>
        </is>
      </c>
      <c r="L288" s="77" t="inlineStr">
        <is>
          <t>All subjects; current students from 1st-year undergraduates to DPhils</t>
        </is>
      </c>
      <c r="M288" s="77" t="inlineStr">
        <is>
          <t>Central provision</t>
        </is>
      </c>
      <c r="N288" s="77" t="inlineStr">
        <is>
          <t>Mixed</t>
        </is>
      </c>
      <c r="O288" s="77" t="inlineStr">
        <is>
          <t>Any</t>
        </is>
      </c>
      <c r="P288" s="77" t="inlineStr">
        <is>
          <t>Saïd Business School students, visiting students, research staff, alumni and previous participants excluded; application with assessment task (selection).</t>
        </is>
      </c>
      <c r="Q288" s="77" t="inlineStr">
        <is>
          <t>Selective/competitive</t>
        </is>
      </c>
      <c r="R288" s="77" t="inlineStr">
        <is>
          <t>Extracurricular</t>
        </is>
      </c>
      <c r="S288" s="77" t="inlineStr">
        <is>
          <t>Non-credit</t>
        </is>
      </c>
      <c r="T288" s="77" t="inlineStr">
        <is>
          <t>About 5 days (one week) after training</t>
        </is>
      </c>
      <c r="U288" s="77" t="inlineStr">
        <is>
          <t>Remote/online team work with online client presentation</t>
        </is>
      </c>
      <c r="V288" s="77" t="inlineStr">
        <is>
          <t>Yes</t>
        </is>
      </c>
      <c r="W288" s="77" t="inlineStr">
        <is>
          <t>Defined strategic challenge outlined with the client; output is a presentation of research and recommendations [1][2][3].</t>
        </is>
      </c>
      <c r="X288" s="77" t="inlineStr">
        <is>
          <t>Yes</t>
        </is>
      </c>
      <c r="Y288" s="77" t="inlineStr">
        <is>
          <t>Careers mixes applicants into teams of four to six, often mixing undergraduates and postgraduates [1][2].</t>
        </is>
      </c>
      <c r="Z288" s="77" t="inlineStr">
        <is>
          <t>Yes</t>
        </is>
      </c>
      <c r="AA288" s="77" t="inlineStr">
        <is>
          <t>Client organisations work with Careers to define the challenge, teams liaise directly with them, and clients receive the final presentation of recommendations; clients get a licence to use the report [1][2][3].</t>
        </is>
      </c>
      <c r="AB288" s="77" t="inlineStr">
        <is>
          <t>Mixed</t>
        </is>
      </c>
      <c r="AC288" s="77" t="inlineStr">
        <is>
          <t>Sets challenge with Careers Service; briefing call, check-in, receives final presentation/report</t>
        </is>
      </c>
      <c r="AD288" s="77" t="inlineStr">
        <is>
          <t>Olga's Fine Foods (Australian food manufacturer; ESG roadmap project, undated article); past clients described as a faith-based charity, a fundraising charity and an overseas business</t>
        </is>
      </c>
      <c r="AE288" s="77" t="inlineStr">
        <is>
          <t>Client presentation of research and recommendations (PowerPoint)</t>
        </is>
      </c>
      <c r="AF288" s="77">
        <f>IF(OR(V288="No",X288="No",Z288="No"),"Outside strict definition",IF(AND(V288="Yes",X288="Yes",Z288="Yes"),"Meets all three","Potentially relevant; evidence incomplete"))</f>
        <v/>
      </c>
      <c r="AG288" s="77" t="inlineStr">
        <is>
          <t>Current status unclear</t>
        </is>
      </c>
      <c r="AH288" s="77" t="inlineStr">
        <is>
          <t>2025/26 (testimonials referencing Michaelmas 2025 cohort)</t>
        </is>
      </c>
      <c r="AI288" s="77" t="inlineStr">
        <is>
          <t>Yes</t>
        </is>
      </c>
      <c r="AJ288" s="77">
        <f>IF(AND(AI288="Yes",AF288="Meets all three",AG288="Current delivery confirmed"),"Yes","No")</f>
        <v/>
      </c>
      <c r="AK288" s="77" t="inlineStr"/>
      <c r="AL288" s="77" t="inlineStr">
        <is>
          <t>RG17-S01-R1; RG17-S01-R2; RG17-S01-R3</t>
        </is>
      </c>
      <c r="AM288"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88" s="77" t="inlineStr"/>
      <c r="AO288" s="77" t="inlineStr">
        <is>
          <t>UK</t>
        </is>
      </c>
      <c r="AP288" s="77" t="inlineStr">
        <is>
          <t>UK – Russell Group</t>
        </is>
      </c>
      <c r="AQ288" s="77" t="inlineStr">
        <is>
          <t>&lt;1 week</t>
        </is>
      </c>
      <c r="AR288" s="77" t="inlineStr">
        <is>
          <t>All/standard</t>
        </is>
      </c>
      <c r="AS288" s="77" t="inlineStr"/>
    </row>
    <row r="289">
      <c r="A289" s="77" t="inlineStr">
        <is>
          <t>RG17</t>
        </is>
      </c>
      <c r="B289" s="77" t="inlineStr">
        <is>
          <t>Oxford</t>
        </is>
      </c>
      <c r="C289" s="77" t="inlineStr">
        <is>
          <t>Unclear</t>
        </is>
      </c>
      <c r="D289" s="77" t="inlineStr">
        <is>
          <t>RG17-S02</t>
        </is>
      </c>
      <c r="E289" s="77" t="inlineStr"/>
      <c r="F289" s="77" t="inlineStr">
        <is>
          <t>No</t>
        </is>
      </c>
      <c r="G289" s="79" t="inlineStr">
        <is>
          <t>Making a Difference Programme (MaDe)</t>
        </is>
      </c>
      <c r="H289" s="77" t="inlineStr">
        <is>
          <t>Making a Difference Programme</t>
        </is>
      </c>
      <c r="I289" s="77" t="inlineStr"/>
      <c r="J289"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89" s="77" t="inlineStr">
        <is>
          <t>Careers Service</t>
        </is>
      </c>
      <c r="L289" s="77" t="inlineStr">
        <is>
          <t>University of Oxford students (detailed eligibility not obtained)</t>
        </is>
      </c>
      <c r="M289" s="77" t="inlineStr">
        <is>
          <t>Central provision</t>
        </is>
      </c>
      <c r="N289" s="77" t="inlineStr">
        <is>
          <t>Unclear</t>
        </is>
      </c>
      <c r="O289" s="77" t="inlineStr"/>
      <c r="P289" s="77" t="inlineStr">
        <is>
          <t>Application-based; 50 places per term</t>
        </is>
      </c>
      <c r="Q289" s="77" t="inlineStr">
        <is>
          <t>Selective/competitive</t>
        </is>
      </c>
      <c r="R289" s="77" t="inlineStr">
        <is>
          <t>Extracurricular</t>
        </is>
      </c>
      <c r="S289" s="77" t="inlineStr">
        <is>
          <t>Non-credit</t>
        </is>
      </c>
      <c r="T289" s="77" t="inlineStr">
        <is>
          <t>Described as a three-week client project within a term-long programme (sources differ)</t>
        </is>
      </c>
      <c r="U289" s="77" t="inlineStr">
        <is>
          <t>Unclear</t>
        </is>
      </c>
      <c r="V289" s="77" t="inlineStr">
        <is>
          <t>Yes</t>
        </is>
      </c>
      <c r="W289" s="77" t="inlineStr">
        <is>
          <t>Programme page describes a client project for a charity/social enterprise [1][2].</t>
        </is>
      </c>
      <c r="X289" s="77" t="inlineStr">
        <is>
          <t>Unclear</t>
        </is>
      </c>
      <c r="Y289" s="77" t="inlineStr">
        <is>
          <t>Extracts obtained do not state whether MaDe client projects are done in teams (team sizes of 4-6 are stated for TOSCA/TSC, not MaDe).</t>
        </is>
      </c>
      <c r="Z289" s="77" t="inlineStr">
        <is>
          <t>Yes</t>
        </is>
      </c>
      <c r="AA289" s="77" t="inlineStr">
        <is>
          <t>Programme aimed at charities and social enterprises that supply client projects via the Careers Service Collaborative Projects route [2].</t>
        </is>
      </c>
      <c r="AB289" s="77" t="inlineStr">
        <is>
          <t>Charity/community</t>
        </is>
      </c>
      <c r="AC289" s="77" t="inlineStr">
        <is>
          <t>Client organisation proposing project</t>
        </is>
      </c>
      <c r="AD289" s="77" t="inlineStr"/>
      <c r="AE289" s="77" t="inlineStr">
        <is>
          <t>Client project output (form not confirmed)</t>
        </is>
      </c>
      <c r="AF289" s="77">
        <f>IF(OR(V289="No",X289="No",Z289="No"),"Outside strict definition",IF(AND(V289="Yes",X289="Yes",Z289="Yes"),"Meets all three","Potentially relevant; evidence incomplete"))</f>
        <v/>
      </c>
      <c r="AG289" s="77" t="inlineStr">
        <is>
          <t>Current status unclear</t>
        </is>
      </c>
      <c r="AH289" s="77" t="inlineStr">
        <is>
          <t>2025/26 (Hilary 2026 participant; January 2026 workshop dates)</t>
        </is>
      </c>
      <c r="AI289" s="77" t="inlineStr">
        <is>
          <t>Yes</t>
        </is>
      </c>
      <c r="AJ289" s="77">
        <f>IF(AND(AI289="Yes",AF289="Meets all three",AG289="Current delivery confirmed"),"Yes","No")</f>
        <v/>
      </c>
      <c r="AK289" s="77" t="inlineStr">
        <is>
          <t>50 places per term (stated capacity, undated page)</t>
        </is>
      </c>
      <c r="AL289" s="77" t="inlineStr">
        <is>
          <t>RG17-S02-R1; RG17-S02-R2</t>
        </is>
      </c>
      <c r="AM289" s="77" t="inlineStr">
        <is>
          <t>Page titled 'Programme Paused' yet lists Hilary 2026 participant and January 2026 workshop dates; Collaborative Projects page describes it as running twice a year. Group working not evidenced.</t>
        </is>
      </c>
      <c r="AN289" s="77" t="inlineStr"/>
      <c r="AO289" s="77" t="inlineStr">
        <is>
          <t>UK</t>
        </is>
      </c>
      <c r="AP289" s="77" t="inlineStr">
        <is>
          <t>UK – Russell Group</t>
        </is>
      </c>
      <c r="AQ289" s="77" t="inlineStr">
        <is>
          <t>1–4 weeks</t>
        </is>
      </c>
      <c r="AR289" s="77" t="inlineStr">
        <is>
          <t>All/standard</t>
        </is>
      </c>
      <c r="AS289" s="77" t="inlineStr"/>
    </row>
    <row r="290">
      <c r="A290" s="77" t="inlineStr">
        <is>
          <t>RG17</t>
        </is>
      </c>
      <c r="B290" s="77" t="inlineStr">
        <is>
          <t>Oxford</t>
        </is>
      </c>
      <c r="C290" s="77" t="inlineStr">
        <is>
          <t>Unclear</t>
        </is>
      </c>
      <c r="D290" s="77" t="inlineStr">
        <is>
          <t>RG17-S03</t>
        </is>
      </c>
      <c r="E290" s="77" t="inlineStr"/>
      <c r="F290" s="77" t="inlineStr">
        <is>
          <t>No</t>
        </is>
      </c>
      <c r="G290" s="79" t="inlineStr">
        <is>
          <t>The Student Consultancy (TSC)</t>
        </is>
      </c>
      <c r="H290" s="77" t="inlineStr">
        <is>
          <t>The Student Consultancy</t>
        </is>
      </c>
      <c r="I290" s="77" t="inlineStr"/>
      <c r="J290" s="77" t="inlineStr">
        <is>
          <t>Careers Service experiential learning programme in which teams of students spend 4-6 weeks addressing a strategic issue or business challenge for a client organisation, liaising directly with the client with mentoring support.</t>
        </is>
      </c>
      <c r="K290" s="77" t="inlineStr">
        <is>
          <t>Careers Service</t>
        </is>
      </c>
      <c r="L290" s="77" t="inlineStr">
        <is>
          <t>Oxford students (detailed eligibility not obtained)</t>
        </is>
      </c>
      <c r="M290" s="77" t="inlineStr">
        <is>
          <t>Central provision</t>
        </is>
      </c>
      <c r="N290" s="77" t="inlineStr">
        <is>
          <t>Mixed</t>
        </is>
      </c>
      <c r="O290" s="77" t="inlineStr"/>
      <c r="P290" s="77" t="inlineStr"/>
      <c r="Q290" s="77" t="inlineStr">
        <is>
          <t>Selective/competitive</t>
        </is>
      </c>
      <c r="R290" s="77" t="inlineStr">
        <is>
          <t>Extracurricular</t>
        </is>
      </c>
      <c r="S290" s="77" t="inlineStr">
        <is>
          <t>Non-credit</t>
        </is>
      </c>
      <c r="T290" s="77" t="inlineStr">
        <is>
          <t>4-6 weeks</t>
        </is>
      </c>
      <c r="U290" s="77" t="inlineStr">
        <is>
          <t>Unclear</t>
        </is>
      </c>
      <c r="V290" s="77" t="inlineStr">
        <is>
          <t>Yes</t>
        </is>
      </c>
      <c r="W290" s="77" t="inlineStr">
        <is>
          <t>Strategic issue/business challenge for a client organisation [1].</t>
        </is>
      </c>
      <c r="X290" s="77" t="inlineStr">
        <is>
          <t>Yes</t>
        </is>
      </c>
      <c r="Y290" s="77" t="inlineStr">
        <is>
          <t>Students participate in teams; Careers employer page gives team size of four to six [1][2].</t>
        </is>
      </c>
      <c r="Z290" s="77" t="inlineStr">
        <is>
          <t>Yes</t>
        </is>
      </c>
      <c r="AA290" s="77" t="inlineStr">
        <is>
          <t>Client organisations set the strategic issue; teams liaise directly with clients and present recommendations [1][2].</t>
        </is>
      </c>
      <c r="AB290" s="77" t="inlineStr">
        <is>
          <t>Unclear</t>
        </is>
      </c>
      <c r="AC290" s="77" t="inlineStr">
        <is>
          <t>Client organisation</t>
        </is>
      </c>
      <c r="AD290" s="77" t="inlineStr"/>
      <c r="AE290" s="77" t="inlineStr">
        <is>
          <t>Recommendations to client</t>
        </is>
      </c>
      <c r="AF290" s="77">
        <f>IF(OR(V290="No",X290="No",Z290="No"),"Outside strict definition",IF(AND(V290="Yes",X290="Yes",Z290="Yes"),"Meets all three","Potentially relevant; evidence incomplete"))</f>
        <v/>
      </c>
      <c r="AG290" s="77" t="inlineStr">
        <is>
          <t>Paused/discontinued</t>
        </is>
      </c>
      <c r="AH290" s="77" t="inlineStr">
        <is>
          <t>undated</t>
        </is>
      </c>
      <c r="AI290" s="77" t="inlineStr">
        <is>
          <t>Yes</t>
        </is>
      </c>
      <c r="AJ290" s="77">
        <f>IF(AND(AI290="Yes",AF290="Meets all three",AG290="Current delivery confirmed"),"Yes","No")</f>
        <v/>
      </c>
      <c r="AK290" s="77" t="inlineStr"/>
      <c r="AL290" s="77" t="inlineStr">
        <is>
          <t>RG17-S03-R1; RG17-S03-R2</t>
        </is>
      </c>
      <c r="AM290" s="77" t="inlineStr">
        <is>
          <t>Programme page labelled paused; no dated cohort found; a 'Student Consultancy for schools' page also exists (not examined).</t>
        </is>
      </c>
      <c r="AN290" s="77" t="inlineStr"/>
      <c r="AO290" s="77" t="inlineStr">
        <is>
          <t>UK</t>
        </is>
      </c>
      <c r="AP290" s="77" t="inlineStr">
        <is>
          <t>UK – Russell Group</t>
        </is>
      </c>
      <c r="AQ290" s="77" t="inlineStr">
        <is>
          <t>1–4 weeks</t>
        </is>
      </c>
      <c r="AR290" s="77" t="inlineStr">
        <is>
          <t>All/standard</t>
        </is>
      </c>
      <c r="AS290" s="77" t="inlineStr"/>
    </row>
    <row r="291">
      <c r="A291" s="77" t="inlineStr">
        <is>
          <t>RG17</t>
        </is>
      </c>
      <c r="B291" s="77" t="inlineStr">
        <is>
          <t>Oxford</t>
        </is>
      </c>
      <c r="C291" s="77" t="inlineStr">
        <is>
          <t>Unclear</t>
        </is>
      </c>
      <c r="D291" s="77" t="inlineStr">
        <is>
          <t>RG17-S04</t>
        </is>
      </c>
      <c r="E291" s="77" t="inlineStr"/>
      <c r="F291" s="77" t="inlineStr">
        <is>
          <t>No</t>
        </is>
      </c>
      <c r="G291" s="79" t="inlineStr">
        <is>
          <t>The Agency</t>
        </is>
      </c>
      <c r="H291" s="77" t="inlineStr">
        <is>
          <t>The Agency</t>
        </is>
      </c>
      <c r="I291" s="77" t="inlineStr"/>
      <c r="J291"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91" s="77" t="inlineStr">
        <is>
          <t>Careers Service with Oxford Advertising and Marketing Society</t>
        </is>
      </c>
      <c r="L291" s="77" t="inlineStr"/>
      <c r="M291" s="77" t="inlineStr">
        <is>
          <t>Central provision</t>
        </is>
      </c>
      <c r="N291" s="77" t="inlineStr">
        <is>
          <t>Unclear</t>
        </is>
      </c>
      <c r="O291" s="77" t="inlineStr"/>
      <c r="P291" s="77" t="inlineStr">
        <is>
          <t>Assessment centre selection</t>
        </is>
      </c>
      <c r="Q291" s="77" t="inlineStr">
        <is>
          <t>Selective/competitive</t>
        </is>
      </c>
      <c r="R291" s="77" t="inlineStr">
        <is>
          <t>Extracurricular</t>
        </is>
      </c>
      <c r="S291" s="77" t="inlineStr">
        <is>
          <t>Non-credit</t>
        </is>
      </c>
      <c r="T291" s="77" t="inlineStr">
        <is>
          <t>One academic term</t>
        </is>
      </c>
      <c r="U291" s="77" t="inlineStr">
        <is>
          <t>Independent team work with mentorship</t>
        </is>
      </c>
      <c r="V291" s="77" t="inlineStr">
        <is>
          <t>Yes</t>
        </is>
      </c>
      <c r="W291" s="77" t="inlineStr">
        <is>
          <t>Creative problem brief; output is a report or advertising/marketing campaign [1].</t>
        </is>
      </c>
      <c r="X291" s="77" t="inlineStr">
        <is>
          <t>Yes</t>
        </is>
      </c>
      <c r="Y291" s="77" t="inlineStr">
        <is>
          <t>Teams of six [1].</t>
        </is>
      </c>
      <c r="Z291" s="77" t="inlineStr">
        <is>
          <t>Yes</t>
        </is>
      </c>
      <c r="AA291" s="77" t="inlineStr">
        <is>
          <t>Organisations provide the project brief (no charge) and teams liaise directly with their clients [1].</t>
        </is>
      </c>
      <c r="AB291" s="77" t="inlineStr">
        <is>
          <t>Unclear</t>
        </is>
      </c>
      <c r="AC291" s="77" t="inlineStr">
        <is>
          <t>Provides brief; receives report/campaign</t>
        </is>
      </c>
      <c r="AD291" s="77" t="inlineStr"/>
      <c r="AE291" s="77" t="inlineStr">
        <is>
          <t>Report or advertising/marketing campaign</t>
        </is>
      </c>
      <c r="AF291" s="77">
        <f>IF(OR(V291="No",X291="No",Z291="No"),"Outside strict definition",IF(AND(V291="Yes",X291="Yes",Z291="Yes"),"Meets all three","Potentially relevant; evidence incomplete"))</f>
        <v/>
      </c>
      <c r="AG291" s="77" t="inlineStr">
        <is>
          <t>Current status unclear</t>
        </is>
      </c>
      <c r="AH291" s="77" t="inlineStr">
        <is>
          <t>undated (search index metadata indicates page c. 6.5 years old)</t>
        </is>
      </c>
      <c r="AI291" s="77" t="inlineStr">
        <is>
          <t>Yes</t>
        </is>
      </c>
      <c r="AJ291" s="77">
        <f>IF(AND(AI291="Yes",AF291="Meets all three",AG291="Current delivery confirmed"),"Yes","No")</f>
        <v/>
      </c>
      <c r="AK291" s="77" t="inlineStr"/>
      <c r="AL291" s="77" t="inlineStr">
        <is>
          <t>RG17-S04-R1</t>
        </is>
      </c>
      <c r="AM291" s="77" t="inlineStr">
        <is>
          <t>Page appears old; not listed among current programmes in the extracts; likely historical. Eligibility not obtained.</t>
        </is>
      </c>
      <c r="AN291" s="77" t="inlineStr"/>
      <c r="AO291" s="77" t="inlineStr">
        <is>
          <t>UK</t>
        </is>
      </c>
      <c r="AP291" s="77" t="inlineStr">
        <is>
          <t>UK – Russell Group</t>
        </is>
      </c>
      <c r="AQ291" s="77" t="inlineStr">
        <is>
          <t>~1 term/semester</t>
        </is>
      </c>
      <c r="AR291" s="77" t="inlineStr">
        <is>
          <t>All/standard</t>
        </is>
      </c>
      <c r="AS291" s="77" t="inlineStr"/>
    </row>
    <row r="292">
      <c r="A292" s="77" t="inlineStr">
        <is>
          <t>RG17</t>
        </is>
      </c>
      <c r="B292" s="77" t="inlineStr">
        <is>
          <t>Oxford</t>
        </is>
      </c>
      <c r="C292" s="77" t="inlineStr">
        <is>
          <t>Programme/course</t>
        </is>
      </c>
      <c r="D292" s="77" t="inlineStr">
        <is>
          <t>RG17-S05</t>
        </is>
      </c>
      <c r="E292" s="77" t="inlineStr"/>
      <c r="F292" s="77" t="inlineStr">
        <is>
          <t>No</t>
        </is>
      </c>
      <c r="G292" s="79" t="inlineStr">
        <is>
          <t>Strategic Consulting Project (Oxford MBA)</t>
        </is>
      </c>
      <c r="H292" s="77" t="inlineStr">
        <is>
          <t>Strategic Consulting Project</t>
        </is>
      </c>
      <c r="I292" s="77" t="inlineStr"/>
      <c r="J292"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92" s="77" t="inlineStr">
        <is>
          <t>Saïd Business School</t>
        </is>
      </c>
      <c r="L292" s="77" t="inlineStr">
        <is>
          <t>Full-time Oxford MBA</t>
        </is>
      </c>
      <c r="M292" s="77" t="inlineStr">
        <is>
          <t>Business/management</t>
        </is>
      </c>
      <c r="N292" s="77" t="inlineStr">
        <is>
          <t>Postgraduate taught</t>
        </is>
      </c>
      <c r="O292" s="77" t="inlineStr">
        <is>
          <t>Summer term of one-year MBA</t>
        </is>
      </c>
      <c r="P292" s="77" t="inlineStr">
        <is>
          <t>MBA students; alternative to summer electives or internship for credit</t>
        </is>
      </c>
      <c r="Q292" s="77" t="inlineStr">
        <is>
          <t>Optional/elective</t>
        </is>
      </c>
      <c r="R292" s="77" t="inlineStr">
        <is>
          <t>Curricular</t>
        </is>
      </c>
      <c r="S292" s="77" t="inlineStr">
        <is>
          <t>Counts for final two elective credits; presentation to supervisor/faculty/client panel</t>
        </is>
      </c>
      <c r="T292" s="77" t="inlineStr">
        <is>
          <t>6-7 weeks (sources differ)</t>
        </is>
      </c>
      <c r="U292" s="77" t="inlineStr">
        <is>
          <t>On client site/worldwide; client bears travel costs</t>
        </is>
      </c>
      <c r="V292" s="77" t="inlineStr">
        <is>
          <t>Yes</t>
        </is>
      </c>
      <c r="W292" s="77" t="inlineStr">
        <is>
          <t>Consulting project for a corporate sponsor with final presentation [1][2][3].</t>
        </is>
      </c>
      <c r="X292" s="77" t="inlineStr">
        <is>
          <t>Yes</t>
        </is>
      </c>
      <c r="Y292" s="77" t="inlineStr">
        <is>
          <t>Teams of two to five (2025-26 entry spec) / two to four (curriculum page) / minimum four, max six (SCP FAQ) [1][2][3].</t>
        </is>
      </c>
      <c r="Z292" s="77" t="inlineStr">
        <is>
          <t>Yes</t>
        </is>
      </c>
      <c r="AA292" s="77" t="inlineStr">
        <is>
          <t>Client organisation sponsors the project, provides Executive Sponsor and Project Leader, bears direct costs, and sits on the final presentation panel [2][3].</t>
        </is>
      </c>
      <c r="AB292" s="77" t="inlineStr">
        <is>
          <t>Mixed</t>
        </is>
      </c>
      <c r="AC292" s="77" t="inlineStr">
        <is>
          <t>Commissioning client; supervision contacts; on assessment/presentation panel</t>
        </is>
      </c>
      <c r="AD292" s="77" t="inlineStr"/>
      <c r="AE292" s="77" t="inlineStr">
        <is>
          <t>Consulting project work presented to faculty/client panel</t>
        </is>
      </c>
      <c r="AF292" s="77">
        <f>IF(OR(V292="No",X292="No",Z292="No"),"Outside strict definition",IF(AND(V292="Yes",X292="Yes",Z292="Yes"),"Meets all three","Potentially relevant; evidence incomplete"))</f>
        <v/>
      </c>
      <c r="AG292" s="77" t="inlineStr">
        <is>
          <t>Current delivery confirmed</t>
        </is>
      </c>
      <c r="AH292" s="77" t="inlineStr">
        <is>
          <t>2025/26 (programme specification for 2025-26 entry)</t>
        </is>
      </c>
      <c r="AI292" s="77" t="inlineStr">
        <is>
          <t>Yes</t>
        </is>
      </c>
      <c r="AJ292" s="77">
        <f>IF(AND(AI292="Yes",AF292="Meets all three",AG292="Current delivery confirmed"),"Yes","No")</f>
        <v/>
      </c>
      <c r="AK292" s="77" t="inlineStr"/>
      <c r="AL292" s="77" t="inlineStr">
        <is>
          <t>RG17-S05-R1; RG17-S05-R2; RG17-S05-R3</t>
        </is>
      </c>
      <c r="AM292" s="77" t="inlineStr">
        <is>
          <t>Team size and duration inconsistent across pages; number of teams not published; 6-7 weeks banded as ~1 term (Oxford terms are 8 weeks).</t>
        </is>
      </c>
      <c r="AN292" s="77" t="inlineStr"/>
      <c r="AO292" s="77" t="inlineStr">
        <is>
          <t>UK</t>
        </is>
      </c>
      <c r="AP292" s="77" t="inlineStr">
        <is>
          <t>UK – Russell Group</t>
        </is>
      </c>
      <c r="AQ292" s="77" t="inlineStr">
        <is>
          <t>~1 term/semester</t>
        </is>
      </c>
      <c r="AR292" s="77" t="inlineStr">
        <is>
          <t>All/standard</t>
        </is>
      </c>
      <c r="AS292" s="77" t="inlineStr"/>
    </row>
    <row r="293">
      <c r="A293" s="77" t="inlineStr">
        <is>
          <t>RG17</t>
        </is>
      </c>
      <c r="B293" s="77" t="inlineStr">
        <is>
          <t>Oxford</t>
        </is>
      </c>
      <c r="C293" s="77" t="inlineStr">
        <is>
          <t>Programme/course</t>
        </is>
      </c>
      <c r="D293" s="77" t="inlineStr">
        <is>
          <t>RG17-S06</t>
        </is>
      </c>
      <c r="E293" s="77" t="inlineStr"/>
      <c r="F293" s="77" t="inlineStr">
        <is>
          <t>No</t>
        </is>
      </c>
      <c r="G293" s="79" t="inlineStr">
        <is>
          <t>Group Design Practical (Second Year Group Design Practicals)</t>
        </is>
      </c>
      <c r="H293" s="77" t="inlineStr">
        <is>
          <t>Group Design Practical</t>
        </is>
      </c>
      <c r="I293" s="77" t="inlineStr">
        <is>
          <t>GDP (Part A practical)</t>
        </is>
      </c>
      <c r="J293"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93" s="77" t="inlineStr">
        <is>
          <t>Department of Computer Science</t>
        </is>
      </c>
      <c r="L293" s="77" t="inlineStr">
        <is>
          <t>BA/MCompSci Computer Science; Computer Science and Philosophy; Mathematics and Computer Science (Part A)</t>
        </is>
      </c>
      <c r="M293" s="77" t="inlineStr">
        <is>
          <t>Engineering/computing</t>
        </is>
      </c>
      <c r="N293" s="77" t="inlineStr">
        <is>
          <t>Undergraduate</t>
        </is>
      </c>
      <c r="O293" s="77" t="inlineStr">
        <is>
          <t>Year 2 (Part A)</t>
        </is>
      </c>
      <c r="P293" s="77" t="inlineStr">
        <is>
          <t>All Part A students in the listed degrees</t>
        </is>
      </c>
      <c r="Q293" s="77" t="inlineStr">
        <is>
          <t>Compulsory within specified programmes</t>
        </is>
      </c>
      <c r="R293" s="77" t="inlineStr">
        <is>
          <t>Curricular</t>
        </is>
      </c>
      <c r="S293" s="77" t="inlineStr">
        <is>
          <t>Part A practical requirement (students need 40%+ overall in practicals); precise weighting not obtained</t>
        </is>
      </c>
      <c r="T293" s="77" t="inlineStr">
        <is>
          <t>Hilary Term (proposals Nov-Dec, allocation Feb, presentations May)</t>
        </is>
      </c>
      <c r="U293" s="77" t="inlineStr">
        <is>
          <t>In person; three mandatory sponsor meetings</t>
        </is>
      </c>
      <c r="V293" s="77" t="inlineStr">
        <is>
          <t>Yes</t>
        </is>
      </c>
      <c r="W293" s="77" t="inlineStr">
        <is>
          <t>Teams design and deliver a real-world software solution to a sponsor brief [1][2].</t>
        </is>
      </c>
      <c r="X293" s="77" t="inlineStr">
        <is>
          <t>Yes</t>
        </is>
      </c>
      <c r="Y293" s="77" t="inlineStr">
        <is>
          <t>Small groups of 4-6 (department page) / teams of 5 or 6 (sponsor guidance) [1][2].</t>
        </is>
      </c>
      <c r="Z293" s="77" t="inlineStr">
        <is>
          <t>Yes</t>
        </is>
      </c>
      <c r="AA293" s="77" t="inlineStr">
        <is>
          <t>Industrial sponsors propose projects, meet students to discuss the brief, act as co-supervisor (scoping, progress and delivery meetings) and provide data/resources; NDAs signed by the University [1][2].</t>
        </is>
      </c>
      <c r="AB293" s="77" t="inlineStr">
        <is>
          <t>Business/commercial</t>
        </is>
      </c>
      <c r="AC293" s="77" t="inlineStr">
        <is>
          <t>Proposes brief, co-supervises, receives delivered solution</t>
        </is>
      </c>
      <c r="AD293" s="77" t="inlineStr">
        <is>
          <t>G-Research, Winton Capital, Palantir, Metaswitch (described as recent sponsors, undated page); Oxford Asset Management, Bloomberg (2016 page)</t>
        </is>
      </c>
      <c r="AE293" s="77" t="inlineStr">
        <is>
          <t>Software solution/prototype and presentation</t>
        </is>
      </c>
      <c r="AF293" s="77">
        <f>IF(OR(V293="No",X293="No",Z293="No"),"Outside strict definition",IF(AND(V293="Yes",X293="Yes",Z293="Yes"),"Meets all three","Potentially relevant; evidence incomplete"))</f>
        <v/>
      </c>
      <c r="AG293" s="77" t="inlineStr">
        <is>
          <t>Current delivery confirmed</t>
        </is>
      </c>
      <c r="AH293" s="77" t="inlineStr">
        <is>
          <t>2025/26 (GDP listed in Hilary Term 2026; Hilary 2027 also listed)</t>
        </is>
      </c>
      <c r="AI293" s="77" t="inlineStr">
        <is>
          <t>Yes</t>
        </is>
      </c>
      <c r="AJ293" s="77">
        <f>IF(AND(AI293="Yes",AF293="Meets all three",AG293="Current delivery confirmed"),"Yes","No")</f>
        <v/>
      </c>
      <c r="AK293" s="77" t="inlineStr"/>
      <c r="AL293" s="77" t="inlineStr">
        <is>
          <t>RG17-S06-R1; RG17-S06-R2; RG17-S06-R3; RG17-S06-R4</t>
        </is>
      </c>
      <c r="AM293" s="77" t="inlineStr">
        <is>
          <t>2025/26 sponsor list not obtained; whether any GDP projects are academically proposed without an industry sponsor not confirmed (guidance describes projects with both external and internal supervisors).</t>
        </is>
      </c>
      <c r="AN293" s="77" t="inlineStr"/>
      <c r="AO293" s="77" t="inlineStr">
        <is>
          <t>UK</t>
        </is>
      </c>
      <c r="AP293" s="77" t="inlineStr">
        <is>
          <t>UK – Russell Group</t>
        </is>
      </c>
      <c r="AQ293" s="77" t="inlineStr">
        <is>
          <t>~1 term/semester</t>
        </is>
      </c>
      <c r="AR293" s="77" t="inlineStr">
        <is>
          <t>All/standard</t>
        </is>
      </c>
      <c r="AS293" s="77" t="inlineStr"/>
    </row>
    <row r="294">
      <c r="A294" s="77" t="inlineStr">
        <is>
          <t>RG17</t>
        </is>
      </c>
      <c r="B294" s="77" t="inlineStr">
        <is>
          <t>Oxford</t>
        </is>
      </c>
      <c r="C294" s="77" t="inlineStr">
        <is>
          <t>Programme/course</t>
        </is>
      </c>
      <c r="D294" s="77" t="inlineStr">
        <is>
          <t>RG17-S07</t>
        </is>
      </c>
      <c r="E294" s="77" t="inlineStr"/>
      <c r="F294" s="77" t="inlineStr">
        <is>
          <t>No</t>
        </is>
      </c>
      <c r="G294" s="79" t="inlineStr">
        <is>
          <t>Third Year Group Design Project (3YP), Engineering Science</t>
        </is>
      </c>
      <c r="H294" s="77" t="inlineStr">
        <is>
          <t>Third Year Group Design Project</t>
        </is>
      </c>
      <c r="I294" s="77" t="inlineStr">
        <is>
          <t>3YP</t>
        </is>
      </c>
      <c r="J294"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94" s="77" t="inlineStr">
        <is>
          <t>Department of Engineering Science</t>
        </is>
      </c>
      <c r="L294" s="77" t="inlineStr">
        <is>
          <t>MEng Engineering Science</t>
        </is>
      </c>
      <c r="M294" s="77" t="inlineStr">
        <is>
          <t>Engineering/computing</t>
        </is>
      </c>
      <c r="N294" s="77" t="inlineStr">
        <is>
          <t>Undergraduate</t>
        </is>
      </c>
      <c r="O294" s="77" t="inlineStr">
        <is>
          <t>Year 3</t>
        </is>
      </c>
      <c r="P294" s="77" t="inlineStr"/>
      <c r="Q294" s="77" t="inlineStr">
        <is>
          <t>Compulsory within specified programmes</t>
        </is>
      </c>
      <c r="R294" s="77" t="inlineStr">
        <is>
          <t>Curricular</t>
        </is>
      </c>
      <c r="S294" s="77" t="inlineStr">
        <is>
          <t>Assessed by individual report on personal contribution to group design project</t>
        </is>
      </c>
      <c r="T294" s="77" t="inlineStr">
        <is>
          <t>About one day per week (term-length)</t>
        </is>
      </c>
      <c r="U294" s="77" t="inlineStr">
        <is>
          <t>In person</t>
        </is>
      </c>
      <c r="V294" s="77" t="inlineStr">
        <is>
          <t>Yes</t>
        </is>
      </c>
      <c r="W294" s="77" t="inlineStr">
        <is>
          <t>Detailed design proposal for a new product/engineering project [1][2].</t>
        </is>
      </c>
      <c r="X294" s="77" t="inlineStr">
        <is>
          <t>Yes</t>
        </is>
      </c>
      <c r="Y294" s="77" t="inlineStr">
        <is>
          <t>Teams of 4-5 students [1][2].</t>
        </is>
      </c>
      <c r="Z294" s="77" t="inlineStr">
        <is>
          <t>Unclear</t>
        </is>
      </c>
      <c r="AA294" s="77" t="inlineStr">
        <is>
          <t>Only one example of company sponsorship found (unnamed Scottish company, college page); no evidence that external organisations are a standard source of 3YP briefs [3].</t>
        </is>
      </c>
      <c r="AB294" s="77" t="inlineStr">
        <is>
          <t>Unclear</t>
        </is>
      </c>
      <c r="AC294" s="77" t="inlineStr">
        <is>
          <t>Occasional sponsor</t>
        </is>
      </c>
      <c r="AD294" s="77" t="inlineStr"/>
      <c r="AE294" s="77" t="inlineStr">
        <is>
          <t>Group design proposal; individual reports</t>
        </is>
      </c>
      <c r="AF294" s="77">
        <f>IF(OR(V294="No",X294="No",Z294="No"),"Outside strict definition",IF(AND(V294="Yes",X294="Yes",Z294="Yes"),"Meets all three","Potentially relevant; evidence incomplete"))</f>
        <v/>
      </c>
      <c r="AG294" s="77" t="inlineStr">
        <is>
          <t>Current status unclear</t>
        </is>
      </c>
      <c r="AH294" s="77" t="inlineStr">
        <is>
          <t>2024/25 (FHS handbook)</t>
        </is>
      </c>
      <c r="AI294" s="77" t="inlineStr">
        <is>
          <t>Yes</t>
        </is>
      </c>
      <c r="AJ294" s="77">
        <f>IF(AND(AI294="Yes",AF294="Meets all three",AG294="Current delivery confirmed"),"Yes","No")</f>
        <v/>
      </c>
      <c r="AK294" s="77" t="inlineStr"/>
      <c r="AL294" s="77" t="inlineStr">
        <is>
          <t>RG17-S07-R1; RG17-S07-R2; RG17-S07-R3</t>
        </is>
      </c>
      <c r="AM294" s="77" t="inlineStr">
        <is>
          <t>Share of industry-sponsored 3YPs and current-year (2025/26) handbook not obtained.</t>
        </is>
      </c>
      <c r="AN294" s="77" t="inlineStr"/>
      <c r="AO294" s="77" t="inlineStr">
        <is>
          <t>UK</t>
        </is>
      </c>
      <c r="AP294" s="77" t="inlineStr">
        <is>
          <t>UK – Russell Group</t>
        </is>
      </c>
      <c r="AQ294" s="77" t="inlineStr">
        <is>
          <t>~1 term/semester</t>
        </is>
      </c>
      <c r="AR294" s="77" t="inlineStr">
        <is>
          <t>Some projects</t>
        </is>
      </c>
      <c r="AS294" s="77" t="inlineStr"/>
    </row>
    <row r="295">
      <c r="A295" s="77" t="inlineStr">
        <is>
          <t>RG17</t>
        </is>
      </c>
      <c r="B295" s="77" t="inlineStr">
        <is>
          <t>Oxford</t>
        </is>
      </c>
      <c r="C295" s="77" t="inlineStr">
        <is>
          <t>Programme/course</t>
        </is>
      </c>
      <c r="D295" s="77" t="inlineStr">
        <is>
          <t>RG17-S08</t>
        </is>
      </c>
      <c r="E295" s="77" t="inlineStr"/>
      <c r="F295" s="77" t="inlineStr">
        <is>
          <t>No</t>
        </is>
      </c>
      <c r="G295" s="79" t="inlineStr">
        <is>
          <t>MSc in Energy Systems whole-cohort consultancy exercise</t>
        </is>
      </c>
      <c r="H295" s="77" t="inlineStr">
        <is>
          <t>MSc Energy Systems whole-cohort consultancy exercise</t>
        </is>
      </c>
      <c r="I295" s="77" t="inlineStr"/>
      <c r="J295"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95" s="77" t="inlineStr">
        <is>
          <t>Department of Engineering Science (MSc Energy Systems, interdepartmental)</t>
        </is>
      </c>
      <c r="L295" s="77" t="inlineStr">
        <is>
          <t>MSc Energy Systems</t>
        </is>
      </c>
      <c r="M295" s="77" t="inlineStr">
        <is>
          <t>Engineering/computing; Science</t>
        </is>
      </c>
      <c r="N295" s="77" t="inlineStr">
        <is>
          <t>Postgraduate taught</t>
        </is>
      </c>
      <c r="O295" s="77" t="inlineStr">
        <is>
          <t>MSc (Hilary-Trinity)</t>
        </is>
      </c>
      <c r="P295" s="77" t="inlineStr"/>
      <c r="Q295" s="77" t="inlineStr">
        <is>
          <t>Compulsory within specified programmes</t>
        </is>
      </c>
      <c r="R295" s="77" t="inlineStr">
        <is>
          <t>Curricular</t>
        </is>
      </c>
      <c r="S295" s="77" t="inlineStr">
        <is>
          <t>Course element (assessment weighting not obtained)</t>
        </is>
      </c>
      <c r="T295" s="77" t="inlineStr">
        <is>
          <t>Planning from Hilary Term; intensive exercise at end of taught course</t>
        </is>
      </c>
      <c r="U295" s="77" t="inlineStr">
        <is>
          <t>In person, whole cohort</t>
        </is>
      </c>
      <c r="V295" s="77" t="inlineStr">
        <is>
          <t>Yes</t>
        </is>
      </c>
      <c r="W295" s="77" t="inlineStr">
        <is>
          <t>Agreed energy-related problem with a defined target and final presentation [1][2].</t>
        </is>
      </c>
      <c r="X295" s="77" t="inlineStr">
        <is>
          <t>Yes</t>
        </is>
      </c>
      <c r="Y295" s="77" t="inlineStr">
        <is>
          <t>'All thirty students work together as if they are a large consultancy' [2].</t>
        </is>
      </c>
      <c r="Z295" s="77" t="inlineStr">
        <is>
          <t>Yes</t>
        </is>
      </c>
      <c r="AA295" s="77" t="inlineStr">
        <is>
          <t>2025/26 handbook: cohort partners with an external stakeholder to plan the agreed problem; stakeholders help set the problem and attend the final presentation [1][2].</t>
        </is>
      </c>
      <c r="AB295" s="77" t="inlineStr">
        <is>
          <t>Unclear</t>
        </is>
      </c>
      <c r="AC295" s="77" t="inlineStr">
        <is>
          <t>Sets/agrees problem; receives presentation. Some past 'stakeholders' were internal (university colleges; University sustainability strategy in Covid year).</t>
        </is>
      </c>
      <c r="AD295" s="77" t="inlineStr">
        <is>
          <t>Begbroke Innovation District masterplan review with an (unnamed) international consultancy (c. 2021 interview)</t>
        </is>
      </c>
      <c r="AE295" s="77" t="inlineStr">
        <is>
          <t>Consultancy output and presentation to stakeholder</t>
        </is>
      </c>
      <c r="AF295" s="77">
        <f>IF(OR(V295="No",X295="No",Z295="No"),"Outside strict definition",IF(AND(V295="Yes",X295="Yes",Z295="Yes"),"Meets all three","Potentially relevant; evidence incomplete"))</f>
        <v/>
      </c>
      <c r="AG295" s="77" t="inlineStr">
        <is>
          <t>Current delivery confirmed</t>
        </is>
      </c>
      <c r="AH295" s="77" t="inlineStr">
        <is>
          <t>2025/26 (course handbook)</t>
        </is>
      </c>
      <c r="AI295" s="77" t="inlineStr">
        <is>
          <t>Yes</t>
        </is>
      </c>
      <c r="AJ295" s="77">
        <f>IF(AND(AI295="Yes",AF295="Meets all three",AG295="Current delivery confirmed"),"Yes","No")</f>
        <v/>
      </c>
      <c r="AK295" s="77" t="inlineStr"/>
      <c r="AL295" s="77" t="inlineStr">
        <is>
          <t>RG17-S08-R1; RG17-S08-R2</t>
        </is>
      </c>
      <c r="AM295" s="77" t="inlineStr">
        <is>
          <t>Some historic stakeholders were University bodies (internal); 2025/26 stakeholder not named; duration of the exercise not stated.</t>
        </is>
      </c>
      <c r="AN295" s="77" t="inlineStr"/>
      <c r="AO295" s="77" t="inlineStr">
        <is>
          <t>UK</t>
        </is>
      </c>
      <c r="AP295" s="77" t="inlineStr">
        <is>
          <t>UK – Russell Group</t>
        </is>
      </c>
      <c r="AQ295" s="77" t="inlineStr">
        <is>
          <t>Unclear</t>
        </is>
      </c>
      <c r="AR295" s="77" t="inlineStr">
        <is>
          <t>All/standard</t>
        </is>
      </c>
      <c r="AS295" s="77" t="inlineStr"/>
    </row>
    <row r="296">
      <c r="A296" s="77" t="inlineStr">
        <is>
          <t>RG17</t>
        </is>
      </c>
      <c r="B296" s="77" t="inlineStr">
        <is>
          <t>Oxford</t>
        </is>
      </c>
      <c r="C296" s="77" t="inlineStr">
        <is>
          <t>Faculty/school</t>
        </is>
      </c>
      <c r="D296" s="77" t="inlineStr">
        <is>
          <t>RG17-S09</t>
        </is>
      </c>
      <c r="E296" s="77" t="inlineStr"/>
      <c r="F296" s="77" t="inlineStr">
        <is>
          <t>No</t>
        </is>
      </c>
      <c r="G296" s="79" t="inlineStr">
        <is>
          <t>Oxford Pro Bono Publico (OPBP) project work</t>
        </is>
      </c>
      <c r="H296" s="77" t="inlineStr">
        <is>
          <t>Oxford Pro Bono Publico research projects</t>
        </is>
      </c>
      <c r="I296" s="77" t="inlineStr"/>
      <c r="J296" s="77" t="inlineStr">
        <is>
          <t>Student coordinators recruit teams of graduate research volunteers to produce pro bono legal research for external clients (UN bodies, NGOs, lawyers, law firms), overseen by Law Faculty supervisors; typically 3-6 months.</t>
        </is>
      </c>
      <c r="K296" s="77" t="inlineStr">
        <is>
          <t>Faculty of Law (OPBP)</t>
        </is>
      </c>
      <c r="L296" s="77" t="inlineStr">
        <is>
          <t>Oxford graduate students (volunteers)</t>
        </is>
      </c>
      <c r="M296" s="77" t="inlineStr">
        <is>
          <t>Other (law, health, design, architecture…)</t>
        </is>
      </c>
      <c r="N296" s="77" t="inlineStr">
        <is>
          <t>Postgraduate taught</t>
        </is>
      </c>
      <c r="O296" s="77" t="inlineStr"/>
      <c r="P296" s="77" t="inlineStr">
        <is>
          <t>Graduate students</t>
        </is>
      </c>
      <c r="Q296" s="77" t="inlineStr">
        <is>
          <t>Selective/competitive</t>
        </is>
      </c>
      <c r="R296" s="77" t="inlineStr">
        <is>
          <t>Extracurricular</t>
        </is>
      </c>
      <c r="S296" s="77" t="inlineStr">
        <is>
          <t>None evidenced</t>
        </is>
      </c>
      <c r="T296" s="77" t="inlineStr">
        <is>
          <t>3-6 months</t>
        </is>
      </c>
      <c r="U296" s="77" t="inlineStr">
        <is>
          <t>Volunteer research teams</t>
        </is>
      </c>
      <c r="V296" s="77" t="inlineStr">
        <is>
          <t>Yes</t>
        </is>
      </c>
      <c r="W296" s="77" t="inlineStr">
        <is>
          <t>Defined legal research projects for clients [1].</t>
        </is>
      </c>
      <c r="X296" s="77" t="inlineStr">
        <is>
          <t>Yes</t>
        </is>
      </c>
      <c r="Y296" s="77" t="inlineStr">
        <is>
          <t>Coordinator recruits a team of research volunteers [1].</t>
        </is>
      </c>
      <c r="Z296" s="77" t="inlineStr">
        <is>
          <t>Yes</t>
        </is>
      </c>
      <c r="AA296" s="77" t="inlineStr">
        <is>
          <t>External organisations (UN bodies, NGOs, lawyers/firms) commission research [1].</t>
        </is>
      </c>
      <c r="AB296" s="77" t="inlineStr">
        <is>
          <t>Mixed</t>
        </is>
      </c>
      <c r="AC296" s="77" t="inlineStr">
        <is>
          <t>Client commissioning research</t>
        </is>
      </c>
      <c r="AD296" s="77" t="inlineStr"/>
      <c r="AE296" s="77" t="inlineStr">
        <is>
          <t>Legal research memo/report</t>
        </is>
      </c>
      <c r="AF296" s="77">
        <f>IF(OR(V296="No",X296="No",Z296="No"),"Outside strict definition",IF(AND(V296="Yes",X296="Yes",Z296="Yes"),"Meets all three","Potentially relevant; evidence incomplete"))</f>
        <v/>
      </c>
      <c r="AG296" s="77" t="inlineStr">
        <is>
          <t>Current status unclear</t>
        </is>
      </c>
      <c r="AH296" s="77" t="inlineStr">
        <is>
          <t>undated</t>
        </is>
      </c>
      <c r="AI296" s="77" t="inlineStr">
        <is>
          <t>Yes</t>
        </is>
      </c>
      <c r="AJ296" s="77">
        <f>IF(AND(AI296="Yes",AF296="Meets all three",AG296="Current delivery confirmed"),"Yes","No")</f>
        <v/>
      </c>
      <c r="AK296" s="77" t="inlineStr"/>
      <c r="AL296" s="77" t="inlineStr">
        <is>
          <t>RG17-S09-R1</t>
        </is>
      </c>
      <c r="AM296" s="77" t="inlineStr">
        <is>
          <t>No dated 2025/26 cohort evidence; search summary only, page not opened; legal research for pro bono clients may be borderline 'employer'.</t>
        </is>
      </c>
      <c r="AN296" s="77" t="inlineStr"/>
      <c r="AO296" s="77" t="inlineStr">
        <is>
          <t>UK</t>
        </is>
      </c>
      <c r="AP296" s="77" t="inlineStr">
        <is>
          <t>UK – Russell Group</t>
        </is>
      </c>
      <c r="AQ296" s="77" t="inlineStr">
        <is>
          <t>&gt;1 term</t>
        </is>
      </c>
      <c r="AR296" s="77" t="inlineStr">
        <is>
          <t>All/standard</t>
        </is>
      </c>
      <c r="AS296" s="77" t="inlineStr"/>
    </row>
    <row r="297">
      <c r="A297" s="77" t="inlineStr">
        <is>
          <t>RG18</t>
        </is>
      </c>
      <c r="B297" s="77" t="inlineStr">
        <is>
          <t>Queen Mary University of London</t>
        </is>
      </c>
      <c r="C297" s="77" t="inlineStr">
        <is>
          <t>University-wide</t>
        </is>
      </c>
      <c r="D297" s="77" t="inlineStr">
        <is>
          <t>RG18-S01</t>
        </is>
      </c>
      <c r="E297" s="77" t="inlineStr"/>
      <c r="F297" s="77" t="inlineStr">
        <is>
          <t>No</t>
        </is>
      </c>
      <c r="G297" s="79" t="inlineStr">
        <is>
          <t>The Student Consultancy Project (SCP)</t>
        </is>
      </c>
      <c r="H297" s="77" t="inlineStr">
        <is>
          <t>Student Consultancy Project</t>
        </is>
      </c>
      <c r="I297" s="77" t="inlineStr"/>
      <c r="J297"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97" s="77" t="inlineStr">
        <is>
          <t>Careers and Enterprise (Student Consultancy Project team); part of the SKETCH knowledge-exchange programme</t>
        </is>
      </c>
      <c r="L297" s="77" t="inlineStr">
        <is>
          <t>Open to all Queen Mary undergraduates from any academic school, including medicine and dentistry; QMUL Bursary recipients prioritised.</t>
        </is>
      </c>
      <c r="M297" s="77" t="inlineStr">
        <is>
          <t>Central provision</t>
        </is>
      </c>
      <c r="N297" s="77" t="inlineStr">
        <is>
          <t>Undergraduate</t>
        </is>
      </c>
      <c r="O297" s="77" t="inlineStr">
        <is>
          <t>All year groups</t>
        </is>
      </c>
      <c r="P297" s="77" t="inlineStr">
        <is>
          <t>Undergraduates only; no prior consultancy experience needed; application and selection.</t>
        </is>
      </c>
      <c r="Q297" s="77" t="inlineStr">
        <is>
          <t>Selective/competitive</t>
        </is>
      </c>
      <c r="R297" s="77" t="inlineStr">
        <is>
          <t>Extracurricular</t>
        </is>
      </c>
      <c r="S297" s="77" t="inlineStr">
        <is>
          <t>Not stated as credit-bearing; no credit evidenced.</t>
        </is>
      </c>
      <c r="T297" s="77" t="inlineStr">
        <is>
          <t>Autumn programme Oct-Nov; hackathons one day; Summer Sprint two weeks</t>
        </is>
      </c>
      <c r="U297" s="77" t="inlineStr">
        <is>
          <t>Team consultancy projects with training sessions and supervisor support; some formats short (hackathon).</t>
        </is>
      </c>
      <c r="V297" s="77" t="inlineStr">
        <is>
          <t>Yes</t>
        </is>
      </c>
      <c r="W297" s="77" t="inlineStr">
        <is>
          <t>Live problems with defined outputs: presentation and short written report with recommendations to the host (sources 1, 2).</t>
        </is>
      </c>
      <c r="X297" s="77" t="inlineStr">
        <is>
          <t>Yes</t>
        </is>
      </c>
      <c r="Y297" s="77" t="inlineStr">
        <is>
          <t>Multidisciplinary student teams working together on one host project (sources 1, 2).</t>
        </is>
      </c>
      <c r="Z297" s="77" t="inlineStr">
        <is>
          <t>Yes</t>
        </is>
      </c>
      <c r="AA297" s="77" t="inlineStr">
        <is>
          <t>Host organisations (any UK/international business, charity, social enterprise or not-for-profit) supply the problem, meet teams at set-up, mid-project and final stages and receive the presentation/report (source 2). External hosts are the documented norm.</t>
        </is>
      </c>
      <c r="AB297" s="77" t="inlineStr">
        <is>
          <t>Mixed</t>
        </is>
      </c>
      <c r="AC297" s="77" t="inlineStr">
        <is>
          <t>Supplies live challenge, attends check-ins, receives final presentation and report. A minority of SBM-run SCP teams research university-internal questions (access and participation work, source 3), which are internal rather than external.</t>
        </is>
      </c>
      <c r="AD297" s="77" t="inlineStr">
        <is>
          <t>Past clients cited in SKETCH material include FDM, Catch22, Routledge Publishers and Donmar Warehouse (undated; source 4). No 2025/26 client list found.</t>
        </is>
      </c>
      <c r="AE297" s="77" t="inlineStr">
        <is>
          <t>Presentation and short written report with findings and recommendations to the client</t>
        </is>
      </c>
      <c r="AF297" s="77">
        <f>IF(OR(V297="No",X297="No",Z297="No"),"Outside strict definition",IF(AND(V297="Yes",X297="Yes",Z297="Yes"),"Meets all three","Potentially relevant; evidence incomplete"))</f>
        <v/>
      </c>
      <c r="AG297" s="77" t="inlineStr">
        <is>
          <t>Current delivery confirmed</t>
        </is>
      </c>
      <c r="AH297" s="77" t="inlineStr">
        <is>
          <t>2025/26</t>
        </is>
      </c>
      <c r="AI297" s="77" t="inlineStr">
        <is>
          <t>Yes</t>
        </is>
      </c>
      <c r="AJ297" s="77">
        <f>IF(AND(AI297="Yes",AF297="Meets all three",AG297="Current delivery confirmed"),"Yes","No")</f>
        <v/>
      </c>
      <c r="AK297" s="77" t="inlineStr"/>
      <c r="AL297" s="77" t="inlineStr">
        <is>
          <t>RG18-S01-R1; RG18-S01-R2; RG18-S01-R3; RG18-S01-R4</t>
        </is>
      </c>
      <c r="AM297"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97" s="77" t="inlineStr"/>
      <c r="AO297" s="77" t="inlineStr">
        <is>
          <t>UK</t>
        </is>
      </c>
      <c r="AP297" s="77" t="inlineStr">
        <is>
          <t>UK – Russell Group</t>
        </is>
      </c>
      <c r="AQ297" s="77" t="inlineStr">
        <is>
          <t>Unclear</t>
        </is>
      </c>
      <c r="AR297" s="77" t="inlineStr">
        <is>
          <t>All/standard</t>
        </is>
      </c>
      <c r="AS297" s="77" t="inlineStr"/>
    </row>
    <row r="298">
      <c r="A298" s="77" t="inlineStr">
        <is>
          <t>RG18</t>
        </is>
      </c>
      <c r="B298" s="77" t="inlineStr">
        <is>
          <t>Queen Mary University of London</t>
        </is>
      </c>
      <c r="C298" s="77" t="inlineStr">
        <is>
          <t>Faculty/school</t>
        </is>
      </c>
      <c r="D298" s="77" t="inlineStr">
        <is>
          <t>RG18-S02</t>
        </is>
      </c>
      <c r="E298" s="77" t="inlineStr"/>
      <c r="F298" s="77" t="inlineStr">
        <is>
          <t>No</t>
        </is>
      </c>
      <c r="G298" s="79" t="inlineStr">
        <is>
          <t>Social Impact Project</t>
        </is>
      </c>
      <c r="H298" s="77" t="inlineStr">
        <is>
          <t>Social Impact Project</t>
        </is>
      </c>
      <c r="I298" s="77" t="inlineStr">
        <is>
          <t>BUS380</t>
        </is>
      </c>
      <c r="J298"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98" s="77" t="inlineStr">
        <is>
          <t>School of Business and Management (module lead Lisa Morrison)</t>
        </is>
      </c>
      <c r="L298" s="77" t="inlineStr">
        <is>
          <t>Undergraduate students studying Business and Management (Level 6).</t>
        </is>
      </c>
      <c r="M298" s="77" t="inlineStr">
        <is>
          <t>Business/management</t>
        </is>
      </c>
      <c r="N298" s="77" t="inlineStr">
        <is>
          <t>Undergraduate</t>
        </is>
      </c>
      <c r="O298" s="77" t="inlineStr">
        <is>
          <t>Level 6 (final year)</t>
        </is>
      </c>
      <c r="P298" s="77" t="inlineStr">
        <is>
          <t>Business and Management undergraduates; module registration rules apply.</t>
        </is>
      </c>
      <c r="Q298" s="77" t="inlineStr">
        <is>
          <t>Optional/elective</t>
        </is>
      </c>
      <c r="R298" s="77" t="inlineStr">
        <is>
          <t>Curricular</t>
        </is>
      </c>
      <c r="S298" s="77" t="inlineStr">
        <is>
          <t>15 credits; 80% coursework (work-based report) and 20% practical (project presentation)</t>
        </is>
      </c>
      <c r="T298" s="77" t="inlineStr">
        <is>
          <t>Semester 2</t>
        </is>
      </c>
      <c r="U298" s="77" t="inlineStr">
        <is>
          <t>Weekly two-hour workshops plus team project work with external partner</t>
        </is>
      </c>
      <c r="V298" s="77" t="inlineStr">
        <is>
          <t>Yes</t>
        </is>
      </c>
      <c r="W298" s="77" t="inlineStr">
        <is>
          <t>Consultancy project for a charity/social enterprise producing a work-based report and project presentation (sources 1, 2).</t>
        </is>
      </c>
      <c r="X298" s="77" t="inlineStr">
        <is>
          <t>Yes</t>
        </is>
      </c>
      <c r="Y298" s="77" t="inlineStr">
        <is>
          <t>Module description: students work in teams with external organisations (source 1); case study describes teams developing proposals (source 2).</t>
        </is>
      </c>
      <c r="Z298" s="77" t="inlineStr">
        <is>
          <t>Yes</t>
        </is>
      </c>
      <c r="AA298"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98" s="77" t="inlineStr">
        <is>
          <t>Mixed</t>
        </is>
      </c>
      <c r="AC298" s="77" t="inlineStr">
        <is>
          <t>Brief-setting, mentoring/feedback, receipt of proposals. Module page says partners can be for-profit and non-profit; case study example is a public-sector body.</t>
        </is>
      </c>
      <c r="AD298" s="77" t="inlineStr">
        <is>
          <t>Tower Hamlets Council (undated case study)</t>
        </is>
      </c>
      <c r="AE298" s="77" t="inlineStr">
        <is>
          <t>Work-based report and team presentation to partner</t>
        </is>
      </c>
      <c r="AF298" s="77">
        <f>IF(OR(V298="No",X298="No",Z298="No"),"Outside strict definition",IF(AND(V298="Yes",X298="Yes",Z298="Yes"),"Meets all three","Potentially relevant; evidence incomplete"))</f>
        <v/>
      </c>
      <c r="AG298" s="77" t="inlineStr">
        <is>
          <t>Current status unclear</t>
        </is>
      </c>
      <c r="AH298" s="77" t="inlineStr">
        <is>
          <t>Undated</t>
        </is>
      </c>
      <c r="AI298" s="77" t="inlineStr">
        <is>
          <t>Yes</t>
        </is>
      </c>
      <c r="AJ298" s="77">
        <f>IF(AND(AI298="Yes",AF298="Meets all three",AG298="Current delivery confirmed"),"Yes","No")</f>
        <v/>
      </c>
      <c r="AK298" s="77" t="inlineStr"/>
      <c r="AL298" s="77" t="inlineStr">
        <is>
          <t>RG18-S02-R1; RG18-S02-R2</t>
        </is>
      </c>
      <c r="AM298" s="77" t="inlineStr">
        <is>
          <t>Module page is not year-stamped; a module directory 2025-26 listing was returned but the BUS380 entry year could not be verified; no 2025/26 partner list or enrolment found. Case study undated.</t>
        </is>
      </c>
      <c r="AN298" s="77" t="inlineStr"/>
      <c r="AO298" s="77" t="inlineStr">
        <is>
          <t>UK</t>
        </is>
      </c>
      <c r="AP298" s="77" t="inlineStr">
        <is>
          <t>UK – Russell Group</t>
        </is>
      </c>
      <c r="AQ298" s="77" t="inlineStr">
        <is>
          <t>~1 term/semester</t>
        </is>
      </c>
      <c r="AR298" s="77" t="inlineStr">
        <is>
          <t>All/standard</t>
        </is>
      </c>
      <c r="AS298" s="77" t="inlineStr"/>
    </row>
    <row r="299">
      <c r="A299" s="77" t="inlineStr">
        <is>
          <t>RG18</t>
        </is>
      </c>
      <c r="B299" s="77" t="inlineStr">
        <is>
          <t>Queen Mary University of London</t>
        </is>
      </c>
      <c r="C299" s="77" t="inlineStr">
        <is>
          <t>Programme/course</t>
        </is>
      </c>
      <c r="D299" s="77" t="inlineStr">
        <is>
          <t>RG18-S03</t>
        </is>
      </c>
      <c r="E299" s="77" t="inlineStr"/>
      <c r="F299" s="77" t="inlineStr">
        <is>
          <t>Yes</t>
        </is>
      </c>
      <c r="G299" s="79" t="inlineStr">
        <is>
          <t>The Capstone Project (Queen Mary Business School live client capstones)</t>
        </is>
      </c>
      <c r="H299" s="77" t="inlineStr">
        <is>
          <t>SBM Capstone Project umbrella</t>
        </is>
      </c>
      <c r="I299" s="77" t="inlineStr"/>
      <c r="J299"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99" s="77" t="inlineStr">
        <is>
          <t>School of Business and Management</t>
        </is>
      </c>
      <c r="L299" s="77" t="inlineStr">
        <is>
          <t>MSc Management; MSc Entrepreneurship and Innovation</t>
        </is>
      </c>
      <c r="M299" s="77" t="inlineStr">
        <is>
          <t>Business/management</t>
        </is>
      </c>
      <c r="N299" s="77" t="inlineStr">
        <is>
          <t>Postgraduate taught</t>
        </is>
      </c>
      <c r="O299" s="77" t="inlineStr"/>
      <c r="P299" s="77" t="inlineStr"/>
      <c r="Q299" s="77" t="inlineStr">
        <is>
          <t>Unclear</t>
        </is>
      </c>
      <c r="R299" s="77" t="inlineStr">
        <is>
          <t>Curricular</t>
        </is>
      </c>
      <c r="S299" s="77" t="inlineStr"/>
      <c r="T299" s="77" t="inlineStr"/>
      <c r="U299" s="77" t="inlineStr"/>
      <c r="V299" s="77" t="inlineStr">
        <is>
          <t>Yes</t>
        </is>
      </c>
      <c r="W299" s="77" t="inlineStr">
        <is>
          <t>See children S4, S5.</t>
        </is>
      </c>
      <c r="X299" s="77" t="inlineStr">
        <is>
          <t>Unclear</t>
        </is>
      </c>
      <c r="Y299" s="77" t="inlineStr">
        <is>
          <t>See children.</t>
        </is>
      </c>
      <c r="Z299" s="77" t="inlineStr">
        <is>
          <t>Yes</t>
        </is>
      </c>
      <c r="AA299" s="77" t="inlineStr">
        <is>
          <t>See children.</t>
        </is>
      </c>
      <c r="AB299" s="77" t="inlineStr">
        <is>
          <t>Mixed</t>
        </is>
      </c>
      <c r="AC299" s="77" t="inlineStr">
        <is>
          <t>See children.</t>
        </is>
      </c>
      <c r="AD299" s="77" t="inlineStr"/>
      <c r="AE299" s="77" t="inlineStr"/>
      <c r="AF299" s="77">
        <f>IF(OR(V299="No",X299="No",Z299="No"),"Outside strict definition",IF(AND(V299="Yes",X299="Yes",Z299="Yes"),"Meets all three","Potentially relevant; evidence incomplete"))</f>
        <v/>
      </c>
      <c r="AG299" s="77" t="inlineStr">
        <is>
          <t>Current delivery confirmed</t>
        </is>
      </c>
      <c r="AH299" s="77" t="inlineStr">
        <is>
          <t>2025/26</t>
        </is>
      </c>
      <c r="AI299" s="77" t="inlineStr">
        <is>
          <t>No</t>
        </is>
      </c>
      <c r="AJ299" s="77">
        <f>IF(AND(AI299="Yes",AF299="Meets all three",AG299="Current delivery confirmed"),"Yes","No")</f>
        <v/>
      </c>
      <c r="AK299" s="77" t="inlineStr"/>
      <c r="AL299" s="77" t="inlineStr">
        <is>
          <t>RG18-S03-R1</t>
        </is>
      </c>
      <c r="AM299" s="77" t="inlineStr">
        <is>
          <t>Umbrella only; not counted separately.</t>
        </is>
      </c>
      <c r="AN299" s="77" t="inlineStr"/>
      <c r="AO299" s="77" t="inlineStr">
        <is>
          <t>UK</t>
        </is>
      </c>
      <c r="AP299" s="77" t="inlineStr">
        <is>
          <t>UK – Russell Group</t>
        </is>
      </c>
      <c r="AQ299" s="77" t="inlineStr">
        <is>
          <t>Unclear</t>
        </is>
      </c>
      <c r="AR299" s="77" t="inlineStr">
        <is>
          <t>Unclear</t>
        </is>
      </c>
      <c r="AS299" s="77" t="inlineStr">
        <is>
          <t>No (umbrella; children counted)</t>
        </is>
      </c>
    </row>
    <row r="300">
      <c r="A300" s="77" t="inlineStr">
        <is>
          <t>RG18</t>
        </is>
      </c>
      <c r="B300" s="77" t="inlineStr">
        <is>
          <t>Queen Mary University of London</t>
        </is>
      </c>
      <c r="C300" s="77" t="inlineStr">
        <is>
          <t>Programme/course</t>
        </is>
      </c>
      <c r="D300" s="77" t="inlineStr">
        <is>
          <t>RG18-S04</t>
        </is>
      </c>
      <c r="E300" s="77" t="inlineStr">
        <is>
          <t>RG18-S03</t>
        </is>
      </c>
      <c r="F300" s="77" t="inlineStr">
        <is>
          <t>No</t>
        </is>
      </c>
      <c r="G300" s="79" t="inlineStr">
        <is>
          <t>Contemporary Live Management Project (Capstone)</t>
        </is>
      </c>
      <c r="H300" s="77" t="inlineStr">
        <is>
          <t>Contemporary Live Management Project</t>
        </is>
      </c>
      <c r="I300" s="77" t="inlineStr">
        <is>
          <t>BUSM250</t>
        </is>
      </c>
      <c r="J300"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300" s="77" t="inlineStr">
        <is>
          <t>School of Business and Management (contact Dr Eranjan Padumadasa)</t>
        </is>
      </c>
      <c r="L300" s="77" t="inlineStr">
        <is>
          <t>MSc Management (and possibly related SBM MSc programmes)</t>
        </is>
      </c>
      <c r="M300" s="77" t="inlineStr">
        <is>
          <t>Business/management</t>
        </is>
      </c>
      <c r="N300" s="77" t="inlineStr">
        <is>
          <t>Postgraduate taught</t>
        </is>
      </c>
      <c r="O300" s="77" t="inlineStr">
        <is>
          <t>MSc final stage</t>
        </is>
      </c>
      <c r="P300" s="77" t="inlineStr">
        <is>
          <t>Chosen instead of the dissertation</t>
        </is>
      </c>
      <c r="Q300" s="77" t="inlineStr">
        <is>
          <t>Optional/elective</t>
        </is>
      </c>
      <c r="R300" s="77" t="inlineStr">
        <is>
          <t>Curricular</t>
        </is>
      </c>
      <c r="S300" s="77" t="inlineStr">
        <is>
          <t>60 credits; 100% coursework</t>
        </is>
      </c>
      <c r="T300" s="77" t="inlineStr">
        <is>
          <t>Year-long / final stage of MSc</t>
        </is>
      </c>
      <c r="U300" s="77" t="inlineStr">
        <is>
          <t>Team live-client project with preparatory skills module</t>
        </is>
      </c>
      <c r="V300" s="77" t="inlineStr">
        <is>
          <t>Yes</t>
        </is>
      </c>
      <c r="W300" s="77" t="inlineStr">
        <is>
          <t>Live project for a real company with client engagement and final presentation (sources 1, 2).</t>
        </is>
      </c>
      <c r="X300" s="77" t="inlineStr">
        <is>
          <t>Yes</t>
        </is>
      </c>
      <c r="Y300" s="77" t="inlineStr">
        <is>
          <t>Student account on the Capstone teamwork page: team members assigned different but interrelated problem statements for one client (source 2). Relies on student testimonial from the same capstone site, not the module specification.</t>
        </is>
      </c>
      <c r="Z300" s="77" t="inlineStr">
        <is>
          <t>Yes</t>
        </is>
      </c>
      <c r="AA300" s="77" t="inlineStr">
        <is>
          <t>Real client organisations (e.g. Farrell Associates recruitment firm, Carbon Cell, One World Together per student accounts) set the problem; clients give feedback after final presentation (sources 1, 2).</t>
        </is>
      </c>
      <c r="AB300" s="77" t="inlineStr">
        <is>
          <t>Mixed</t>
        </is>
      </c>
      <c r="AC300" s="77" t="inlineStr">
        <is>
          <t>Live brief and receipt of presentation; accounts name both commercial and non-profit clients.</t>
        </is>
      </c>
      <c r="AD300" s="77" t="inlineStr">
        <is>
          <t>Farrell Associates; Carbon Cell; One World Together (undated student accounts)</t>
        </is>
      </c>
      <c r="AE300" s="77" t="inlineStr">
        <is>
          <t>Client project report and presentation</t>
        </is>
      </c>
      <c r="AF300" s="77">
        <f>IF(OR(V300="No",X300="No",Z300="No"),"Outside strict definition",IF(AND(V300="Yes",X300="Yes",Z300="Yes"),"Meets all three","Potentially relevant; evidence incomplete"))</f>
        <v/>
      </c>
      <c r="AG300" s="77" t="inlineStr">
        <is>
          <t>Current status unclear</t>
        </is>
      </c>
      <c r="AH300" s="77" t="inlineStr">
        <is>
          <t>Undated</t>
        </is>
      </c>
      <c r="AI300" s="77" t="inlineStr">
        <is>
          <t>Yes</t>
        </is>
      </c>
      <c r="AJ300" s="77">
        <f>IF(AND(AI300="Yes",AF300="Meets all three",AG300="Current delivery confirmed"),"Yes","No")</f>
        <v/>
      </c>
      <c r="AK300" s="77" t="inlineStr"/>
      <c r="AL300" s="77" t="inlineStr">
        <is>
          <t>RG18-S04-R1; RG18-S04-R2; RG18-S04-R3</t>
        </is>
      </c>
      <c r="AM300" s="77" t="inlineStr">
        <is>
          <t>Module page and student accounts undated; no 2025/26 enrolment or client list. Group working rests on testimonial wording.</t>
        </is>
      </c>
      <c r="AN300" s="77" t="inlineStr"/>
      <c r="AO300" s="77" t="inlineStr">
        <is>
          <t>UK</t>
        </is>
      </c>
      <c r="AP300" s="77" t="inlineStr">
        <is>
          <t>UK – Russell Group</t>
        </is>
      </c>
      <c r="AQ300" s="77" t="inlineStr">
        <is>
          <t>&gt;1 term</t>
        </is>
      </c>
      <c r="AR300" s="77" t="inlineStr">
        <is>
          <t>All/standard</t>
        </is>
      </c>
      <c r="AS300" s="77" t="inlineStr"/>
    </row>
    <row r="301">
      <c r="A301" s="77" t="inlineStr">
        <is>
          <t>RG18</t>
        </is>
      </c>
      <c r="B301" s="77" t="inlineStr">
        <is>
          <t>Queen Mary University of London</t>
        </is>
      </c>
      <c r="C301" s="77" t="inlineStr">
        <is>
          <t>Programme/course</t>
        </is>
      </c>
      <c r="D301" s="77" t="inlineStr">
        <is>
          <t>RG18-S05</t>
        </is>
      </c>
      <c r="E301" s="77" t="inlineStr">
        <is>
          <t>RG18-S03</t>
        </is>
      </c>
      <c r="F301" s="77" t="inlineStr">
        <is>
          <t>No</t>
        </is>
      </c>
      <c r="G301" s="79" t="inlineStr">
        <is>
          <t>Entrepreneurship and Innovation Project (live consultancy Capstone)</t>
        </is>
      </c>
      <c r="H301" s="77" t="inlineStr">
        <is>
          <t>MSc Entrepreneurship and Innovation live consultancy capstone</t>
        </is>
      </c>
      <c r="I301" s="77" t="inlineStr"/>
      <c r="J301"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301" s="77" t="inlineStr">
        <is>
          <t>School of Business and Management / Entrepreneurship Hub</t>
        </is>
      </c>
      <c r="L301" s="77" t="inlineStr">
        <is>
          <t>MSc Entrepreneurship and Innovation</t>
        </is>
      </c>
      <c r="M301" s="77" t="inlineStr">
        <is>
          <t>Business/management</t>
        </is>
      </c>
      <c r="N301" s="77" t="inlineStr">
        <is>
          <t>Postgraduate taught</t>
        </is>
      </c>
      <c r="O301" s="77" t="inlineStr">
        <is>
          <t>MSc final stage</t>
        </is>
      </c>
      <c r="P301" s="77" t="inlineStr"/>
      <c r="Q301" s="77" t="inlineStr">
        <is>
          <t>Unclear</t>
        </is>
      </c>
      <c r="R301" s="77" t="inlineStr">
        <is>
          <t>Curricular</t>
        </is>
      </c>
      <c r="S301" s="77" t="inlineStr">
        <is>
          <t>Not stated</t>
        </is>
      </c>
      <c r="T301" s="77" t="inlineStr">
        <is>
          <t>February-June 2026</t>
        </is>
      </c>
      <c r="U301" s="77" t="inlineStr">
        <is>
          <t>Client consulting engagement</t>
        </is>
      </c>
      <c r="V301" s="77" t="inlineStr">
        <is>
          <t>Yes</t>
        </is>
      </c>
      <c r="W301" s="77" t="inlineStr">
        <is>
          <t>Students worked on client briefs delivering actionable solutions to real business challenges (sources 1, 2).</t>
        </is>
      </c>
      <c r="X301" s="77" t="inlineStr">
        <is>
          <t>Unclear</t>
        </is>
      </c>
      <c r="Y301" s="77" t="inlineStr">
        <is>
          <t>News item does not say whether students worked in teams or individually; sibling capstone pages suggest teamwork but this is not evidenced for this route.</t>
        </is>
      </c>
      <c r="Z301" s="77" t="inlineStr">
        <is>
          <t>Yes</t>
        </is>
      </c>
      <c r="AA301" s="77" t="inlineStr">
        <is>
          <t>Named start-ups and a charity set the briefs; feedback from clients reported as overwhelmingly positive (source 1). Note ViWipe/FlowSense are Social Venture Fund finalists (university-linked fund) but are external companies.</t>
        </is>
      </c>
      <c r="AB301" s="77" t="inlineStr">
        <is>
          <t>Mixed</t>
        </is>
      </c>
      <c r="AC301" s="77" t="inlineStr">
        <is>
          <t>Client briefs and feedback</t>
        </is>
      </c>
      <c r="AD301" s="77" t="inlineStr">
        <is>
          <t>ViWipe, FlowSense, Decentials, Clean Break (2026)</t>
        </is>
      </c>
      <c r="AE301" s="77" t="inlineStr">
        <is>
          <t>Consultancy solutions for clients</t>
        </is>
      </c>
      <c r="AF301" s="77">
        <f>IF(OR(V301="No",X301="No",Z301="No"),"Outside strict definition",IF(AND(V301="Yes",X301="Yes",Z301="Yes"),"Meets all three","Potentially relevant; evidence incomplete"))</f>
        <v/>
      </c>
      <c r="AG301" s="77" t="inlineStr">
        <is>
          <t>Current delivery confirmed</t>
        </is>
      </c>
      <c r="AH301" s="77" t="inlineStr">
        <is>
          <t>2025/26</t>
        </is>
      </c>
      <c r="AI301" s="77" t="inlineStr">
        <is>
          <t>Yes</t>
        </is>
      </c>
      <c r="AJ301" s="77">
        <f>IF(AND(AI301="Yes",AF301="Meets all three",AG301="Current delivery confirmed"),"Yes","No")</f>
        <v/>
      </c>
      <c r="AK301" s="77" t="inlineStr"/>
      <c r="AL301" s="77" t="inlineStr">
        <is>
          <t>RG18-S05-R1; RG18-S05-R2</t>
        </is>
      </c>
      <c r="AM301" s="77" t="inlineStr">
        <is>
          <t>Group working not established; credit weighting and whether compulsory not stated; delivery in 2026/27 not evidenced.</t>
        </is>
      </c>
      <c r="AN301" s="77" t="inlineStr"/>
      <c r="AO301" s="77" t="inlineStr">
        <is>
          <t>UK</t>
        </is>
      </c>
      <c r="AP301" s="77" t="inlineStr">
        <is>
          <t>UK – Russell Group</t>
        </is>
      </c>
      <c r="AQ301" s="77" t="inlineStr">
        <is>
          <t>&gt;1 term</t>
        </is>
      </c>
      <c r="AR301" s="77" t="inlineStr">
        <is>
          <t>All/standard</t>
        </is>
      </c>
      <c r="AS301" s="77" t="inlineStr"/>
    </row>
    <row r="302">
      <c r="A302" s="77" t="inlineStr">
        <is>
          <t>RG18</t>
        </is>
      </c>
      <c r="B302" s="77" t="inlineStr">
        <is>
          <t>Queen Mary University of London</t>
        </is>
      </c>
      <c r="C302" s="77" t="inlineStr">
        <is>
          <t>Faculty/school</t>
        </is>
      </c>
      <c r="D302" s="77" t="inlineStr">
        <is>
          <t>RG18-S06</t>
        </is>
      </c>
      <c r="E302" s="77" t="inlineStr"/>
      <c r="F302" s="77" t="inlineStr">
        <is>
          <t>No</t>
        </is>
      </c>
      <c r="G302" s="79" t="inlineStr">
        <is>
          <t>Real World Impact Projects</t>
        </is>
      </c>
      <c r="H302" s="77" t="inlineStr">
        <is>
          <t>Real World Impact Projects (SKETCH)</t>
        </is>
      </c>
      <c r="I302" s="77" t="inlineStr"/>
      <c r="J302" s="77" t="inlineStr">
        <is>
          <t>Interdisciplinary student teams work directly with charities, social enterprises, SMEs, start-ups and cultural organisations on real projects; around 15-20 hours over an 8-week period; places limited with application.</t>
        </is>
      </c>
      <c r="K302" s="77" t="inlineStr">
        <is>
          <t>School of Business and Management Entrepreneurship Hub, within SKETCH</t>
        </is>
      </c>
      <c r="L302" s="77" t="inlineStr">
        <is>
          <t>Students of the School of Business and Management and the School of Society and Environment (both within the Faculty of Humanities and Social Sciences)</t>
        </is>
      </c>
      <c r="M302" s="77" t="inlineStr">
        <is>
          <t>Business/management; Arts/humanities/social sciences</t>
        </is>
      </c>
      <c r="N302" s="77" t="inlineStr">
        <is>
          <t>Mixed</t>
        </is>
      </c>
      <c r="O302" s="77" t="inlineStr"/>
      <c r="P302" s="77" t="inlineStr">
        <is>
          <t>SBM and School of Society &amp; Environment students; application, limited places</t>
        </is>
      </c>
      <c r="Q302" s="77" t="inlineStr">
        <is>
          <t>Selective/competitive</t>
        </is>
      </c>
      <c r="R302" s="77" t="inlineStr">
        <is>
          <t>Extracurricular</t>
        </is>
      </c>
      <c r="S302" s="77" t="inlineStr">
        <is>
          <t>Not stated</t>
        </is>
      </c>
      <c r="T302" s="77" t="inlineStr">
        <is>
          <t>8 weeks, ~15-20 hours</t>
        </is>
      </c>
      <c r="U302" s="77" t="inlineStr">
        <is>
          <t>Team projects with external organisations</t>
        </is>
      </c>
      <c r="V302" s="77" t="inlineStr">
        <is>
          <t>Yes</t>
        </is>
      </c>
      <c r="W302" s="77" t="inlineStr">
        <is>
          <t>Projects with defined partner challenges (source 1). Individual project outputs not detailed in the extract.</t>
        </is>
      </c>
      <c r="X302" s="77" t="inlineStr">
        <is>
          <t>Yes</t>
        </is>
      </c>
      <c r="Y302" s="77" t="inlineStr">
        <is>
          <t>Teams formed to include a mix of disciplines and skills (source 1).</t>
        </is>
      </c>
      <c r="Z302" s="77" t="inlineStr">
        <is>
          <t>Yes</t>
        </is>
      </c>
      <c r="AA302" s="77" t="inlineStr">
        <is>
          <t>Students work directly with charities, social enterprises, SMEs, start-ups and cultural organisations (source 1).</t>
        </is>
      </c>
      <c r="AB302" s="77" t="inlineStr">
        <is>
          <t>Mixed</t>
        </is>
      </c>
      <c r="AC302" s="77" t="inlineStr">
        <is>
          <t>Project partners supplying challenges</t>
        </is>
      </c>
      <c r="AD302" s="77" t="inlineStr"/>
      <c r="AE302" s="77" t="inlineStr">
        <is>
          <t>Not specified in extract</t>
        </is>
      </c>
      <c r="AF302" s="77">
        <f>IF(OR(V302="No",X302="No",Z302="No"),"Outside strict definition",IF(AND(V302="Yes",X302="Yes",Z302="Yes"),"Meets all three","Potentially relevant; evidence incomplete"))</f>
        <v/>
      </c>
      <c r="AG302" s="77" t="inlineStr">
        <is>
          <t>Current status unclear</t>
        </is>
      </c>
      <c r="AH302" s="77" t="inlineStr">
        <is>
          <t>Undated</t>
        </is>
      </c>
      <c r="AI302" s="77" t="inlineStr">
        <is>
          <t>Yes</t>
        </is>
      </c>
      <c r="AJ302" s="77">
        <f>IF(AND(AI302="Yes",AF302="Meets all three",AG302="Current delivery confirmed"),"Yes","No")</f>
        <v/>
      </c>
      <c r="AK302" s="77" t="inlineStr"/>
      <c r="AL302" s="77" t="inlineStr">
        <is>
          <t>RG18-S06-R1; RG18-S06-R2</t>
        </is>
      </c>
      <c r="AM302" s="77" t="inlineStr">
        <is>
          <t>Pages undated; no cohort or partner list found; relationship to qHeritage (S7, which is a separate School of History pillar) not clarified; 15-20 hours is a light commitment.</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RG18</t>
        </is>
      </c>
      <c r="B303" s="77" t="inlineStr">
        <is>
          <t>Queen Mary University of London</t>
        </is>
      </c>
      <c r="C303" s="77" t="inlineStr">
        <is>
          <t>University-wide</t>
        </is>
      </c>
      <c r="D303" s="77" t="inlineStr">
        <is>
          <t>RG18-S07</t>
        </is>
      </c>
      <c r="E303" s="77" t="inlineStr"/>
      <c r="F303" s="77" t="inlineStr">
        <is>
          <t>No</t>
        </is>
      </c>
      <c r="G303" s="79" t="inlineStr">
        <is>
          <t>qHeritage (SKETCH pillar)</t>
        </is>
      </c>
      <c r="H303" s="77" t="inlineStr">
        <is>
          <t>qHeritage student knowledge exchange projects</t>
        </is>
      </c>
      <c r="I303" s="77" t="inlineStr"/>
      <c r="J303"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303" s="77" t="inlineStr">
        <is>
          <t>School of History (School of Society and Environment), SKETCH</t>
        </is>
      </c>
      <c r="L303" s="77" t="inlineStr">
        <is>
          <t>Current Queen Mary students (Citizens UK project page); past teams combined History and SBM students</t>
        </is>
      </c>
      <c r="M303" s="77" t="inlineStr">
        <is>
          <t>Arts/humanities/social sciences; Central provision</t>
        </is>
      </c>
      <c r="N303" s="77" t="inlineStr">
        <is>
          <t>Mixed</t>
        </is>
      </c>
      <c r="O303" s="77" t="inlineStr"/>
      <c r="P303" s="77" t="inlineStr">
        <is>
          <t>Current QM students; application and shortlisting</t>
        </is>
      </c>
      <c r="Q303" s="77" t="inlineStr">
        <is>
          <t>Selective/competitive</t>
        </is>
      </c>
      <c r="R303" s="77" t="inlineStr">
        <is>
          <t>Extracurricular</t>
        </is>
      </c>
      <c r="S303" s="77" t="inlineStr">
        <is>
          <t>Not stated</t>
        </is>
      </c>
      <c r="T303" s="77" t="inlineStr">
        <is>
          <t>~8 weeks (15 Oct-8 Dec 2026), 15-20 hours</t>
        </is>
      </c>
      <c r="U303" s="77" t="inlineStr">
        <is>
          <t>Team client projects with training</t>
        </is>
      </c>
      <c r="V303" s="77" t="inlineStr">
        <is>
          <t>Yes</t>
        </is>
      </c>
      <c r="W303" s="77" t="inlineStr">
        <is>
          <t>Named client projects with defined outputs (research report framework; heritage research/documentation) (sources 1, 2).</t>
        </is>
      </c>
      <c r="X303" s="77" t="inlineStr">
        <is>
          <t>Yes</t>
        </is>
      </c>
      <c r="Y303" s="77" t="inlineStr">
        <is>
          <t>Teams combining History and SBM students for the Swadhinata Trust project; applicants should be teamwork-oriented (sources 1, 2).</t>
        </is>
      </c>
      <c r="Z303" s="77" t="inlineStr">
        <is>
          <t>Yes</t>
        </is>
      </c>
      <c r="AA303" s="77" t="inlineStr">
        <is>
          <t>Client organisations (Citizens UK, Swadhinata Trust) set project briefs and are the recipients; client meetings are part of the time commitment (sources 1, 2).</t>
        </is>
      </c>
      <c r="AB303" s="77" t="inlineStr">
        <is>
          <t>Charity/community</t>
        </is>
      </c>
      <c r="AC303" s="77" t="inlineStr">
        <is>
          <t>Set brief, client meetings, receive outputs</t>
        </is>
      </c>
      <c r="AD303" s="77" t="inlineStr">
        <is>
          <t>Citizens UK; Swadhinata Trust (2026-27)</t>
        </is>
      </c>
      <c r="AE303" s="77" t="inlineStr">
        <is>
          <t>Reporting framework / heritage research outputs for client</t>
        </is>
      </c>
      <c r="AF303" s="77">
        <f>IF(OR(V303="No",X303="No",Z303="No"),"Outside strict definition",IF(AND(V303="Yes",X303="Yes",Z303="Yes"),"Meets all three","Potentially relevant; evidence incomplete"))</f>
        <v/>
      </c>
      <c r="AG303" s="77" t="inlineStr">
        <is>
          <t>Current delivery confirmed</t>
        </is>
      </c>
      <c r="AH303" s="77" t="inlineStr">
        <is>
          <t>2026/27</t>
        </is>
      </c>
      <c r="AI303" s="77" t="inlineStr">
        <is>
          <t>Yes</t>
        </is>
      </c>
      <c r="AJ303" s="77">
        <f>IF(AND(AI303="Yes",AF303="Meets all three",AG303="Current delivery confirmed"),"Yes","No")</f>
        <v/>
      </c>
      <c r="AK303" s="77" t="inlineStr"/>
      <c r="AL303" s="77" t="inlineStr">
        <is>
          <t>RG18-S07-R1; RG18-S07-R2; RG18-S07-R3</t>
        </is>
      </c>
      <c r="AM303" s="77" t="inlineStr">
        <is>
          <t>Team sizes and cohort numbers not found; reach classed University-wide from stated eligibility 'current Queen Mary students' but the programme is hosted by History; 15-20 hours is a light commitment.</t>
        </is>
      </c>
      <c r="AN303" s="77" t="inlineStr"/>
      <c r="AO303" s="77" t="inlineStr">
        <is>
          <t>UK</t>
        </is>
      </c>
      <c r="AP303" s="77" t="inlineStr">
        <is>
          <t>UK – Russell Group</t>
        </is>
      </c>
      <c r="AQ303" s="77" t="inlineStr">
        <is>
          <t>~1 term/semester</t>
        </is>
      </c>
      <c r="AR303" s="77" t="inlineStr">
        <is>
          <t>All/standard</t>
        </is>
      </c>
      <c r="AS303" s="77" t="inlineStr"/>
    </row>
    <row r="304">
      <c r="A304" s="77" t="inlineStr">
        <is>
          <t>RG18</t>
        </is>
      </c>
      <c r="B304" s="77" t="inlineStr">
        <is>
          <t>Queen Mary University of London</t>
        </is>
      </c>
      <c r="C304" s="77" t="inlineStr">
        <is>
          <t>Faculty/school</t>
        </is>
      </c>
      <c r="D304" s="77" t="inlineStr">
        <is>
          <t>RG18-S08</t>
        </is>
      </c>
      <c r="E304" s="77" t="inlineStr"/>
      <c r="F304" s="77" t="inlineStr">
        <is>
          <t>No</t>
        </is>
      </c>
      <c r="G304" s="79" t="inlineStr">
        <is>
          <t>qNomics Client Advisory</t>
        </is>
      </c>
      <c r="H304" s="77" t="inlineStr">
        <is>
          <t>qNomics Client Advisory programme</t>
        </is>
      </c>
      <c r="I304" s="77" t="inlineStr"/>
      <c r="J304"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304" s="77" t="inlineStr">
        <is>
          <t>School of Economics and Finance (qNomics), within SKETCH</t>
        </is>
      </c>
      <c r="L304" s="77" t="inlineStr">
        <is>
          <t>Third-year undergraduate and postgraduate students in the School of Economics and Finance</t>
        </is>
      </c>
      <c r="M304" s="77" t="inlineStr">
        <is>
          <t>Arts/humanities/social sciences; Business/management</t>
        </is>
      </c>
      <c r="N304" s="77" t="inlineStr">
        <is>
          <t>Mixed</t>
        </is>
      </c>
      <c r="O304" s="77" t="inlineStr">
        <is>
          <t>Year 3 UG and PG</t>
        </is>
      </c>
      <c r="P304" s="77" t="inlineStr">
        <is>
          <t>Applications 14-27 Sept 2026 for 2026/27 (closed at research date)</t>
        </is>
      </c>
      <c r="Q304" s="77" t="inlineStr">
        <is>
          <t>Selective/competitive</t>
        </is>
      </c>
      <c r="R304" s="77" t="inlineStr">
        <is>
          <t>Mixed</t>
        </is>
      </c>
      <c r="S304" s="77" t="inlineStr">
        <is>
          <t>Listed as an optional PG professional-skills module on SEF pages; credit not found; also recorded as extracurricular on HEAR transcript pages</t>
        </is>
      </c>
      <c r="T304" s="77" t="inlineStr">
        <is>
          <t>Not stated</t>
        </is>
      </c>
      <c r="U304" s="77" t="inlineStr">
        <is>
          <t>Team client advisory with professional supervisor</t>
        </is>
      </c>
      <c r="V304" s="77" t="inlineStr">
        <is>
          <t>Yes</t>
        </is>
      </c>
      <c r="W304" s="77" t="inlineStr">
        <is>
          <t>Defined client challenge with final recommendations presented to client (source 1).</t>
        </is>
      </c>
      <c r="X304" s="77" t="inlineStr">
        <is>
          <t>Yes</t>
        </is>
      </c>
      <c r="Y304" s="77" t="inlineStr">
        <is>
          <t>Teams are assigned a client (source 1).</t>
        </is>
      </c>
      <c r="Z304" s="77" t="inlineStr">
        <is>
          <t>Yes</t>
        </is>
      </c>
      <c r="AA304" s="77" t="inlineStr">
        <is>
          <t>External entrepreneurs, start-ups and small businesses supply the challenge, have a professional supervisor/advisor and receive the final recommendations (source 1).</t>
        </is>
      </c>
      <c r="AB304" s="77" t="inlineStr">
        <is>
          <t>Business/commercial</t>
        </is>
      </c>
      <c r="AC304" s="77" t="inlineStr">
        <is>
          <t>Client brief and receipt of recommendations</t>
        </is>
      </c>
      <c r="AD304" s="77" t="inlineStr"/>
      <c r="AE304" s="77" t="inlineStr">
        <is>
          <t>Final recommendations / advice to client</t>
        </is>
      </c>
      <c r="AF304" s="77">
        <f>IF(OR(V304="No",X304="No",Z304="No"),"Outside strict definition",IF(AND(V304="Yes",X304="Yes",Z304="Yes"),"Meets all three","Potentially relevant; evidence incomplete"))</f>
        <v/>
      </c>
      <c r="AG304" s="77" t="inlineStr">
        <is>
          <t>Current delivery confirmed</t>
        </is>
      </c>
      <c r="AH304" s="77" t="inlineStr">
        <is>
          <t>2026/27</t>
        </is>
      </c>
      <c r="AI304" s="77" t="inlineStr">
        <is>
          <t>Yes</t>
        </is>
      </c>
      <c r="AJ304" s="77">
        <f>IF(AND(AI304="Yes",AF304="Meets all three",AG304="Current delivery confirmed"),"Yes","No")</f>
        <v/>
      </c>
      <c r="AK304" s="77" t="inlineStr">
        <is>
          <t>18 SMEs supported (2025 news, unit: client projects)</t>
        </is>
      </c>
      <c r="AL304" s="77" t="inlineStr">
        <is>
          <t>RG18-S08-R1; RG18-S08-R2; RG18-S08-R3</t>
        </is>
      </c>
      <c r="AM304" s="77" t="inlineStr">
        <is>
          <t>Credit and duration unclear; curricular vs extracurricular status mixed across pages; 'professional supervisor' may be an academic/professional adviser rather than the client.</t>
        </is>
      </c>
      <c r="AN304" s="77" t="inlineStr"/>
      <c r="AO304" s="77" t="inlineStr">
        <is>
          <t>UK</t>
        </is>
      </c>
      <c r="AP304" s="77" t="inlineStr">
        <is>
          <t>UK – Russell Group</t>
        </is>
      </c>
      <c r="AQ304" s="77" t="inlineStr">
        <is>
          <t>Unclear</t>
        </is>
      </c>
      <c r="AR304" s="77" t="inlineStr">
        <is>
          <t>All/standard</t>
        </is>
      </c>
      <c r="AS304" s="77" t="inlineStr"/>
    </row>
    <row r="305">
      <c r="A305" s="77" t="inlineStr">
        <is>
          <t>RG18</t>
        </is>
      </c>
      <c r="B305" s="77" t="inlineStr">
        <is>
          <t>Queen Mary University of London</t>
        </is>
      </c>
      <c r="C305" s="77" t="inlineStr">
        <is>
          <t>Faculty/school</t>
        </is>
      </c>
      <c r="D305" s="77" t="inlineStr">
        <is>
          <t>RG18-S09</t>
        </is>
      </c>
      <c r="E305" s="77" t="inlineStr"/>
      <c r="F305" s="77" t="inlineStr">
        <is>
          <t>No</t>
        </is>
      </c>
      <c r="G305" s="79" t="inlineStr">
        <is>
          <t>qNomics Community Projects</t>
        </is>
      </c>
      <c r="H305" s="77" t="inlineStr">
        <is>
          <t>qNomics Community Projects</t>
        </is>
      </c>
      <c r="I305" s="77" t="inlineStr"/>
      <c r="J305" s="77" t="inlineStr">
        <is>
          <t>Students are paired with community organisations on local challenges using research, survey design, data analysis and design thinking; open to undergraduate and postgraduate students (School of Economics and Finance).</t>
        </is>
      </c>
      <c r="K305" s="77" t="inlineStr">
        <is>
          <t>School of Economics and Finance (qNomics)</t>
        </is>
      </c>
      <c r="L305" s="77" t="inlineStr">
        <is>
          <t>Undergraduate and postgraduate students (qNomics)</t>
        </is>
      </c>
      <c r="M305" s="77" t="inlineStr">
        <is>
          <t>Arts/humanities/social sciences</t>
        </is>
      </c>
      <c r="N305" s="77" t="inlineStr">
        <is>
          <t>Mixed</t>
        </is>
      </c>
      <c r="O305" s="77" t="inlineStr"/>
      <c r="P305" s="77" t="inlineStr"/>
      <c r="Q305" s="77" t="inlineStr">
        <is>
          <t>Selective/competitive</t>
        </is>
      </c>
      <c r="R305" s="77" t="inlineStr">
        <is>
          <t>Unclear</t>
        </is>
      </c>
      <c r="S305" s="77" t="inlineStr">
        <is>
          <t>Not found</t>
        </is>
      </c>
      <c r="T305" s="77" t="inlineStr">
        <is>
          <t>Not found</t>
        </is>
      </c>
      <c r="U305" s="77" t="inlineStr">
        <is>
          <t>Team projects with community organisations</t>
        </is>
      </c>
      <c r="V305" s="77" t="inlineStr">
        <is>
          <t>Unclear</t>
        </is>
      </c>
      <c r="W305" s="77" t="inlineStr">
        <is>
          <t>Research/design-thinking work with community organisations; outputs described only as practical resources/recommendations (source 1).</t>
        </is>
      </c>
      <c r="X305" s="77" t="inlineStr">
        <is>
          <t>Yes</t>
        </is>
      </c>
      <c r="Y305" s="77" t="inlineStr">
        <is>
          <t>Both qNomics strands put students into teams (source 1 summary).</t>
        </is>
      </c>
      <c r="Z305" s="77" t="inlineStr">
        <is>
          <t>Yes</t>
        </is>
      </c>
      <c r="AA305" s="77" t="inlineStr">
        <is>
          <t>Community organisations pose the local challenge (source 1); detail of organisation role limited.</t>
        </is>
      </c>
      <c r="AB305" s="77" t="inlineStr">
        <is>
          <t>Charity/community</t>
        </is>
      </c>
      <c r="AC305" s="77" t="inlineStr">
        <is>
          <t>Pose local challenges</t>
        </is>
      </c>
      <c r="AD305" s="77" t="inlineStr"/>
      <c r="AE305" s="77" t="inlineStr">
        <is>
          <t>Not specified</t>
        </is>
      </c>
      <c r="AF305" s="77">
        <f>IF(OR(V305="No",X305="No",Z305="No"),"Outside strict definition",IF(AND(V305="Yes",X305="Yes",Z305="Yes"),"Meets all three","Potentially relevant; evidence incomplete"))</f>
        <v/>
      </c>
      <c r="AG305" s="77" t="inlineStr">
        <is>
          <t>Current status unclear</t>
        </is>
      </c>
      <c r="AH305" s="77" t="inlineStr">
        <is>
          <t>2026</t>
        </is>
      </c>
      <c r="AI305" s="77" t="inlineStr">
        <is>
          <t>Yes</t>
        </is>
      </c>
      <c r="AJ305" s="77">
        <f>IF(AND(AI305="Yes",AF305="Meets all three",AG305="Current delivery confirmed"),"Yes","No")</f>
        <v/>
      </c>
      <c r="AK305" s="77" t="inlineStr"/>
      <c r="AL305" s="77" t="inlineStr">
        <is>
          <t>RG18-S09-R1</t>
        </is>
      </c>
      <c r="AM305" s="77" t="inlineStr">
        <is>
          <t>Output, duration, partners and delivery year not found; A and coverage unclear.</t>
        </is>
      </c>
      <c r="AN305" s="77" t="inlineStr"/>
      <c r="AO305" s="77" t="inlineStr">
        <is>
          <t>UK</t>
        </is>
      </c>
      <c r="AP305" s="77" t="inlineStr">
        <is>
          <t>UK – Russell Group</t>
        </is>
      </c>
      <c r="AQ305" s="77" t="inlineStr">
        <is>
          <t>Unclear</t>
        </is>
      </c>
      <c r="AR305" s="77" t="inlineStr">
        <is>
          <t>Unclear</t>
        </is>
      </c>
      <c r="AS305" s="77" t="inlineStr"/>
    </row>
    <row r="306">
      <c r="A306" s="77" t="inlineStr">
        <is>
          <t>RG18</t>
        </is>
      </c>
      <c r="B306" s="77" t="inlineStr">
        <is>
          <t>Queen Mary University of London</t>
        </is>
      </c>
      <c r="C306" s="77" t="inlineStr">
        <is>
          <t>Faculty/school</t>
        </is>
      </c>
      <c r="D306" s="77" t="inlineStr">
        <is>
          <t>RG18-S10</t>
        </is>
      </c>
      <c r="E306" s="77" t="inlineStr"/>
      <c r="F306" s="77" t="inlineStr">
        <is>
          <t>No</t>
        </is>
      </c>
      <c r="G306" s="79" t="inlineStr">
        <is>
          <t>SBM Consult</t>
        </is>
      </c>
      <c r="H306" s="77" t="inlineStr">
        <is>
          <t>SBM Consult</t>
        </is>
      </c>
      <c r="I306" s="77" t="inlineStr"/>
      <c r="J306"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306" s="77" t="inlineStr">
        <is>
          <t>School of Business and Management</t>
        </is>
      </c>
      <c r="L306" s="77" t="inlineStr">
        <is>
          <t>All SBM students (UG and PG) and recent graduates</t>
        </is>
      </c>
      <c r="M306" s="77" t="inlineStr">
        <is>
          <t>Business/management</t>
        </is>
      </c>
      <c r="N306" s="77" t="inlineStr">
        <is>
          <t>Mixed</t>
        </is>
      </c>
      <c r="O306" s="77" t="inlineStr"/>
      <c r="P306" s="77" t="inlineStr">
        <is>
          <t>SBM only; one participation per student; assessment/selection</t>
        </is>
      </c>
      <c r="Q306" s="77" t="inlineStr">
        <is>
          <t>Selective/competitive</t>
        </is>
      </c>
      <c r="R306" s="77" t="inlineStr">
        <is>
          <t>Extracurricular</t>
        </is>
      </c>
      <c r="S306" s="77" t="inlineStr">
        <is>
          <t>Paid; no credit</t>
        </is>
      </c>
      <c r="T306" s="77" t="inlineStr">
        <is>
          <t>10 weeks (30 hours)</t>
        </is>
      </c>
      <c r="U306" s="77" t="inlineStr">
        <is>
          <t>Paid team consultancy</t>
        </is>
      </c>
      <c r="V306" s="77" t="inlineStr">
        <is>
          <t>Yes</t>
        </is>
      </c>
      <c r="W306" s="77" t="inlineStr">
        <is>
          <t>Defined consultancy challenges, e.g. interiors of the new SBM building, school carbon footprint, Year 1 transformation project (source 1).</t>
        </is>
      </c>
      <c r="X306" s="77" t="inlineStr">
        <is>
          <t>Yes</t>
        </is>
      </c>
      <c r="Y306" s="77" t="inlineStr">
        <is>
          <t>Teams of five (source 1).</t>
        </is>
      </c>
      <c r="Z306" s="77" t="inlineStr">
        <is>
          <t>No</t>
        </is>
      </c>
      <c r="AA306" s="77" t="inlineStr">
        <is>
          <t>All listed clients are internal university units (SBM, Estates &amp; Facilities, Students' Union); no external organisation evidenced (source 1).</t>
        </is>
      </c>
      <c r="AB306" s="77" t="inlineStr">
        <is>
          <t>Other</t>
        </is>
      </c>
      <c r="AC306" s="77" t="inlineStr">
        <is>
          <t>Internal university clients</t>
        </is>
      </c>
      <c r="AD306" s="77" t="inlineStr"/>
      <c r="AE306" s="77" t="inlineStr">
        <is>
          <t>Consultancy recommendations to internal client</t>
        </is>
      </c>
      <c r="AF306" s="77">
        <f>IF(OR(V306="No",X306="No",Z306="No"),"Outside strict definition",IF(AND(V306="Yes",X306="Yes",Z306="Yes"),"Meets all three","Potentially relevant; evidence incomplete"))</f>
        <v/>
      </c>
      <c r="AG306" s="77" t="inlineStr">
        <is>
          <t>Current status unclear</t>
        </is>
      </c>
      <c r="AH306" s="77" t="inlineStr">
        <is>
          <t>Undated</t>
        </is>
      </c>
      <c r="AI306" s="77" t="inlineStr">
        <is>
          <t>Yes</t>
        </is>
      </c>
      <c r="AJ306" s="77">
        <f>IF(AND(AI306="Yes",AF306="Meets all three",AG306="Current delivery confirmed"),"Yes","No")</f>
        <v/>
      </c>
      <c r="AK306" s="77" t="inlineStr"/>
      <c r="AL306" s="77" t="inlineStr">
        <is>
          <t>RG18-S10-R1</t>
        </is>
      </c>
      <c r="AM306" s="77" t="inlineStr">
        <is>
          <t>Page undated and its dates mix 2024 and 2026 weekday patterns; external clients not evidenced.</t>
        </is>
      </c>
      <c r="AN306" s="77" t="inlineStr">
        <is>
          <t>SBM Consult</t>
        </is>
      </c>
      <c r="AO306" s="77" t="inlineStr">
        <is>
          <t>UK</t>
        </is>
      </c>
      <c r="AP306" s="77" t="inlineStr">
        <is>
          <t>UK – Russell Group</t>
        </is>
      </c>
      <c r="AQ306" s="77" t="inlineStr">
        <is>
          <t>~1 term/semester</t>
        </is>
      </c>
      <c r="AR306" s="77" t="inlineStr">
        <is>
          <t>Unclear</t>
        </is>
      </c>
      <c r="AS306" s="77" t="inlineStr"/>
    </row>
    <row r="307">
      <c r="A307" s="77" t="inlineStr">
        <is>
          <t>RG18</t>
        </is>
      </c>
      <c r="B307" s="77" t="inlineStr">
        <is>
          <t>Queen Mary University of London</t>
        </is>
      </c>
      <c r="C307" s="77" t="inlineStr">
        <is>
          <t>Faculty/school</t>
        </is>
      </c>
      <c r="D307" s="77" t="inlineStr">
        <is>
          <t>RG18-S11</t>
        </is>
      </c>
      <c r="E307" s="77" t="inlineStr"/>
      <c r="F307" s="77" t="inlineStr">
        <is>
          <t>No</t>
        </is>
      </c>
      <c r="G307" s="79" t="inlineStr">
        <is>
          <t>SBM In Action: Digital Industry Project (with Practera)</t>
        </is>
      </c>
      <c r="H307" s="77" t="inlineStr">
        <is>
          <t>SBM/Queen Mary Business School In Action: Digital Industry Project</t>
        </is>
      </c>
      <c r="I307" s="77" t="inlineStr"/>
      <c r="J307"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307" s="77" t="inlineStr">
        <is>
          <t>School of Business and Management careers and employability</t>
        </is>
      </c>
      <c r="L307" s="77" t="inlineStr">
        <is>
          <t>SBM students (as listed on SBM careers pages)</t>
        </is>
      </c>
      <c r="M307" s="77" t="inlineStr">
        <is>
          <t>Business/management</t>
        </is>
      </c>
      <c r="N307" s="77" t="inlineStr">
        <is>
          <t>Mixed</t>
        </is>
      </c>
      <c r="O307" s="77" t="inlineStr"/>
      <c r="P307" s="77" t="inlineStr">
        <is>
          <t>Application; limited places</t>
        </is>
      </c>
      <c r="Q307" s="77" t="inlineStr">
        <is>
          <t>Selective/competitive</t>
        </is>
      </c>
      <c r="R307" s="77" t="inlineStr">
        <is>
          <t>Extracurricular</t>
        </is>
      </c>
      <c r="S307" s="77" t="inlineStr">
        <is>
          <t>None stated</t>
        </is>
      </c>
      <c r="T307" s="77" t="inlineStr">
        <is>
          <t>3 weeks, 50 hours</t>
        </is>
      </c>
      <c r="U307" s="77" t="inlineStr">
        <is>
          <t>Virtual, Practera platform</t>
        </is>
      </c>
      <c r="V307" s="77" t="inlineStr">
        <is>
          <t>Yes</t>
        </is>
      </c>
      <c r="W307" s="77" t="inlineStr">
        <is>
          <t>Research report and final presentation on a business challenge (source 1).</t>
        </is>
      </c>
      <c r="X307" s="77" t="inlineStr">
        <is>
          <t>Yes</t>
        </is>
      </c>
      <c r="Y307" s="77" t="inlineStr">
        <is>
          <t>Student consultancy team (source 1).</t>
        </is>
      </c>
      <c r="Z307" s="77" t="inlineStr">
        <is>
          <t>Unclear</t>
        </is>
      </c>
      <c r="AA307" s="77" t="inlineStr">
        <is>
          <t>Page says a real business challenge for a company with a client briefing and professional mentor, but companies are unnamed and the programme is platform-run; strict handling of Practera schemes applied pending evidence of company participation.</t>
        </is>
      </c>
      <c r="AB307" s="77" t="inlineStr">
        <is>
          <t>Business/commercial</t>
        </is>
      </c>
      <c r="AC307" s="77" t="inlineStr">
        <is>
          <t>Provides challenge/briefing (claimed)</t>
        </is>
      </c>
      <c r="AD307" s="77" t="inlineStr"/>
      <c r="AE307" s="77" t="inlineStr">
        <is>
          <t>Final presentation and research report</t>
        </is>
      </c>
      <c r="AF307" s="77">
        <f>IF(OR(V307="No",X307="No",Z307="No"),"Outside strict definition",IF(AND(V307="Yes",X307="Yes",Z307="Yes"),"Meets all three","Potentially relevant; evidence incomplete"))</f>
        <v/>
      </c>
      <c r="AG307" s="77" t="inlineStr">
        <is>
          <t>Current status unclear</t>
        </is>
      </c>
      <c r="AH307" s="77" t="inlineStr">
        <is>
          <t>2025</t>
        </is>
      </c>
      <c r="AI307" s="77" t="inlineStr">
        <is>
          <t>Yes</t>
        </is>
      </c>
      <c r="AJ307" s="77">
        <f>IF(AND(AI307="Yes",AF307="Meets all three",AG307="Current delivery confirmed"),"Yes","No")</f>
        <v/>
      </c>
      <c r="AK307" s="77" t="inlineStr"/>
      <c r="AL307" s="77" t="inlineStr">
        <is>
          <t>RG18-S11-R1</t>
        </is>
      </c>
      <c r="AM307" s="77" t="inlineStr">
        <is>
          <t>Dates (16 June-7 July, 9 May deadline) undated; a 2025 edition ran; 2026 delivery unconfirmed; no named companies.</t>
        </is>
      </c>
      <c r="AN307" s="77" t="inlineStr"/>
      <c r="AO307" s="77" t="inlineStr">
        <is>
          <t>UK</t>
        </is>
      </c>
      <c r="AP307" s="77" t="inlineStr">
        <is>
          <t>UK – Russell Group</t>
        </is>
      </c>
      <c r="AQ307" s="77" t="inlineStr">
        <is>
          <t>1–4 weeks</t>
        </is>
      </c>
      <c r="AR307" s="77" t="inlineStr">
        <is>
          <t>Unclear</t>
        </is>
      </c>
      <c r="AS307" s="77" t="inlineStr"/>
    </row>
    <row r="308">
      <c r="A308" s="77" t="inlineStr">
        <is>
          <t>RG18</t>
        </is>
      </c>
      <c r="B308" s="77" t="inlineStr">
        <is>
          <t>Queen Mary University of London</t>
        </is>
      </c>
      <c r="C308" s="77" t="inlineStr">
        <is>
          <t>Faculty/school</t>
        </is>
      </c>
      <c r="D308" s="77" t="inlineStr">
        <is>
          <t>RG18-S12</t>
        </is>
      </c>
      <c r="E308" s="77" t="inlineStr"/>
      <c r="F308" s="77" t="inlineStr">
        <is>
          <t>No</t>
        </is>
      </c>
      <c r="G308" s="79" t="inlineStr">
        <is>
          <t>MEng final-year group design project (School of Engineering and Materials Science)</t>
        </is>
      </c>
      <c r="H308" s="77" t="inlineStr">
        <is>
          <t>MEng group design project</t>
        </is>
      </c>
      <c r="I308" s="77" t="inlineStr"/>
      <c r="J308"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308" s="77" t="inlineStr">
        <is>
          <t>School of Engineering and Materials Science (also EEE programmes)</t>
        </is>
      </c>
      <c r="L308" s="77" t="inlineStr">
        <is>
          <t>MEng students in SEMS programmes</t>
        </is>
      </c>
      <c r="M308" s="77" t="inlineStr">
        <is>
          <t>Engineering/computing</t>
        </is>
      </c>
      <c r="N308" s="77" t="inlineStr">
        <is>
          <t>Undergraduate</t>
        </is>
      </c>
      <c r="O308" s="77" t="inlineStr">
        <is>
          <t>Year 4 (MEng)</t>
        </is>
      </c>
      <c r="P308" s="77" t="inlineStr">
        <is>
          <t>MEng</t>
        </is>
      </c>
      <c r="Q308" s="77" t="inlineStr">
        <is>
          <t>Compulsory within specified programmes</t>
        </is>
      </c>
      <c r="R308" s="77" t="inlineStr">
        <is>
          <t>Curricular</t>
        </is>
      </c>
      <c r="S308" s="77" t="inlineStr">
        <is>
          <t>50% of final year</t>
        </is>
      </c>
      <c r="T308" s="77" t="inlineStr">
        <is>
          <t>Year</t>
        </is>
      </c>
      <c r="U308" s="77" t="inlineStr">
        <is>
          <t>Group design project</t>
        </is>
      </c>
      <c r="V308" s="77" t="inlineStr">
        <is>
          <t>Yes</t>
        </is>
      </c>
      <c r="W308" s="77" t="inlineStr">
        <is>
          <t>Group design project (source 1).</t>
        </is>
      </c>
      <c r="X308" s="77" t="inlineStr">
        <is>
          <t>Yes</t>
        </is>
      </c>
      <c r="Y308" s="77" t="inlineStr">
        <is>
          <t>Described as group design project (source 1).</t>
        </is>
      </c>
      <c r="Z308" s="77" t="inlineStr">
        <is>
          <t>Unclear</t>
        </is>
      </c>
      <c r="AA308" s="77" t="inlineStr">
        <is>
          <t>'Frequently sponsored by industry' and 'may be scoped and sponsored' - sponsorship is not shown to be standard (sources 1, 2).</t>
        </is>
      </c>
      <c r="AB308" s="77" t="inlineStr">
        <is>
          <t>Business/commercial</t>
        </is>
      </c>
      <c r="AC308" s="77" t="inlineStr">
        <is>
          <t>Sponsor/scoping for some projects</t>
        </is>
      </c>
      <c r="AD308" s="77" t="inlineStr"/>
      <c r="AE308" s="77" t="inlineStr">
        <is>
          <t>Design project output</t>
        </is>
      </c>
      <c r="AF308" s="77">
        <f>IF(OR(V308="No",X308="No",Z308="No"),"Outside strict definition",IF(AND(V308="Yes",X308="Yes",Z308="Yes"),"Meets all three","Potentially relevant; evidence incomplete"))</f>
        <v/>
      </c>
      <c r="AG308" s="77" t="inlineStr">
        <is>
          <t>Current status unclear</t>
        </is>
      </c>
      <c r="AH308" s="77" t="inlineStr">
        <is>
          <t>2022</t>
        </is>
      </c>
      <c r="AI308" s="77" t="inlineStr">
        <is>
          <t>Yes</t>
        </is>
      </c>
      <c r="AJ308" s="77">
        <f>IF(AND(AI308="Yes",AF308="Meets all three",AG308="Current delivery confirmed"),"Yes","No")</f>
        <v/>
      </c>
      <c r="AK308" s="77" t="inlineStr"/>
      <c r="AL308" s="77" t="inlineStr">
        <is>
          <t>RG18-S12-R1; RG18-S12-R2; RG18-S12-R3</t>
        </is>
      </c>
      <c r="AM308" s="77" t="inlineStr">
        <is>
          <t>FAQ undated; 2022 award news only; sponsor lists and 2025/26 delivery not found; further departmental instances likely.</t>
        </is>
      </c>
      <c r="AN308" s="77" t="inlineStr"/>
      <c r="AO308" s="77" t="inlineStr">
        <is>
          <t>UK</t>
        </is>
      </c>
      <c r="AP308" s="77" t="inlineStr">
        <is>
          <t>UK – Russell Group</t>
        </is>
      </c>
      <c r="AQ308" s="77" t="inlineStr">
        <is>
          <t>&gt;1 term</t>
        </is>
      </c>
      <c r="AR308" s="77" t="inlineStr">
        <is>
          <t>Some projects</t>
        </is>
      </c>
      <c r="AS308" s="77" t="inlineStr"/>
    </row>
    <row r="309">
      <c r="A309" s="77" t="inlineStr">
        <is>
          <t>RG19</t>
        </is>
      </c>
      <c r="B309" s="77" t="inlineStr">
        <is>
          <t>Queen’s University Belfast</t>
        </is>
      </c>
      <c r="C309" s="77" t="inlineStr">
        <is>
          <t>University-wide</t>
        </is>
      </c>
      <c r="D309" s="77" t="inlineStr">
        <is>
          <t>RG19-S01</t>
        </is>
      </c>
      <c r="E309" s="77" t="inlineStr"/>
      <c r="F309" s="77" t="inlineStr">
        <is>
          <t>No</t>
        </is>
      </c>
      <c r="G309" s="79" t="inlineStr">
        <is>
          <t>Real-World Consultancy Programme (Careers)</t>
        </is>
      </c>
      <c r="H309" s="77" t="inlineStr">
        <is>
          <t>Real-World Consultancy Programme</t>
        </is>
      </c>
      <c r="I309" s="77" t="inlineStr"/>
      <c r="J309"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309" s="77" t="inlineStr">
        <is>
          <t>Careers, Employability and Skills (Student Guidance Centre)</t>
        </is>
      </c>
      <c r="L309" s="77" t="inlineStr">
        <is>
          <t>Any subject; degree-registered students or recent graduates</t>
        </is>
      </c>
      <c r="M309" s="77" t="inlineStr">
        <is>
          <t>Central provision</t>
        </is>
      </c>
      <c r="N309" s="77" t="inlineStr">
        <is>
          <t>Mixed</t>
        </is>
      </c>
      <c r="O309" s="77" t="inlineStr"/>
      <c r="P309" s="77" t="inlineStr">
        <is>
          <t>Open to Queen's students of all levels and subjects; free; limited to 40 places with waitlist; full attendance required.</t>
        </is>
      </c>
      <c r="Q309" s="77" t="inlineStr">
        <is>
          <t>Selective/competitive</t>
        </is>
      </c>
      <c r="R309" s="77" t="inlineStr">
        <is>
          <t>Extracurricular</t>
        </is>
      </c>
      <c r="S309" s="77" t="inlineStr">
        <is>
          <t>No credit; accredited activity for the Future-Ready Award (Combined Route)</t>
        </is>
      </c>
      <c r="T309" s="77" t="inlineStr">
        <is>
          <t>4 days (26-29 May 2026)</t>
        </is>
      </c>
      <c r="U309" s="77" t="inlineStr">
        <is>
          <t>In person, The Cube, One Elmwood, Belfast</t>
        </is>
      </c>
      <c r="V309" s="77" t="inlineStr">
        <is>
          <t>Yes</t>
        </is>
      </c>
      <c r="W309" s="77" t="inlineStr">
        <is>
          <t>Teams address a client's problem through Design Thinking within the four-day programme (sources 1-2). Final output format (presentation to client) is not explicit in the extracts seen.</t>
        </is>
      </c>
      <c r="X309" s="77" t="inlineStr">
        <is>
          <t>Yes</t>
        </is>
      </c>
      <c r="Y309" s="77" t="inlineStr">
        <is>
          <t>'Students work in a project team for an external client organisation with other students from different disciplines' (source 1).</t>
        </is>
      </c>
      <c r="Z309" s="77" t="inlineStr">
        <is>
          <t>Yes</t>
        </is>
      </c>
      <c r="AA309" s="77" t="inlineStr">
        <is>
          <t>External client organisations set the problem; named 2025 clients listed in a student account (source 3). Programme page describes work 'for an external client organisation' (source 1).</t>
        </is>
      </c>
      <c r="AB309" s="77" t="inlineStr">
        <is>
          <t>Mixed</t>
        </is>
      </c>
      <c r="AC309" s="77" t="inlineStr">
        <is>
          <t>Clients set the problem (business, professional services, an education charity/centre); exact feedback/assessment role not evidenced.</t>
        </is>
      </c>
      <c r="AD309" s="77" t="inlineStr">
        <is>
          <t>2025: Aflac Northern Ireland, BDO Northern Ireland, Gig Grafter Limited, KPMG Ireland, The Phoenix Education Centre, SureCert (source 3)</t>
        </is>
      </c>
      <c r="AE309" s="77" t="inlineStr">
        <is>
          <t>Solution to client problem (Design Thinking output; presentation not explicitly evidenced)</t>
        </is>
      </c>
      <c r="AF309" s="77">
        <f>IF(OR(V309="No",X309="No",Z309="No"),"Outside strict definition",IF(AND(V309="Yes",X309="Yes",Z309="Yes"),"Meets all three","Potentially relevant; evidence incomplete"))</f>
        <v/>
      </c>
      <c r="AG309" s="77" t="inlineStr">
        <is>
          <t>Current delivery confirmed</t>
        </is>
      </c>
      <c r="AH309" s="77" t="inlineStr">
        <is>
          <t>2026 (26-29 May 2026)</t>
        </is>
      </c>
      <c r="AI309" s="77" t="inlineStr">
        <is>
          <t>Yes</t>
        </is>
      </c>
      <c r="AJ309" s="77">
        <f>IF(AND(AI309="Yes",AF309="Meets all three",AG309="Current delivery confirmed"),"Yes","No")</f>
        <v/>
      </c>
      <c r="AK309" s="77" t="inlineStr">
        <is>
          <t>40 places (2026)</t>
        </is>
      </c>
      <c r="AL309" s="77" t="inlineStr">
        <is>
          <t>RG19-S01-R1; RG19-S01-R2; RG19-S01-R3; RG19-S01-R4</t>
        </is>
      </c>
      <c r="AM309" s="77" t="inlineStr">
        <is>
          <t>Exact deliverable/assessment by clients not seen; one-off short programme (4 days). Next (2027) cohort not announced in results seen.</t>
        </is>
      </c>
      <c r="AN309" s="77" t="inlineStr"/>
      <c r="AO309" s="77" t="inlineStr">
        <is>
          <t>UK</t>
        </is>
      </c>
      <c r="AP309" s="77" t="inlineStr">
        <is>
          <t>UK – Russell Group</t>
        </is>
      </c>
      <c r="AQ309" s="77" t="inlineStr">
        <is>
          <t>&lt;1 week</t>
        </is>
      </c>
      <c r="AR309" s="77" t="inlineStr">
        <is>
          <t>All/standard</t>
        </is>
      </c>
      <c r="AS309" s="77" t="inlineStr"/>
    </row>
    <row r="310">
      <c r="A310" s="77" t="inlineStr">
        <is>
          <t>RG19</t>
        </is>
      </c>
      <c r="B310" s="77" t="inlineStr">
        <is>
          <t>Queen’s University Belfast</t>
        </is>
      </c>
      <c r="C310" s="77" t="inlineStr">
        <is>
          <t>Faculty/school</t>
        </is>
      </c>
      <c r="D310" s="77" t="inlineStr">
        <is>
          <t>RG19-S02</t>
        </is>
      </c>
      <c r="E310" s="77" t="inlineStr"/>
      <c r="F310" s="77" t="inlineStr">
        <is>
          <t>No</t>
        </is>
      </c>
      <c r="G310" s="79" t="inlineStr">
        <is>
          <t>Queen's Business School Business Clinic</t>
        </is>
      </c>
      <c r="H310" s="77" t="inlineStr">
        <is>
          <t>Business Clinic (student consultancy)</t>
        </is>
      </c>
      <c r="I310" s="77" t="inlineStr"/>
      <c r="J310"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310" s="77" t="inlineStr">
        <is>
          <t>Queen's Business School (Business Hub)</t>
        </is>
      </c>
      <c r="L310" s="77" t="inlineStr">
        <is>
          <t>Queen's Business School students (MSc International Business named on current page; undergraduates in earlier cycles)</t>
        </is>
      </c>
      <c r="M310" s="77" t="inlineStr">
        <is>
          <t>Business/management</t>
        </is>
      </c>
      <c r="N310" s="77" t="inlineStr">
        <is>
          <t>Mixed</t>
        </is>
      </c>
      <c r="O310" s="77" t="inlineStr"/>
      <c r="P310" s="77" t="inlineStr">
        <is>
          <t>Student level differs between pages (undergraduate teams 2023/24; postgraduates 2025/2026).</t>
        </is>
      </c>
      <c r="Q310" s="77" t="inlineStr">
        <is>
          <t>Unclear</t>
        </is>
      </c>
      <c r="R310" s="77" t="inlineStr">
        <is>
          <t>Mixed</t>
        </is>
      </c>
      <c r="S310" s="77" t="inlineStr">
        <is>
          <t>Report and presentation 'form part of the students' graded coursework'; module/credit link not evidenced</t>
        </is>
      </c>
      <c r="T310" s="77" t="inlineStr">
        <is>
          <t>6-12 weeks, June-September 2026</t>
        </is>
      </c>
      <c r="U310" s="77" t="inlineStr">
        <is>
          <t>Virtual or in person; academic supervision plus organisation mentor</t>
        </is>
      </c>
      <c r="V310" s="77" t="inlineStr">
        <is>
          <t>Yes</t>
        </is>
      </c>
      <c r="W310" s="77" t="inlineStr">
        <is>
          <t>Defined business issue; students produce 'engaging, action-oriented reports' with recommendations and a presentation (sources 1,3).</t>
        </is>
      </c>
      <c r="X310" s="77" t="inlineStr">
        <is>
          <t>Unclear</t>
        </is>
      </c>
      <c r="Y310" s="77" t="inlineStr">
        <is>
          <t>Older pages: 'undergraduate student teams' (source 3); 2025 page: 'a dedicated team of postgraduate students' (source 2); a search summary of the current page also mentioned individual postgraduate students. Team vs individual for the current route not resolved.</t>
        </is>
      </c>
      <c r="Z310" s="77" t="inlineStr">
        <is>
          <t>Yes</t>
        </is>
      </c>
      <c r="AA310" s="77" t="inlineStr">
        <is>
          <t>Client organisation submits the proposal, provides a company mentor and works with a Professor of Practice during the project, and receives findings and recommendations (sources 1-3).</t>
        </is>
      </c>
      <c r="AB310" s="77" t="inlineStr">
        <is>
          <t>Mixed</t>
        </is>
      </c>
      <c r="AC310" s="77" t="inlineStr">
        <is>
          <t>Client sets issue, provides mentor, receives report/presentation. Eligible: industry, government, charities, not-for-profits.</t>
        </is>
      </c>
      <c r="AD310" s="77" t="inlineStr">
        <is>
          <t>Past clients cited on school pages: Danske Bank, KPMG, Innovation Factory, Bryson Charity Group, AllState NI, Denroy, TeamFeePay, GetSociable, Harmoni (undated/various years)</t>
        </is>
      </c>
      <c r="AE310" s="77" t="inlineStr">
        <is>
          <t>Report with recommendations plus presentation</t>
        </is>
      </c>
      <c r="AF310" s="77">
        <f>IF(OR(V310="No",X310="No",Z310="No"),"Outside strict definition",IF(AND(V310="Yes",X310="Yes",Z310="Yes"),"Meets all three","Potentially relevant; evidence incomplete"))</f>
        <v/>
      </c>
      <c r="AG310" s="77" t="inlineStr">
        <is>
          <t>Current delivery confirmed</t>
        </is>
      </c>
      <c r="AH310" s="77" t="inlineStr">
        <is>
          <t>2026 (June-September 2026 projects advertised)</t>
        </is>
      </c>
      <c r="AI310" s="77" t="inlineStr">
        <is>
          <t>Yes</t>
        </is>
      </c>
      <c r="AJ310" s="77">
        <f>IF(AND(AI310="Yes",AF310="Meets all three",AG310="Current delivery confirmed"),"Yes","No")</f>
        <v/>
      </c>
      <c r="AK310" s="77" t="inlineStr"/>
      <c r="AL310" s="77" t="inlineStr">
        <is>
          <t>RG19-S02-R1; RG19-S02-R2; RG19-S02-R3</t>
        </is>
      </c>
      <c r="AM310" s="77" t="inlineStr">
        <is>
          <t>Team vs individual working on the current postgraduate route; whether credit-bearing module (e.g. MSc IB capstone) or extra-curricular; no 2025/26 application call seen (last found: closing 30 Aug 2023).</t>
        </is>
      </c>
      <c r="AN310" s="77" t="inlineStr"/>
      <c r="AO310" s="77" t="inlineStr">
        <is>
          <t>UK</t>
        </is>
      </c>
      <c r="AP310" s="77" t="inlineStr">
        <is>
          <t>UK – Russell Group</t>
        </is>
      </c>
      <c r="AQ310" s="77" t="inlineStr">
        <is>
          <t>~1 term/semester</t>
        </is>
      </c>
      <c r="AR310" s="77" t="inlineStr">
        <is>
          <t>All/standard</t>
        </is>
      </c>
      <c r="AS310" s="77" t="inlineStr"/>
    </row>
    <row r="311">
      <c r="A311" s="77" t="inlineStr">
        <is>
          <t>RG19</t>
        </is>
      </c>
      <c r="B311" s="77" t="inlineStr">
        <is>
          <t>Queen’s University Belfast</t>
        </is>
      </c>
      <c r="C311" s="77" t="inlineStr">
        <is>
          <t>Programme/course</t>
        </is>
      </c>
      <c r="D311" s="77" t="inlineStr">
        <is>
          <t>RG19-S03</t>
        </is>
      </c>
      <c r="E311" s="77" t="inlineStr"/>
      <c r="F311" s="77" t="inlineStr">
        <is>
          <t>No</t>
        </is>
      </c>
      <c r="G311" s="79" t="inlineStr">
        <is>
          <t>MSc International Business: International Consultancy capstone pathway</t>
        </is>
      </c>
      <c r="H311" s="77" t="inlineStr">
        <is>
          <t>MSc International Business - International Consultancy capstone</t>
        </is>
      </c>
      <c r="I311" s="77" t="inlineStr"/>
      <c r="J311"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311" s="77" t="inlineStr">
        <is>
          <t>Queen's Business School</t>
        </is>
      </c>
      <c r="L311" s="77" t="inlineStr">
        <is>
          <t>MSc International Business</t>
        </is>
      </c>
      <c r="M311" s="77" t="inlineStr">
        <is>
          <t>Business/management</t>
        </is>
      </c>
      <c r="N311" s="77" t="inlineStr">
        <is>
          <t>Postgraduate taught</t>
        </is>
      </c>
      <c r="O311" s="77" t="inlineStr"/>
      <c r="P311" s="77" t="inlineStr"/>
      <c r="Q311" s="77" t="inlineStr">
        <is>
          <t>Optional/elective</t>
        </is>
      </c>
      <c r="R311" s="77" t="inlineStr">
        <is>
          <t>Curricular</t>
        </is>
      </c>
      <c r="S311" s="77" t="inlineStr">
        <is>
          <t>60-credit capstone (2024/25 programme specification); students must complete 90 CATS of taught modules first</t>
        </is>
      </c>
      <c r="T311" s="77" t="inlineStr">
        <is>
          <t>Semester 3</t>
        </is>
      </c>
      <c r="U311" s="77" t="inlineStr">
        <is>
          <t>Organisation mentor plus dedicated academic support</t>
        </is>
      </c>
      <c r="V311" s="77" t="inlineStr">
        <is>
          <t>Yes</t>
        </is>
      </c>
      <c r="W311" s="77" t="inlineStr">
        <is>
          <t>'Working alongside a real-world global organisation and mentor to address a specific problem' (source 1).</t>
        </is>
      </c>
      <c r="X311" s="77" t="inlineStr">
        <is>
          <t>Unclear</t>
        </is>
      </c>
      <c r="Y311" s="77" t="inlineStr">
        <is>
          <t>Specification refers to an 'individual capstone project'; team-based element only evidenced for an online simulation. Consultancy pathway team vs individual not resolved.</t>
        </is>
      </c>
      <c r="Z311" s="77" t="inlineStr">
        <is>
          <t>Yes</t>
        </is>
      </c>
      <c r="AA311" s="77" t="inlineStr">
        <is>
          <t>Real-world global organisation and company mentor (source 1); coverage across pathway options varies (optional pathway).</t>
        </is>
      </c>
      <c r="AB311" s="77" t="inlineStr">
        <is>
          <t>Business/commercial</t>
        </is>
      </c>
      <c r="AC311" s="77" t="inlineStr">
        <is>
          <t>Mentor and problem owner (organisation); extent of assessment role not evidenced.</t>
        </is>
      </c>
      <c r="AD311" s="77" t="inlineStr"/>
      <c r="AE311" s="77" t="inlineStr">
        <is>
          <t>Capstone consultancy report (not detailed)</t>
        </is>
      </c>
      <c r="AF311" s="77">
        <f>IF(OR(V311="No",X311="No",Z311="No"),"Outside strict definition",IF(AND(V311="Yes",X311="Yes",Z311="Yes"),"Meets all three","Potentially relevant; evidence incomplete"))</f>
        <v/>
      </c>
      <c r="AG311" s="77" t="inlineStr">
        <is>
          <t>Current status unclear</t>
        </is>
      </c>
      <c r="AH311" s="77" t="inlineStr">
        <is>
          <t>2024/25</t>
        </is>
      </c>
      <c r="AI311" s="77" t="inlineStr">
        <is>
          <t>No</t>
        </is>
      </c>
      <c r="AJ311" s="77">
        <f>IF(AND(AI311="Yes",AF311="Meets all three",AG311="Current delivery confirmed"),"Yes","No")</f>
        <v/>
      </c>
      <c r="AK311" s="77" t="inlineStr"/>
      <c r="AL311" s="77" t="inlineStr">
        <is>
          <t>RG19-S03-R1; RG19-S03-R2</t>
        </is>
      </c>
      <c r="AM311" s="77" t="inlineStr">
        <is>
          <t>Group vs individual; current-year delivery; relationship to Business Clinic (probable duplicate of S2 activity).</t>
        </is>
      </c>
      <c r="AN311" s="77" t="inlineStr"/>
      <c r="AO311" s="77" t="inlineStr">
        <is>
          <t>UK</t>
        </is>
      </c>
      <c r="AP311" s="77" t="inlineStr">
        <is>
          <t>UK – Russell Group</t>
        </is>
      </c>
      <c r="AQ311" s="77" t="inlineStr">
        <is>
          <t>~1 term/semester</t>
        </is>
      </c>
      <c r="AR311" s="77" t="inlineStr">
        <is>
          <t>Some projects</t>
        </is>
      </c>
      <c r="AS311" s="77" t="inlineStr">
        <is>
          <t>No (possible duplicate of RG19-S02)</t>
        </is>
      </c>
    </row>
    <row r="312">
      <c r="A312" s="77" t="inlineStr">
        <is>
          <t>RG19</t>
        </is>
      </c>
      <c r="B312" s="77" t="inlineStr">
        <is>
          <t>Queen’s University Belfast</t>
        </is>
      </c>
      <c r="C312" s="77" t="inlineStr">
        <is>
          <t>Programme/course</t>
        </is>
      </c>
      <c r="D312" s="77" t="inlineStr">
        <is>
          <t>RG19-S04</t>
        </is>
      </c>
      <c r="E312" s="77" t="inlineStr"/>
      <c r="F312" s="77" t="inlineStr">
        <is>
          <t>No</t>
        </is>
      </c>
      <c r="G312" s="79" t="inlineStr">
        <is>
          <t>CSC3032 Software Engineering Final Year Project (SE-FYP)</t>
        </is>
      </c>
      <c r="H312" s="77" t="inlineStr">
        <is>
          <t>Software Engineering Final Year Project</t>
        </is>
      </c>
      <c r="I312" s="77" t="inlineStr">
        <is>
          <t>CSC3032</t>
        </is>
      </c>
      <c r="J312"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12" s="77" t="inlineStr">
        <is>
          <t>School of EEECS</t>
        </is>
      </c>
      <c r="L312" s="77" t="inlineStr">
        <is>
          <t>BEng Software Engineering (incl. placement/year in industry route)</t>
        </is>
      </c>
      <c r="M312" s="77" t="inlineStr">
        <is>
          <t>Engineering/computing</t>
        </is>
      </c>
      <c r="N312" s="77" t="inlineStr">
        <is>
          <t>Undergraduate</t>
        </is>
      </c>
      <c r="O312" s="77" t="inlineStr">
        <is>
          <t>Final year</t>
        </is>
      </c>
      <c r="P312" s="77" t="inlineStr"/>
      <c r="Q312" s="77" t="inlineStr">
        <is>
          <t>Compulsory within specified programmes</t>
        </is>
      </c>
      <c r="R312" s="77" t="inlineStr">
        <is>
          <t>Curricular</t>
        </is>
      </c>
      <c r="S312" s="77" t="inlineStr">
        <is>
          <t>40 credits, 100% coursework (EEECS module descriptions 2024-25)</t>
        </is>
      </c>
      <c r="T312" s="77" t="inlineStr">
        <is>
          <t>~24-25 weeks (mid-September to mid-April)</t>
        </is>
      </c>
      <c r="U312" s="77" t="inlineStr">
        <is>
          <t>Team project with internal supervisor; example in booklet also shows external subject-expert supervisor</t>
        </is>
      </c>
      <c r="V312" s="77" t="inlineStr">
        <is>
          <t>Yes</t>
        </is>
      </c>
      <c r="W312" s="77" t="inlineStr">
        <is>
          <t>Bounded software build/extension per team from Project Booklet (sources 1,3).</t>
        </is>
      </c>
      <c r="X312" s="77" t="inlineStr">
        <is>
          <t>Yes</t>
        </is>
      </c>
      <c r="Y312" s="77" t="inlineStr">
        <is>
          <t>'Students form teams of four'; 'each team member is responsible for a key component of the system' (source 1).</t>
        </is>
      </c>
      <c r="Z312" s="77" t="inlineStr">
        <is>
          <t>Unclear</t>
        </is>
      </c>
      <c r="AA312"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12" s="77" t="inlineStr">
        <is>
          <t>Mixed</t>
        </is>
      </c>
      <c r="AC312" s="77" t="inlineStr">
        <is>
          <t>Proposes the problem via EoI; MoU with team; sometimes external expert supervisor. Internal (academic) proposals also exist.</t>
        </is>
      </c>
      <c r="AD312" s="77" t="inlineStr"/>
      <c r="AE312" s="77" t="inlineStr">
        <is>
          <t>Working software system</t>
        </is>
      </c>
      <c r="AF312" s="77">
        <f>IF(OR(V312="No",X312="No",Z312="No"),"Outside strict definition",IF(AND(V312="Yes",X312="Yes",Z312="Yes"),"Meets all three","Potentially relevant; evidence incomplete"))</f>
        <v/>
      </c>
      <c r="AG312" s="77" t="inlineStr">
        <is>
          <t>Current status unclear</t>
        </is>
      </c>
      <c r="AH312" s="77" t="inlineStr">
        <is>
          <t>2024/25 (module descriptions); booklet 2023-24</t>
        </is>
      </c>
      <c r="AI312" s="77" t="inlineStr">
        <is>
          <t>Yes</t>
        </is>
      </c>
      <c r="AJ312" s="77">
        <f>IF(AND(AI312="Yes",AF312="Meets all three",AG312="Current delivery confirmed"),"Yes","No")</f>
        <v/>
      </c>
      <c r="AK312" s="77" t="inlineStr"/>
      <c r="AL312" s="77" t="inlineStr">
        <is>
          <t>RG19-S04-R1; RG19-S04-R2; RG19-S04-R3; RG19-S04-R4</t>
        </is>
      </c>
      <c r="AM312" s="77" t="inlineStr">
        <is>
          <t>Share of projects with external clients per year; no dated 2025/26 allocation or booklet seen; blog page undated.</t>
        </is>
      </c>
      <c r="AN312" s="77" t="inlineStr"/>
      <c r="AO312" s="77" t="inlineStr">
        <is>
          <t>UK</t>
        </is>
      </c>
      <c r="AP312" s="77" t="inlineStr">
        <is>
          <t>UK – Russell Group</t>
        </is>
      </c>
      <c r="AQ312" s="77" t="inlineStr">
        <is>
          <t>&gt;1 term</t>
        </is>
      </c>
      <c r="AR312" s="77" t="inlineStr">
        <is>
          <t>Some projects</t>
        </is>
      </c>
      <c r="AS312" s="77" t="inlineStr"/>
    </row>
    <row r="313">
      <c r="A313" s="77" t="inlineStr">
        <is>
          <t>RG19</t>
        </is>
      </c>
      <c r="B313" s="77" t="inlineStr">
        <is>
          <t>Queen’s University Belfast</t>
        </is>
      </c>
      <c r="C313" s="77" t="inlineStr">
        <is>
          <t>Programme/course</t>
        </is>
      </c>
      <c r="D313" s="77" t="inlineStr">
        <is>
          <t>RG19-S05</t>
        </is>
      </c>
      <c r="E313" s="77" t="inlineStr"/>
      <c r="F313" s="77" t="inlineStr">
        <is>
          <t>No</t>
        </is>
      </c>
      <c r="G313" s="79" t="inlineStr">
        <is>
          <t>DSA8023 Analytics in Action (MSc Data Analytics)</t>
        </is>
      </c>
      <c r="H313" s="77" t="inlineStr">
        <is>
          <t>Analytics in Action</t>
        </is>
      </c>
      <c r="I313" s="77" t="inlineStr">
        <is>
          <t>DSA8023</t>
        </is>
      </c>
      <c r="J313"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13" s="77" t="inlineStr">
        <is>
          <t>School of Mathematics and Physics</t>
        </is>
      </c>
      <c r="L313" s="77" t="inlineStr">
        <is>
          <t>MSc Data Analytics</t>
        </is>
      </c>
      <c r="M313" s="77" t="inlineStr">
        <is>
          <t>Science</t>
        </is>
      </c>
      <c r="N313" s="77" t="inlineStr">
        <is>
          <t>Postgraduate taught</t>
        </is>
      </c>
      <c r="O313" s="77" t="inlineStr"/>
      <c r="P313" s="77" t="inlineStr"/>
      <c r="Q313" s="77" t="inlineStr">
        <is>
          <t>Compulsory within specified programmes</t>
        </is>
      </c>
      <c r="R313" s="77" t="inlineStr">
        <is>
          <t>Curricular</t>
        </is>
      </c>
      <c r="S313" s="77" t="inlineStr">
        <is>
          <t>Assessed by assignments/presentations; weighting differs between sources</t>
        </is>
      </c>
      <c r="T313" s="77" t="inlineStr">
        <is>
          <t>One module (timetabled teaching period)</t>
        </is>
      </c>
      <c r="U313" s="77" t="inlineStr">
        <is>
          <t>Group and individual presentations on business data</t>
        </is>
      </c>
      <c r="V313" s="77" t="inlineStr">
        <is>
          <t>Unclear</t>
        </is>
      </c>
      <c r="W313" s="77" t="inlineStr">
        <is>
          <t>Assignments analyse business-provided data and present recommendations, but project scale/brief definition not evidenced (sources 1-2).</t>
        </is>
      </c>
      <c r="X313" s="77" t="inlineStr">
        <is>
          <t>Yes</t>
        </is>
      </c>
      <c r="Y313" s="77" t="inlineStr">
        <is>
          <t>'3 assignments/presentations (2 group, 1 individual)' (source 1).</t>
        </is>
      </c>
      <c r="Z313" s="77" t="inlineStr">
        <is>
          <t>Yes</t>
        </is>
      </c>
      <c r="AA313" s="77" t="inlineStr">
        <is>
          <t>Data are 'provided by real-world businesses'; industry experts present real-world examples (source 1). Role in feedback/assessment not evidenced.</t>
        </is>
      </c>
      <c r="AB313" s="77" t="inlineStr">
        <is>
          <t>Business/commercial</t>
        </is>
      </c>
      <c r="AC313" s="77" t="inlineStr">
        <is>
          <t>Supplies real data; industry speakers.</t>
        </is>
      </c>
      <c r="AD313" s="77" t="inlineStr"/>
      <c r="AE313" s="77" t="inlineStr">
        <is>
          <t>Group presentations/reports of analytics findings</t>
        </is>
      </c>
      <c r="AF313" s="77">
        <f>IF(OR(V313="No",X313="No",Z313="No"),"Outside strict definition",IF(AND(V313="Yes",X313="Yes",Z313="Yes"),"Meets all three","Potentially relevant; evidence incomplete"))</f>
        <v/>
      </c>
      <c r="AG313" s="77" t="inlineStr">
        <is>
          <t>Current status unclear</t>
        </is>
      </c>
      <c r="AH313" s="77" t="inlineStr">
        <is>
          <t>2024/25</t>
        </is>
      </c>
      <c r="AI313" s="77" t="inlineStr">
        <is>
          <t>Yes</t>
        </is>
      </c>
      <c r="AJ313" s="77">
        <f>IF(AND(AI313="Yes",AF313="Meets all three",AG313="Current delivery confirmed"),"Yes","No")</f>
        <v/>
      </c>
      <c r="AK313" s="77" t="inlineStr"/>
      <c r="AL313" s="77" t="inlineStr">
        <is>
          <t>RG19-S05-R1; RG19-S05-R2</t>
        </is>
      </c>
      <c r="AM313" s="77" t="inlineStr">
        <is>
          <t>Whether assignments are substantive bounded projects; which businesses; current-year delivery (2024-25 timetable page only).</t>
        </is>
      </c>
      <c r="AN313" s="77" t="inlineStr"/>
      <c r="AO313" s="77" t="inlineStr">
        <is>
          <t>UK</t>
        </is>
      </c>
      <c r="AP313" s="77" t="inlineStr">
        <is>
          <t>UK – Russell Group</t>
        </is>
      </c>
      <c r="AQ313" s="77" t="inlineStr">
        <is>
          <t>~1 term/semester</t>
        </is>
      </c>
      <c r="AR313" s="77" t="inlineStr">
        <is>
          <t>All/standard</t>
        </is>
      </c>
      <c r="AS313" s="77" t="inlineStr"/>
    </row>
    <row r="314">
      <c r="A314" s="77" t="inlineStr">
        <is>
          <t>RG19</t>
        </is>
      </c>
      <c r="B314" s="77" t="inlineStr">
        <is>
          <t>Queen’s University Belfast</t>
        </is>
      </c>
      <c r="C314" s="77" t="inlineStr">
        <is>
          <t>Cross-faculty</t>
        </is>
      </c>
      <c r="D314" s="77" t="inlineStr">
        <is>
          <t>RG19-S06</t>
        </is>
      </c>
      <c r="E314" s="77" t="inlineStr"/>
      <c r="F314" s="77" t="inlineStr">
        <is>
          <t>No</t>
        </is>
      </c>
      <c r="G314" s="79" t="inlineStr">
        <is>
          <t>Queen's Science Shop (QUB/Ulster)</t>
        </is>
      </c>
      <c r="H314" s="77" t="inlineStr">
        <is>
          <t>Science Shop community-based student research projects</t>
        </is>
      </c>
      <c r="I314" s="77" t="inlineStr"/>
      <c r="J314"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14" s="77" t="inlineStr">
        <is>
          <t>Science Shop (joint QUB/Ulster University; HEIF-funded)</t>
        </is>
      </c>
      <c r="L314" s="77" t="inlineStr">
        <is>
          <t>Undergraduate and master's degrees across disciplines (e.g. planning, architecture, geography, environmental, social science MRes)</t>
        </is>
      </c>
      <c r="M314" s="77" t="inlineStr">
        <is>
          <t>Central provision; Science; Arts/humanities/social sciences; Other (law, health, design, architecture…)</t>
        </is>
      </c>
      <c r="N314" s="77" t="inlineStr">
        <is>
          <t>Mixed</t>
        </is>
      </c>
      <c r="O314" s="77" t="inlineStr"/>
      <c r="P314" s="77" t="inlineStr"/>
      <c r="Q314" s="77" t="inlineStr">
        <is>
          <t>Optional/elective</t>
        </is>
      </c>
      <c r="R314" s="77" t="inlineStr">
        <is>
          <t>Curricular</t>
        </is>
      </c>
      <c r="S314" s="77" t="inlineStr">
        <is>
          <t>Integrated into degree projects/dissertations (e.g. MRes 15,000-20,000 words); credit varies by programme</t>
        </is>
      </c>
      <c r="T314" s="77" t="inlineStr">
        <is>
          <t>Varies by project</t>
        </is>
      </c>
      <c r="U314" s="77" t="inlineStr">
        <is>
          <t>Academic supervisor approves each project; agreement drawn up with community group</t>
        </is>
      </c>
      <c r="V314" s="77" t="inlineStr">
        <is>
          <t>Yes</t>
        </is>
      </c>
      <c r="W314" s="77" t="inlineStr">
        <is>
          <t>Defined community research question with a report output (sources 1-2).</t>
        </is>
      </c>
      <c r="X314" s="77" t="inlineStr">
        <is>
          <t>Unclear</t>
        </is>
      </c>
      <c r="Y314" s="77" t="inlineStr">
        <is>
          <t>Mainly individual dissertation-type projects; group delivery possible but not separable in the extracts seen.</t>
        </is>
      </c>
      <c r="Z314" s="77" t="inlineStr">
        <is>
          <t>Yes</t>
        </is>
      </c>
      <c r="AA314" s="77" t="inlineStr">
        <is>
          <t>Community groups propose the project and receive the findings; agreement with student (sources 1-2).</t>
        </is>
      </c>
      <c r="AB314" s="77" t="inlineStr">
        <is>
          <t>Charity/community</t>
        </is>
      </c>
      <c r="AC314" s="77" t="inlineStr">
        <is>
          <t>Proposes project, receives research.</t>
        </is>
      </c>
      <c r="AD314" s="77" t="inlineStr">
        <is>
          <t>Ulster Cancer Foundation, National Trust, Bryson Recycling, Age NI, Women's Aid, Rural Community Network, Forever Mournes Partnership, Cancer Focus NI (undated/various)</t>
        </is>
      </c>
      <c r="AE314" s="77" t="inlineStr">
        <is>
          <t>Research report for community organisation</t>
        </is>
      </c>
      <c r="AF314" s="77">
        <f>IF(OR(V314="No",X314="No",Z314="No"),"Outside strict definition",IF(AND(V314="Yes",X314="Yes",Z314="Yes"),"Meets all three","Potentially relevant; evidence incomplete"))</f>
        <v/>
      </c>
      <c r="AG314" s="77" t="inlineStr">
        <is>
          <t>Current delivery confirmed</t>
        </is>
      </c>
      <c r="AH314" s="77" t="inlineStr">
        <is>
          <t>2025 (live project requests with 2025 codes; officer post advertised May 2025)</t>
        </is>
      </c>
      <c r="AI314" s="77" t="inlineStr">
        <is>
          <t>Yes</t>
        </is>
      </c>
      <c r="AJ314" s="77">
        <f>IF(AND(AI314="Yes",AF314="Meets all three",AG314="Current delivery confirmed"),"Yes","No")</f>
        <v/>
      </c>
      <c r="AK314" s="77" t="inlineStr">
        <is>
          <t>50-60 projects and 200+ students per year (undated)</t>
        </is>
      </c>
      <c r="AL314" s="77" t="inlineStr">
        <is>
          <t>RG19-S06-R1; RG19-S06-R2</t>
        </is>
      </c>
      <c r="AM314" s="77" t="inlineStr">
        <is>
          <t>No evidence which projects are team-based; reach is cross-faculty by example only; scale per year undated.</t>
        </is>
      </c>
      <c r="AN314" s="77" t="inlineStr"/>
      <c r="AO314" s="77" t="inlineStr">
        <is>
          <t>UK</t>
        </is>
      </c>
      <c r="AP314" s="77" t="inlineStr">
        <is>
          <t>UK – Russell Group</t>
        </is>
      </c>
      <c r="AQ314" s="77" t="inlineStr">
        <is>
          <t>Unclear</t>
        </is>
      </c>
      <c r="AR314" s="77" t="inlineStr">
        <is>
          <t>All/standard</t>
        </is>
      </c>
      <c r="AS314" s="77" t="inlineStr"/>
    </row>
    <row r="315">
      <c r="A315" s="77" t="inlineStr">
        <is>
          <t>RG19</t>
        </is>
      </c>
      <c r="B315" s="77" t="inlineStr">
        <is>
          <t>Queen’s University Belfast</t>
        </is>
      </c>
      <c r="C315" s="77" t="inlineStr">
        <is>
          <t>Programme/course</t>
        </is>
      </c>
      <c r="D315" s="77" t="inlineStr">
        <is>
          <t>RG19-S07</t>
        </is>
      </c>
      <c r="E315" s="77" t="inlineStr"/>
      <c r="F315" s="77" t="inlineStr">
        <is>
          <t>No</t>
        </is>
      </c>
      <c r="G315" s="79" t="inlineStr">
        <is>
          <t>EVP7038 Comparative Urban Design (MSc City Planning and Design)</t>
        </is>
      </c>
      <c r="H315" s="77" t="inlineStr">
        <is>
          <t>Comparative Urban Design - live regeneration project</t>
        </is>
      </c>
      <c r="I315" s="77" t="inlineStr">
        <is>
          <t>EVP7038</t>
        </is>
      </c>
      <c r="J315"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15" s="77" t="inlineStr">
        <is>
          <t>School of Natural and Built Environment</t>
        </is>
      </c>
      <c r="L315" s="77" t="inlineStr">
        <is>
          <t>MSc City Planning and Design (also PgCert, HLA variants)</t>
        </is>
      </c>
      <c r="M315" s="77" t="inlineStr">
        <is>
          <t>Other (law, health, design, architecture…)</t>
        </is>
      </c>
      <c r="N315" s="77" t="inlineStr">
        <is>
          <t>Postgraduate taught</t>
        </is>
      </c>
      <c r="O315" s="77" t="inlineStr"/>
      <c r="P315" s="77" t="inlineStr"/>
      <c r="Q315" s="77" t="inlineStr">
        <is>
          <t>Compulsory within specified programmes</t>
        </is>
      </c>
      <c r="R315" s="77" t="inlineStr">
        <is>
          <t>Curricular</t>
        </is>
      </c>
      <c r="S315" s="77" t="inlineStr">
        <is>
          <t>20 credits, 100% coursework</t>
        </is>
      </c>
      <c r="T315" s="77" t="inlineStr">
        <is>
          <t>12 weeks</t>
        </is>
      </c>
      <c r="U315" s="77" t="inlineStr">
        <is>
          <t>Seminars, studio, group and individual project work, field trip</t>
        </is>
      </c>
      <c r="V315" s="77" t="inlineStr">
        <is>
          <t>Yes</t>
        </is>
      </c>
      <c r="W315" s="77" t="inlineStr">
        <is>
          <t>Proposals for allocated study area from commissioned live project (source 1).</t>
        </is>
      </c>
      <c r="X315" s="77" t="inlineStr">
        <is>
          <t>Unclear</t>
        </is>
      </c>
      <c r="Y315" s="77" t="inlineStr">
        <is>
          <t>Programme specification lists 'group and individual project work' as teaching methods; module-level team structure for the live project not shown.</t>
        </is>
      </c>
      <c r="Z315" s="77" t="inlineStr">
        <is>
          <t>Unclear</t>
        </is>
      </c>
      <c r="AA315" s="77" t="inlineStr">
        <is>
          <t>Search extract says a 'professional client' sets parameters for the regeneration strategy, but client identity/role in assessment not shown; page appears partly duplicated across programmes.</t>
        </is>
      </c>
      <c r="AB315" s="77" t="inlineStr">
        <is>
          <t>Public sector</t>
        </is>
      </c>
      <c r="AC315" s="77" t="inlineStr">
        <is>
          <t>Commissioned live project client (identity unevidenced); local authority/community clients described at programme level.</t>
        </is>
      </c>
      <c r="AD315" s="77" t="inlineStr"/>
      <c r="AE315" s="77" t="inlineStr">
        <is>
          <t>Urban design and policy proposals</t>
        </is>
      </c>
      <c r="AF315" s="77">
        <f>IF(OR(V315="No",X315="No",Z315="No"),"Outside strict definition",IF(AND(V315="Yes",X315="Yes",Z315="Yes"),"Meets all three","Potentially relevant; evidence incomplete"))</f>
        <v/>
      </c>
      <c r="AG315" s="77" t="inlineStr">
        <is>
          <t>Current status unclear</t>
        </is>
      </c>
      <c r="AH315" s="77" t="inlineStr">
        <is>
          <t>2024/25</t>
        </is>
      </c>
      <c r="AI315" s="77" t="inlineStr">
        <is>
          <t>Yes</t>
        </is>
      </c>
      <c r="AJ315" s="77">
        <f>IF(AND(AI315="Yes",AF315="Meets all three",AG315="Current delivery confirmed"),"Yes","No")</f>
        <v/>
      </c>
      <c r="AK315" s="77" t="inlineStr"/>
      <c r="AL315" s="77" t="inlineStr">
        <is>
          <t>RG19-S07-R1; RG19-S07-R2</t>
        </is>
      </c>
      <c r="AM315" s="77" t="inlineStr">
        <is>
          <t>Group vs individual; client identity; current delivery; identical wording appears on other programme pages (possible copy-paste).</t>
        </is>
      </c>
      <c r="AN315" s="77" t="inlineStr"/>
      <c r="AO315" s="77" t="inlineStr">
        <is>
          <t>UK</t>
        </is>
      </c>
      <c r="AP315" s="77" t="inlineStr">
        <is>
          <t>UK – Russell Group</t>
        </is>
      </c>
      <c r="AQ315" s="77" t="inlineStr">
        <is>
          <t>~1 term/semester</t>
        </is>
      </c>
      <c r="AR315" s="77" t="inlineStr">
        <is>
          <t>Unclear</t>
        </is>
      </c>
      <c r="AS315" s="77" t="inlineStr"/>
    </row>
    <row r="316">
      <c r="A316" s="77" t="inlineStr">
        <is>
          <t>RG19</t>
        </is>
      </c>
      <c r="B316" s="77" t="inlineStr">
        <is>
          <t>Queen’s University Belfast</t>
        </is>
      </c>
      <c r="C316" s="77" t="inlineStr">
        <is>
          <t>University-wide</t>
        </is>
      </c>
      <c r="D316" s="77" t="inlineStr">
        <is>
          <t>RG19-S08</t>
        </is>
      </c>
      <c r="E316" s="77" t="inlineStr"/>
      <c r="F316" s="77" t="inlineStr">
        <is>
          <t>No</t>
        </is>
      </c>
      <c r="G316" s="79" t="inlineStr">
        <is>
          <t>Real-World Challenge: Climate Change (Careers)</t>
        </is>
      </c>
      <c r="H316" s="77" t="inlineStr">
        <is>
          <t>Real-World Challenge</t>
        </is>
      </c>
      <c r="I316" s="77" t="inlineStr"/>
      <c r="J316"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16" s="77" t="inlineStr">
        <is>
          <t>Careers, Employability and Skills</t>
        </is>
      </c>
      <c r="L316" s="77" t="inlineStr">
        <is>
          <t>Students from several Queen's schools</t>
        </is>
      </c>
      <c r="M316" s="77" t="inlineStr">
        <is>
          <t>Central provision</t>
        </is>
      </c>
      <c r="N316" s="77" t="inlineStr">
        <is>
          <t>Mixed</t>
        </is>
      </c>
      <c r="O316" s="77" t="inlineStr"/>
      <c r="P316" s="77" t="inlineStr"/>
      <c r="Q316" s="77" t="inlineStr">
        <is>
          <t>Selective/competitive</t>
        </is>
      </c>
      <c r="R316" s="77" t="inlineStr">
        <is>
          <t>Extracurricular</t>
        </is>
      </c>
      <c r="S316" s="77" t="inlineStr">
        <is>
          <t>Future-Ready Award accredited (Combined Route)</t>
        </is>
      </c>
      <c r="T316" s="77" t="inlineStr">
        <is>
          <t>1 day</t>
        </is>
      </c>
      <c r="U316" s="77" t="inlineStr">
        <is>
          <t>In person, PwC Merchant Square, Belfast</t>
        </is>
      </c>
      <c r="V316" s="77" t="inlineStr">
        <is>
          <t>Unclear</t>
        </is>
      </c>
      <c r="W316" s="77" t="inlineStr">
        <is>
          <t>Task described variously (sustainability ideas; 'Best &amp; Worst Newspaper Headlines of 2050'); defined organisation-set brief not evidenced (sources 1-2).</t>
        </is>
      </c>
      <c r="X316" s="77" t="inlineStr">
        <is>
          <t>Unclear</t>
        </is>
      </c>
      <c r="Y316" s="77" t="inlineStr">
        <is>
          <t>Students 'work with industry experts' and tackle the challenge with peers; team structure not explicit.</t>
        </is>
      </c>
      <c r="Z316" s="77" t="inlineStr">
        <is>
          <t>Yes</t>
        </is>
      </c>
      <c r="AA316" s="77" t="inlineStr">
        <is>
          <t>Leaders from public, private and not-for-profit organisations hear and respond to student ideas (source 1).</t>
        </is>
      </c>
      <c r="AB316" s="77" t="inlineStr">
        <is>
          <t>Mixed</t>
        </is>
      </c>
      <c r="AC316" s="77" t="inlineStr">
        <is>
          <t>Receive presentations; speakers; host.</t>
        </is>
      </c>
      <c r="AD316" s="77" t="inlineStr">
        <is>
          <t>2025: PwC (host), Climate Northern Ireland, Arup, Belfast City Council</t>
        </is>
      </c>
      <c r="AE316" s="77" t="inlineStr">
        <is>
          <t>Presentation of ideas</t>
        </is>
      </c>
      <c r="AF316" s="77">
        <f>IF(OR(V316="No",X316="No",Z316="No"),"Outside strict definition",IF(AND(V316="Yes",X316="Yes",Z316="Yes"),"Meets all three","Potentially relevant; evidence incomplete"))</f>
        <v/>
      </c>
      <c r="AG316" s="77" t="inlineStr">
        <is>
          <t>Current status unclear</t>
        </is>
      </c>
      <c r="AH316" s="77" t="inlineStr">
        <is>
          <t>2025 (20 Feb 2025)</t>
        </is>
      </c>
      <c r="AI316" s="77" t="inlineStr">
        <is>
          <t>Yes</t>
        </is>
      </c>
      <c r="AJ316" s="77">
        <f>IF(AND(AI316="Yes",AF316="Meets all three",AG316="Current delivery confirmed"),"Yes","No")</f>
        <v/>
      </c>
      <c r="AK316" s="77" t="inlineStr">
        <is>
          <t>~70 students (2025)</t>
        </is>
      </c>
      <c r="AL316" s="77" t="inlineStr">
        <is>
          <t>RG19-S08-R1; RG19-S08-R2</t>
        </is>
      </c>
      <c r="AM316" s="77" t="inlineStr">
        <is>
          <t>Whether organisations set the problem; team structure; 2026 edition not found.</t>
        </is>
      </c>
      <c r="AN316" s="77" t="inlineStr"/>
      <c r="AO316" s="77" t="inlineStr">
        <is>
          <t>UK</t>
        </is>
      </c>
      <c r="AP316" s="77" t="inlineStr">
        <is>
          <t>UK – Russell Group</t>
        </is>
      </c>
      <c r="AQ316" s="77" t="inlineStr">
        <is>
          <t>&lt;1 week</t>
        </is>
      </c>
      <c r="AR316" s="77" t="inlineStr">
        <is>
          <t>Unclear</t>
        </is>
      </c>
      <c r="AS316" s="77" t="inlineStr"/>
    </row>
    <row r="317">
      <c r="A317" s="77" t="inlineStr">
        <is>
          <t>RG19</t>
        </is>
      </c>
      <c r="B317" s="77" t="inlineStr">
        <is>
          <t>Queen’s University Belfast</t>
        </is>
      </c>
      <c r="C317" s="77" t="inlineStr">
        <is>
          <t>University-wide</t>
        </is>
      </c>
      <c r="D317" s="77" t="inlineStr">
        <is>
          <t>RG19-S09</t>
        </is>
      </c>
      <c r="E317" s="77" t="inlineStr"/>
      <c r="F317" s="77" t="inlineStr">
        <is>
          <t>No</t>
        </is>
      </c>
      <c r="G317" s="79" t="inlineStr">
        <is>
          <t>Future-Ready Skills for Leaders (Careers)</t>
        </is>
      </c>
      <c r="H317" s="77" t="inlineStr">
        <is>
          <t>Future-Ready Skills for Leaders</t>
        </is>
      </c>
      <c r="I317" s="77" t="inlineStr"/>
      <c r="J317" s="77" t="inlineStr">
        <is>
          <t>Three-day programme: teams work through business games and challenges on global problems, are mentored by an employer representative (2024) and pitch to employers/judges (2024 Innovation Fair).</t>
        </is>
      </c>
      <c r="K317" s="77" t="inlineStr">
        <is>
          <t>Careers, Employability and Skills</t>
        </is>
      </c>
      <c r="L317" s="77" t="inlineStr">
        <is>
          <t>Any discipline or level</t>
        </is>
      </c>
      <c r="M317" s="77" t="inlineStr">
        <is>
          <t>Central provision</t>
        </is>
      </c>
      <c r="N317" s="77" t="inlineStr">
        <is>
          <t>Mixed</t>
        </is>
      </c>
      <c r="O317" s="77" t="inlineStr"/>
      <c r="P317" s="77" t="inlineStr"/>
      <c r="Q317" s="77" t="inlineStr">
        <is>
          <t>Selective/competitive</t>
        </is>
      </c>
      <c r="R317" s="77" t="inlineStr">
        <is>
          <t>Extracurricular</t>
        </is>
      </c>
      <c r="S317" s="77" t="inlineStr">
        <is>
          <t>Future-Ready Award accredited</t>
        </is>
      </c>
      <c r="T317" s="77" t="inlineStr">
        <is>
          <t>3 days</t>
        </is>
      </c>
      <c r="U317" s="77" t="inlineStr">
        <is>
          <t>In person over Easter break</t>
        </is>
      </c>
      <c r="V317" s="77" t="inlineStr">
        <is>
          <t>Unclear</t>
        </is>
      </c>
      <c r="W317" s="77" t="inlineStr">
        <is>
          <t>Business games/challenges; product pitch in 2024; employer-set live brief not evidenced.</t>
        </is>
      </c>
      <c r="X317" s="77" t="inlineStr">
        <is>
          <t>Yes</t>
        </is>
      </c>
      <c r="Y317" s="77" t="inlineStr">
        <is>
          <t>'work in teams to tackle global challenges' (source 1).</t>
        </is>
      </c>
      <c r="Z317" s="77" t="inlineStr">
        <is>
          <t>Unclear</t>
        </is>
      </c>
      <c r="AA317" s="77" t="inlineStr">
        <is>
          <t>Employer representative mentors each team and employers receive pitches (2024), but organisations do not evidently supply a live brief; games likely simulated.</t>
        </is>
      </c>
      <c r="AB317" s="77" t="inlineStr">
        <is>
          <t>Business/commercial</t>
        </is>
      </c>
      <c r="AC317" s="77" t="inlineStr">
        <is>
          <t>Mentors, judges.</t>
        </is>
      </c>
      <c r="AD317" s="77" t="inlineStr"/>
      <c r="AE317" s="77" t="inlineStr">
        <is>
          <t>Team pitch/business plan</t>
        </is>
      </c>
      <c r="AF317" s="77">
        <f>IF(OR(V317="No",X317="No",Z317="No"),"Outside strict definition",IF(AND(V317="Yes",X317="Yes",Z317="Yes"),"Meets all three","Potentially relevant; evidence incomplete"))</f>
        <v/>
      </c>
      <c r="AG317" s="77" t="inlineStr">
        <is>
          <t>Current status unclear</t>
        </is>
      </c>
      <c r="AH317" s="77" t="inlineStr">
        <is>
          <t>2024</t>
        </is>
      </c>
      <c r="AI317" s="77" t="inlineStr">
        <is>
          <t>Yes</t>
        </is>
      </c>
      <c r="AJ317" s="77">
        <f>IF(AND(AI317="Yes",AF317="Meets all three",AG317="Current delivery confirmed"),"Yes","No")</f>
        <v/>
      </c>
      <c r="AK317" s="77" t="inlineStr">
        <is>
          <t>~50 students (2024)</t>
        </is>
      </c>
      <c r="AL317" s="77" t="inlineStr">
        <is>
          <t>RG19-S09-R1</t>
        </is>
      </c>
      <c r="AM317" s="77" t="inlineStr">
        <is>
          <t>Simulation vs live brief; no 2025/26 dates.</t>
        </is>
      </c>
      <c r="AN317" s="77" t="inlineStr"/>
      <c r="AO317" s="77" t="inlineStr">
        <is>
          <t>UK</t>
        </is>
      </c>
      <c r="AP317" s="77" t="inlineStr">
        <is>
          <t>UK – Russell Group</t>
        </is>
      </c>
      <c r="AQ317" s="77" t="inlineStr">
        <is>
          <t>&lt;1 week</t>
        </is>
      </c>
      <c r="AR317" s="77" t="inlineStr">
        <is>
          <t>Unclear</t>
        </is>
      </c>
      <c r="AS317" s="77" t="inlineStr"/>
    </row>
    <row r="318">
      <c r="A318" s="77" t="inlineStr">
        <is>
          <t>RG19</t>
        </is>
      </c>
      <c r="B318" s="77" t="inlineStr">
        <is>
          <t>Queen’s University Belfast</t>
        </is>
      </c>
      <c r="C318" s="77" t="inlineStr">
        <is>
          <t>Faculty/school</t>
        </is>
      </c>
      <c r="D318" s="77" t="inlineStr">
        <is>
          <t>RG19-S10</t>
        </is>
      </c>
      <c r="E318" s="77" t="inlineStr"/>
      <c r="F318" s="77" t="inlineStr">
        <is>
          <t>No</t>
        </is>
      </c>
      <c r="G318" s="79" t="inlineStr">
        <is>
          <t>Data for Good Hackathon (Queen's Business School)</t>
        </is>
      </c>
      <c r="H318" s="77" t="inlineStr">
        <is>
          <t>Data for Good Hackathon</t>
        </is>
      </c>
      <c r="I318" s="77" t="inlineStr"/>
      <c r="J318"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18" s="77" t="inlineStr">
        <is>
          <t>Queen's Business School (Dr Byron Graham)</t>
        </is>
      </c>
      <c r="L318" s="77" t="inlineStr">
        <is>
          <t>Business School postgraduate programmes</t>
        </is>
      </c>
      <c r="M318" s="77" t="inlineStr">
        <is>
          <t>Business/management</t>
        </is>
      </c>
      <c r="N318" s="77" t="inlineStr">
        <is>
          <t>Postgraduate taught</t>
        </is>
      </c>
      <c r="O318" s="77" t="inlineStr"/>
      <c r="P318" s="77" t="inlineStr"/>
      <c r="Q318" s="77" t="inlineStr">
        <is>
          <t>Optional/elective</t>
        </is>
      </c>
      <c r="R318" s="77" t="inlineStr">
        <is>
          <t>Extracurricular</t>
        </is>
      </c>
      <c r="S318" s="77" t="inlineStr">
        <is>
          <t>None evidenced</t>
        </is>
      </c>
      <c r="T318" s="77" t="inlineStr">
        <is>
          <t>2 days</t>
        </is>
      </c>
      <c r="U318" s="77" t="inlineStr">
        <is>
          <t>In person, training day beforehand</t>
        </is>
      </c>
      <c r="V318" s="77" t="inlineStr">
        <is>
          <t>Unclear</t>
        </is>
      </c>
      <c r="W318" s="77" t="inlineStr">
        <is>
          <t>Problem-focused data challenge; defined output for an organisation not evidenced.</t>
        </is>
      </c>
      <c r="X318" s="77" t="inlineStr">
        <is>
          <t>Yes</t>
        </is>
      </c>
      <c r="Y318" s="77" t="inlineStr">
        <is>
          <t>'Teams worked on NI health service problems' (source 1).</t>
        </is>
      </c>
      <c r="Z318" s="77" t="inlineStr">
        <is>
          <t>Unclear</t>
        </is>
      </c>
      <c r="AA318" s="77" t="inlineStr">
        <is>
          <t>Industry mentors only; no organisation evidenced as setting the brief or receiving outputs.</t>
        </is>
      </c>
      <c r="AB318" s="77" t="inlineStr">
        <is>
          <t>Business/commercial</t>
        </is>
      </c>
      <c r="AC318" s="77" t="inlineStr">
        <is>
          <t>Mentors.</t>
        </is>
      </c>
      <c r="AD318" s="77" t="inlineStr">
        <is>
          <t>Mentors 2024: EY, PwC, FinTrU, Kainos</t>
        </is>
      </c>
      <c r="AE318" s="77" t="inlineStr">
        <is>
          <t>Data-driven solution (format not evidenced)</t>
        </is>
      </c>
      <c r="AF318" s="77">
        <f>IF(OR(V318="No",X318="No",Z318="No"),"Outside strict definition",IF(AND(V318="Yes",X318="Yes",Z318="Yes"),"Meets all three","Potentially relevant; evidence incomplete"))</f>
        <v/>
      </c>
      <c r="AG318" s="77" t="inlineStr">
        <is>
          <t>Current status unclear</t>
        </is>
      </c>
      <c r="AH318" s="77" t="inlineStr">
        <is>
          <t>2026 listing / 2024 delivered</t>
        </is>
      </c>
      <c r="AI318" s="77" t="inlineStr">
        <is>
          <t>Yes</t>
        </is>
      </c>
      <c r="AJ318" s="77">
        <f>IF(AND(AI318="Yes",AF318="Meets all three",AG318="Current delivery confirmed"),"Yes","No")</f>
        <v/>
      </c>
      <c r="AK318" s="77" t="inlineStr"/>
      <c r="AL318" s="77" t="inlineStr">
        <is>
          <t>RG19-S10-R1; RG19-S10-R2</t>
        </is>
      </c>
      <c r="AM318" s="77" t="inlineStr">
        <is>
          <t>Who sets the problem and who receives outputs; whether 2026 edition ran.</t>
        </is>
      </c>
      <c r="AN318" s="77" t="inlineStr"/>
      <c r="AO318" s="77" t="inlineStr">
        <is>
          <t>UK</t>
        </is>
      </c>
      <c r="AP318" s="77" t="inlineStr">
        <is>
          <t>UK – Russell Group</t>
        </is>
      </c>
      <c r="AQ318" s="77" t="inlineStr">
        <is>
          <t>&lt;1 week</t>
        </is>
      </c>
      <c r="AR318" s="77" t="inlineStr">
        <is>
          <t>Unclear</t>
        </is>
      </c>
      <c r="AS318" s="77" t="inlineStr"/>
    </row>
    <row r="319">
      <c r="A319" s="77" t="inlineStr">
        <is>
          <t>RG19</t>
        </is>
      </c>
      <c r="B319" s="77" t="inlineStr">
        <is>
          <t>Queen’s University Belfast</t>
        </is>
      </c>
      <c r="C319" s="77" t="inlineStr">
        <is>
          <t>Faculty/school</t>
        </is>
      </c>
      <c r="D319" s="77" t="inlineStr">
        <is>
          <t>RG19-S11</t>
        </is>
      </c>
      <c r="E319" s="77" t="inlineStr"/>
      <c r="F319" s="77" t="inlineStr">
        <is>
          <t>No</t>
        </is>
      </c>
      <c r="G319" s="79" t="inlineStr">
        <is>
          <t>Sponsor a Student Project (School of Mechanical and Aerospace Engineering)</t>
        </is>
      </c>
      <c r="H319" s="77" t="inlineStr">
        <is>
          <t>Industry-sponsored final-year projects</t>
        </is>
      </c>
      <c r="I319" s="77" t="inlineStr"/>
      <c r="J319" s="77" t="inlineStr">
        <is>
          <t>Scheme linking final-year students with industrial sponsors: sponsor joins a fortnightly 30-minute supervision meeting, covers hardware costs, and receives the final report and artefacts.</t>
        </is>
      </c>
      <c r="K319" s="77" t="inlineStr">
        <is>
          <t>School of Mechanical and Aerospace Engineering</t>
        </is>
      </c>
      <c r="L319" s="77" t="inlineStr">
        <is>
          <t>Final-year mechanical/aerospace students</t>
        </is>
      </c>
      <c r="M319" s="77" t="inlineStr">
        <is>
          <t>Engineering/computing</t>
        </is>
      </c>
      <c r="N319" s="77" t="inlineStr">
        <is>
          <t>Undergraduate</t>
        </is>
      </c>
      <c r="O319" s="77" t="inlineStr">
        <is>
          <t>Final year</t>
        </is>
      </c>
      <c r="P319" s="77" t="inlineStr"/>
      <c r="Q319" s="77" t="inlineStr">
        <is>
          <t>Unclear</t>
        </is>
      </c>
      <c r="R319" s="77" t="inlineStr">
        <is>
          <t>Curricular</t>
        </is>
      </c>
      <c r="S319" s="77" t="inlineStr">
        <is>
          <t>Final-year project (credit not seen)</t>
        </is>
      </c>
      <c r="T319" s="77" t="inlineStr">
        <is>
          <t>Academic year</t>
        </is>
      </c>
      <c r="U319" s="77" t="inlineStr">
        <is>
          <t>Supervision meeting with academic and student</t>
        </is>
      </c>
      <c r="V319" s="77" t="inlineStr">
        <is>
          <t>Yes</t>
        </is>
      </c>
      <c r="W319" s="77" t="inlineStr">
        <is>
          <t>Sponsored final-year project with final report and artefacts (source 1).</t>
        </is>
      </c>
      <c r="X319" s="77" t="inlineStr">
        <is>
          <t>Unclear</t>
        </is>
      </c>
      <c r="Y319" s="77" t="inlineStr">
        <is>
          <t>Page refers to 'the academic supervisor and student'; appears individual but not stated.</t>
        </is>
      </c>
      <c r="Z319" s="77" t="inlineStr">
        <is>
          <t>Yes</t>
        </is>
      </c>
      <c r="AA319" s="77" t="inlineStr">
        <is>
          <t>Sponsor attends supervision meetings, funds hardware, receives report (source 1).</t>
        </is>
      </c>
      <c r="AB319" s="77" t="inlineStr">
        <is>
          <t>Business/commercial</t>
        </is>
      </c>
      <c r="AC319" s="77" t="inlineStr">
        <is>
          <t>Sponsor/supervision participant; receives deliverables.</t>
        </is>
      </c>
      <c r="AD319" s="77" t="inlineStr"/>
      <c r="AE319" s="77" t="inlineStr">
        <is>
          <t>Final report and artefacts</t>
        </is>
      </c>
      <c r="AF319" s="77">
        <f>IF(OR(V319="No",X319="No",Z319="No"),"Outside strict definition",IF(AND(V319="Yes",X319="Yes",Z319="Yes"),"Meets all three","Potentially relevant; evidence incomplete"))</f>
        <v/>
      </c>
      <c r="AG319" s="77" t="inlineStr">
        <is>
          <t>Current status unclear</t>
        </is>
      </c>
      <c r="AH319" s="77" t="inlineStr">
        <is>
          <t>undated (page indexed ~3 years old)</t>
        </is>
      </c>
      <c r="AI319" s="77" t="inlineStr">
        <is>
          <t>Yes</t>
        </is>
      </c>
      <c r="AJ319" s="77">
        <f>IF(AND(AI319="Yes",AF319="Meets all three",AG319="Current delivery confirmed"),"Yes","No")</f>
        <v/>
      </c>
      <c r="AK319" s="77" t="inlineStr"/>
      <c r="AL319" s="77" t="inlineStr">
        <is>
          <t>RG19-S11-R1</t>
        </is>
      </c>
      <c r="AM319" s="77" t="inlineStr">
        <is>
          <t>Group vs individual; currency; number of sponsored projects.</t>
        </is>
      </c>
      <c r="AN319" s="77" t="inlineStr"/>
      <c r="AO319" s="77" t="inlineStr">
        <is>
          <t>UK</t>
        </is>
      </c>
      <c r="AP319" s="77" t="inlineStr">
        <is>
          <t>UK – Russell Group</t>
        </is>
      </c>
      <c r="AQ319" s="77" t="inlineStr">
        <is>
          <t>&gt;1 term</t>
        </is>
      </c>
      <c r="AR319" s="77" t="inlineStr">
        <is>
          <t>Some projects</t>
        </is>
      </c>
      <c r="AS319" s="77" t="inlineStr"/>
    </row>
    <row r="320">
      <c r="A320" s="77" t="inlineStr">
        <is>
          <t>RG20</t>
        </is>
      </c>
      <c r="B320" s="77" t="inlineStr">
        <is>
          <t>Sheffield</t>
        </is>
      </c>
      <c r="C320" s="77" t="inlineStr">
        <is>
          <t>Faculty/school</t>
        </is>
      </c>
      <c r="D320" s="77" t="inlineStr">
        <is>
          <t>RG20-S01</t>
        </is>
      </c>
      <c r="E320" s="77" t="inlineStr"/>
      <c r="F320" s="77" t="inlineStr">
        <is>
          <t>No</t>
        </is>
      </c>
      <c r="G320" s="79" t="inlineStr">
        <is>
          <t>Global Engineering Challenge (GEC)</t>
        </is>
      </c>
      <c r="H320" s="77" t="inlineStr">
        <is>
          <t>Global Engineering Challenge (GEC)</t>
        </is>
      </c>
      <c r="I320" s="77" t="inlineStr"/>
      <c r="J320"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20" s="77" t="inlineStr">
        <is>
          <t>Faculty of Engineering (Diamond / project weeks team)</t>
        </is>
      </c>
      <c r="L320" s="77" t="inlineStr">
        <is>
          <t>First-year students on Faculty of Engineering programmes (Computer Science and Civil Engineering pages also describe GEC)</t>
        </is>
      </c>
      <c r="M320" s="77" t="inlineStr">
        <is>
          <t>Engineering/computing</t>
        </is>
      </c>
      <c r="N320" s="77" t="inlineStr">
        <is>
          <t>Undergraduate</t>
        </is>
      </c>
      <c r="O320" s="77" t="inlineStr">
        <is>
          <t>Year 1</t>
        </is>
      </c>
      <c r="P320" s="77" t="inlineStr">
        <is>
          <t>First-year Engineering undergraduates</t>
        </is>
      </c>
      <c r="Q320" s="77" t="inlineStr">
        <is>
          <t>Compulsory within specified programmes</t>
        </is>
      </c>
      <c r="R320" s="77" t="inlineStr">
        <is>
          <t>Curricular</t>
        </is>
      </c>
      <c r="S320" s="77" t="inlineStr">
        <is>
          <t>Embedded in first-year engineering curriculum; credit weighting not retrieved</t>
        </is>
      </c>
      <c r="T320" s="77" t="inlineStr">
        <is>
          <t>One project week (2026: within 26 Jan - 6 Feb 2026 project-weeks period)</t>
        </is>
      </c>
      <c r="U320" s="77" t="inlineStr">
        <is>
          <t>In person, Hubs rooms with PhD facilitator and staff member per hub</t>
        </is>
      </c>
      <c r="V320" s="77" t="inlineStr">
        <is>
          <t>Yes</t>
        </is>
      </c>
      <c r="W320" s="77" t="inlineStr">
        <is>
          <t>Defined challenge per team; teams compile a report and present their solution on the final Friday [1].</t>
        </is>
      </c>
      <c r="X320" s="77" t="inlineStr">
        <is>
          <t>Yes</t>
        </is>
      </c>
      <c r="Y320" s="77" t="inlineStr">
        <is>
          <t>1,547 first-year students in 258 deliberately mixed-discipline teams in 2026 [1].</t>
        </is>
      </c>
      <c r="Z320" s="77" t="inlineStr">
        <is>
          <t>Yes</t>
        </is>
      </c>
      <c r="AA320"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20" s="77" t="inlineStr">
        <is>
          <t>Mixed</t>
        </is>
      </c>
      <c r="AC320" s="77" t="inlineStr">
        <is>
          <t>Sheffield City Council: co-develops project themes (priority neighbourhoods). Industry mentors (engineering companies): feedback on student projects and presentations on mentor day.</t>
        </is>
      </c>
      <c r="AD320" s="77" t="inlineStr">
        <is>
          <t>Sheffield City Council (GEC26, 2026)</t>
        </is>
      </c>
      <c r="AE320" s="77" t="inlineStr">
        <is>
          <t>Team report and final presentation of solution</t>
        </is>
      </c>
      <c r="AF320" s="77">
        <f>IF(OR(V320="No",X320="No",Z320="No"),"Outside strict definition",IF(AND(V320="Yes",X320="Yes",Z320="Yes"),"Meets all three","Potentially relevant; evidence incomplete"))</f>
        <v/>
      </c>
      <c r="AG320" s="77" t="inlineStr">
        <is>
          <t>Current delivery confirmed</t>
        </is>
      </c>
      <c r="AH320" s="77" t="inlineStr">
        <is>
          <t>2026</t>
        </is>
      </c>
      <c r="AI320" s="77" t="inlineStr">
        <is>
          <t>Yes</t>
        </is>
      </c>
      <c r="AJ320" s="77">
        <f>IF(AND(AI320="Yes",AF320="Meets all three",AG320="Current delivery confirmed"),"Yes","No")</f>
        <v/>
      </c>
      <c r="AK320" s="77" t="inlineStr">
        <is>
          <t>1,547 first-year students in 258 teams (2026); project weeks overall supported by 120 industry mentors (2026)</t>
        </is>
      </c>
      <c r="AL320" s="77" t="inlineStr">
        <is>
          <t>RG20-S01-R1; RG20-S01-R2; RG20-S01-R3</t>
        </is>
      </c>
      <c r="AM320" s="77" t="inlineStr">
        <is>
          <t>Annual partner varies (2026 = Sheffield City Council); whether the Council receives outputs or judges; one-week duration is short. Evidence via search-summary paraphrase only.</t>
        </is>
      </c>
      <c r="AN320" s="77" t="inlineStr">
        <is>
          <t>Global Engineering Challenge / Engineering: You’re Hired!</t>
        </is>
      </c>
      <c r="AO320" s="77" t="inlineStr">
        <is>
          <t>UK</t>
        </is>
      </c>
      <c r="AP320" s="77" t="inlineStr">
        <is>
          <t>UK – Russell Group</t>
        </is>
      </c>
      <c r="AQ320" s="77" t="inlineStr">
        <is>
          <t>1–4 weeks</t>
        </is>
      </c>
      <c r="AR320" s="77" t="inlineStr">
        <is>
          <t>All/standard</t>
        </is>
      </c>
      <c r="AS320" s="77" t="inlineStr"/>
    </row>
    <row r="321">
      <c r="A321" s="77" t="inlineStr">
        <is>
          <t>RG20</t>
        </is>
      </c>
      <c r="B321" s="77" t="inlineStr">
        <is>
          <t>Sheffield</t>
        </is>
      </c>
      <c r="C321" s="77" t="inlineStr">
        <is>
          <t>Faculty/school</t>
        </is>
      </c>
      <c r="D321" s="77" t="inlineStr">
        <is>
          <t>RG20-S02</t>
        </is>
      </c>
      <c r="E321" s="77" t="inlineStr"/>
      <c r="F321" s="77" t="inlineStr">
        <is>
          <t>No</t>
        </is>
      </c>
      <c r="G321" s="79" t="inlineStr">
        <is>
          <t>Engineering: You're Hired! (EYH)</t>
        </is>
      </c>
      <c r="H321" s="77" t="inlineStr">
        <is>
          <t>Engineering: You're Hired! (EYH)</t>
        </is>
      </c>
      <c r="I321" s="77" t="inlineStr"/>
      <c r="J321"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21" s="77" t="inlineStr">
        <is>
          <t>Faculty of Engineering</t>
        </is>
      </c>
      <c r="L321" s="77" t="inlineStr">
        <is>
          <t>Second-year students on Faculty of Engineering programmes</t>
        </is>
      </c>
      <c r="M321" s="77" t="inlineStr">
        <is>
          <t>Engineering/computing</t>
        </is>
      </c>
      <c r="N321" s="77" t="inlineStr">
        <is>
          <t>Undergraduate</t>
        </is>
      </c>
      <c r="O321" s="77" t="inlineStr">
        <is>
          <t>Year 2</t>
        </is>
      </c>
      <c r="P321" s="77" t="inlineStr">
        <is>
          <t>Second-year Engineering undergraduates</t>
        </is>
      </c>
      <c r="Q321" s="77" t="inlineStr">
        <is>
          <t>Compulsory within specified programmes</t>
        </is>
      </c>
      <c r="R321" s="77" t="inlineStr">
        <is>
          <t>Curricular</t>
        </is>
      </c>
      <c r="S321" s="77" t="inlineStr">
        <is>
          <t>Pass/fail</t>
        </is>
      </c>
      <c r="T321" s="77" t="inlineStr">
        <is>
          <t>One week (early February 2026)</t>
        </is>
      </c>
      <c r="U321" s="77" t="inlineStr">
        <is>
          <t>In person, Hubs rooms</t>
        </is>
      </c>
      <c r="V321" s="77" t="inlineStr">
        <is>
          <t>Yes</t>
        </is>
      </c>
      <c r="W321" s="77" t="inlineStr">
        <is>
          <t>Industry-based brief; teams develop solution and proposal to proof-of-concept stage and pitch it [1][2].</t>
        </is>
      </c>
      <c r="X321" s="77" t="inlineStr">
        <is>
          <t>Yes</t>
        </is>
      </c>
      <c r="Y321" s="77" t="inlineStr">
        <is>
          <t>Interdisciplinary teams of about six; 1,448 students in 256 teams in 2026 [1][2].</t>
        </is>
      </c>
      <c r="Z321" s="77" t="inlineStr">
        <is>
          <t>Yes</t>
        </is>
      </c>
      <c r="AA321" s="77" t="inlineStr">
        <is>
          <t>Projects described as based on problems provided by industrial partners (another passage says 'industry-inspired briefs') [2]; industry mentors provide feedback and senior mentors form the pitch panel that judges projects [3][4].</t>
        </is>
      </c>
      <c r="AB321" s="77" t="inlineStr">
        <is>
          <t>Business/commercial</t>
        </is>
      </c>
      <c r="AC321" s="77" t="inlineStr">
        <is>
          <t>Industrial partners provide problems; industry mentors give feedback; senior mentors judge pitches (hypothetical funding).</t>
        </is>
      </c>
      <c r="AD321" s="77" t="inlineStr"/>
      <c r="AE321" s="77" t="inlineStr">
        <is>
          <t>Proof-of-concept solution, project proposal and pitch presentation</t>
        </is>
      </c>
      <c r="AF321" s="77">
        <f>IF(OR(V321="No",X321="No",Z321="No"),"Outside strict definition",IF(AND(V321="Yes",X321="Yes",Z321="Yes"),"Meets all three","Potentially relevant; evidence incomplete"))</f>
        <v/>
      </c>
      <c r="AG321" s="77" t="inlineStr">
        <is>
          <t>Current delivery confirmed</t>
        </is>
      </c>
      <c r="AH321" s="77" t="inlineStr">
        <is>
          <t>2026</t>
        </is>
      </c>
      <c r="AI321" s="77" t="inlineStr">
        <is>
          <t>Yes</t>
        </is>
      </c>
      <c r="AJ321" s="77">
        <f>IF(AND(AI321="Yes",AF321="Meets all three",AG321="Current delivery confirmed"),"Yes","No")</f>
        <v/>
      </c>
      <c r="AK321" s="77" t="inlineStr">
        <is>
          <t>1,448 second-year students in 256 teams (2026); 120 industry mentors across 2026 project weeks</t>
        </is>
      </c>
      <c r="AL321" s="77" t="inlineStr">
        <is>
          <t>RG20-S02-R1; RG20-S02-R2; RG20-S02-R3; RG20-S02-R4</t>
        </is>
      </c>
      <c r="AM321" s="77" t="inlineStr">
        <is>
          <t>Wording varies between 'problems provided by industrial partners' and 'industry-inspired briefs'; individual company names per brief not retrieved. One-week format.</t>
        </is>
      </c>
      <c r="AN321" s="77" t="inlineStr">
        <is>
          <t>Global Engineering Challenge / Engineering: You’re Hired!</t>
        </is>
      </c>
      <c r="AO321" s="77" t="inlineStr">
        <is>
          <t>UK</t>
        </is>
      </c>
      <c r="AP321" s="77" t="inlineStr">
        <is>
          <t>UK – Russell Group</t>
        </is>
      </c>
      <c r="AQ321" s="77" t="inlineStr">
        <is>
          <t>1–4 weeks</t>
        </is>
      </c>
      <c r="AR321" s="77" t="inlineStr">
        <is>
          <t>All/standard</t>
        </is>
      </c>
      <c r="AS321" s="77" t="inlineStr"/>
    </row>
    <row r="322">
      <c r="A322" s="77" t="inlineStr">
        <is>
          <t>RG20</t>
        </is>
      </c>
      <c r="B322" s="77" t="inlineStr">
        <is>
          <t>Sheffield</t>
        </is>
      </c>
      <c r="C322" s="77" t="inlineStr">
        <is>
          <t>Cross-faculty</t>
        </is>
      </c>
      <c r="D322" s="77" t="inlineStr">
        <is>
          <t>RG20-S03</t>
        </is>
      </c>
      <c r="E322" s="77" t="inlineStr"/>
      <c r="F322" s="77" t="inlineStr">
        <is>
          <t>No</t>
        </is>
      </c>
      <c r="G322" s="79" t="inlineStr">
        <is>
          <t>Spring Internship Experience</t>
        </is>
      </c>
      <c r="H322" s="77" t="inlineStr">
        <is>
          <t>Spring Internship Experience</t>
        </is>
      </c>
      <c r="I322" s="77" t="inlineStr"/>
      <c r="J322"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22" s="77" t="inlineStr">
        <is>
          <t>Careers &amp; Employability Service</t>
        </is>
      </c>
      <c r="L322" s="77" t="inlineStr">
        <is>
          <t>Faculty of Arts &amp; Humanities and Faculty of Social Sciences students</t>
        </is>
      </c>
      <c r="M322" s="77" t="inlineStr">
        <is>
          <t>Central provision; Arts/humanities/social sciences</t>
        </is>
      </c>
      <c r="N322" s="77" t="inlineStr">
        <is>
          <t>Unclear</t>
        </is>
      </c>
      <c r="O322" s="77" t="inlineStr">
        <is>
          <t>Mixed year groups</t>
        </is>
      </c>
      <c r="P322" s="77" t="inlineStr">
        <is>
          <t>Arts &amp; Humanities and Social Sciences students; open, non-competitive access for applicants</t>
        </is>
      </c>
      <c r="Q322" s="77" t="inlineStr">
        <is>
          <t>Optional/elective</t>
        </is>
      </c>
      <c r="R322" s="77" t="inlineStr">
        <is>
          <t>Extracurricular</t>
        </is>
      </c>
      <c r="S322" s="77" t="inlineStr">
        <is>
          <t>Not credit-bearing (not evidenced)</t>
        </is>
      </c>
      <c r="T322" s="77" t="inlineStr">
        <is>
          <t>One week (2026 spring break)</t>
        </is>
      </c>
      <c r="U322" s="77" t="inlineStr">
        <is>
          <t>Team projects with professional development workshops</t>
        </is>
      </c>
      <c r="V322" s="77" t="inlineStr">
        <is>
          <t>Yes</t>
        </is>
      </c>
      <c r="W322" s="77" t="inlineStr">
        <is>
          <t>Over 85 externally-provided projects; outputs included policy recommendations and work described by a partner as actionable [1].</t>
        </is>
      </c>
      <c r="X322" s="77" t="inlineStr">
        <is>
          <t>Yes</t>
        </is>
      </c>
      <c r="Y322" s="77" t="inlineStr">
        <is>
          <t>Interdisciplinary teams (e.g., Accountancy/Economics with English/Philosophy students); careers staff facilitated teamwork [1].</t>
        </is>
      </c>
      <c r="Z322" s="77" t="inlineStr">
        <is>
          <t>Yes</t>
        </is>
      </c>
      <c r="AA322" s="77" t="inlineStr">
        <is>
          <t>60+ partner organisations supplied the projects and received outputs; Department for Education praised a group's policy recommendations; Berneslai Homes called the work actionable [1].</t>
        </is>
      </c>
      <c r="AB322" s="77" t="inlineStr">
        <is>
          <t>Mixed</t>
        </is>
      </c>
      <c r="AC322" s="77" t="inlineStr">
        <is>
          <t>Partners provide project briefs and receive team outputs; supervision by careers staff.</t>
        </is>
      </c>
      <c r="AD322" s="77" t="inlineStr">
        <is>
          <t>Department for Education; Berneslai Homes; Civil Service (2026)</t>
        </is>
      </c>
      <c r="AE322" s="77" t="inlineStr">
        <is>
          <t>Team recommendations/outputs to partner organisation</t>
        </is>
      </c>
      <c r="AF322" s="77">
        <f>IF(OR(V322="No",X322="No",Z322="No"),"Outside strict definition",IF(AND(V322="Yes",X322="Yes",Z322="Yes"),"Meets all three","Potentially relevant; evidence incomplete"))</f>
        <v/>
      </c>
      <c r="AG322" s="77" t="inlineStr">
        <is>
          <t>Current delivery confirmed</t>
        </is>
      </c>
      <c r="AH322" s="77" t="inlineStr">
        <is>
          <t>2026</t>
        </is>
      </c>
      <c r="AI322" s="77" t="inlineStr">
        <is>
          <t>Yes</t>
        </is>
      </c>
      <c r="AJ322" s="77">
        <f>IF(AND(AI322="Yes",AF322="Meets all three",AG322="Current delivery confirmed"),"Yes","No")</f>
        <v/>
      </c>
      <c r="AK322" s="77" t="inlineStr">
        <is>
          <t>630 students; 60+ partner organisations; 85+ projects (2026, first edition)</t>
        </is>
      </c>
      <c r="AL322" s="77" t="inlineStr">
        <is>
          <t>RG20-S03-R1</t>
        </is>
      </c>
      <c r="AM322" s="77" t="inlineStr">
        <is>
          <t>Whether it will recur in 2027; student level (UG/PG) not stated; relationship to Management School Easter micro-internship (S4).</t>
        </is>
      </c>
      <c r="AN322" s="77" t="inlineStr"/>
      <c r="AO322" s="77" t="inlineStr">
        <is>
          <t>UK</t>
        </is>
      </c>
      <c r="AP322" s="77" t="inlineStr">
        <is>
          <t>UK – Russell Group</t>
        </is>
      </c>
      <c r="AQ322" s="77" t="inlineStr">
        <is>
          <t>&lt;1 week</t>
        </is>
      </c>
      <c r="AR322" s="77" t="inlineStr">
        <is>
          <t>All/standard</t>
        </is>
      </c>
      <c r="AS322" s="77" t="inlineStr"/>
    </row>
    <row r="323">
      <c r="A323" s="77" t="inlineStr">
        <is>
          <t>RG20</t>
        </is>
      </c>
      <c r="B323" s="77" t="inlineStr">
        <is>
          <t>Sheffield</t>
        </is>
      </c>
      <c r="C323" s="77" t="inlineStr">
        <is>
          <t>Programme/course</t>
        </is>
      </c>
      <c r="D323" s="77" t="inlineStr">
        <is>
          <t>RG20-S04</t>
        </is>
      </c>
      <c r="E323" s="77" t="inlineStr"/>
      <c r="F323" s="77" t="inlineStr">
        <is>
          <t>No</t>
        </is>
      </c>
      <c r="G323" s="79" t="inlineStr">
        <is>
          <t>Management School Easter micro-internship (group client brief)</t>
        </is>
      </c>
      <c r="H323" s="77" t="inlineStr">
        <is>
          <t>Management School Easter micro-internship (group client brief)</t>
        </is>
      </c>
      <c r="I323" s="77" t="inlineStr"/>
      <c r="J323"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23" s="77" t="inlineStr">
        <is>
          <t>Sheffield University Management School / employability team</t>
        </is>
      </c>
      <c r="L323" s="77" t="inlineStr">
        <is>
          <t>Management MSc; Management and International Business MSc; Business Management and Economics BA</t>
        </is>
      </c>
      <c r="M323" s="77" t="inlineStr">
        <is>
          <t>Business/management</t>
        </is>
      </c>
      <c r="N323" s="77" t="inlineStr">
        <is>
          <t>Mixed</t>
        </is>
      </c>
      <c r="O323" s="77" t="inlineStr"/>
      <c r="P323" s="77" t="inlineStr">
        <is>
          <t>Named programmes</t>
        </is>
      </c>
      <c r="Q323" s="77" t="inlineStr">
        <is>
          <t>Optional/elective</t>
        </is>
      </c>
      <c r="R323" s="77" t="inlineStr">
        <is>
          <t>Extracurricular</t>
        </is>
      </c>
      <c r="S323" s="77" t="inlineStr">
        <is>
          <t>Not evidenced</t>
        </is>
      </c>
      <c r="T323" s="77" t="inlineStr">
        <is>
          <t>One week, Easter break</t>
        </is>
      </c>
      <c r="U323" s="77" t="inlineStr">
        <is>
          <t>Group work on client brief</t>
        </is>
      </c>
      <c r="V323" s="77" t="inlineStr">
        <is>
          <t>Yes</t>
        </is>
      </c>
      <c r="W323" s="77" t="inlineStr">
        <is>
          <t>Groups respond to a client brief from an external organisation [1][2].</t>
        </is>
      </c>
      <c r="X323" s="77" t="inlineStr">
        <is>
          <t>Yes</t>
        </is>
      </c>
      <c r="Y323" s="77" t="inlineStr">
        <is>
          <t>'Working in a group' [1].</t>
        </is>
      </c>
      <c r="Z323" s="77" t="inlineStr">
        <is>
          <t>Yes</t>
        </is>
      </c>
      <c r="AA323" s="77" t="inlineStr">
        <is>
          <t>External organisation supplies the client brief [1][2].</t>
        </is>
      </c>
      <c r="AB323" s="77" t="inlineStr">
        <is>
          <t>Unclear</t>
        </is>
      </c>
      <c r="AC323" s="77" t="inlineStr">
        <is>
          <t>External organisation sets client brief</t>
        </is>
      </c>
      <c r="AD323" s="77" t="inlineStr"/>
      <c r="AE323" s="77" t="inlineStr">
        <is>
          <t>Response to client brief (format not stated)</t>
        </is>
      </c>
      <c r="AF323" s="77">
        <f>IF(OR(V323="No",X323="No",Z323="No"),"Outside strict definition",IF(AND(V323="Yes",X323="Yes",Z323="Yes"),"Meets all three","Potentially relevant; evidence incomplete"))</f>
        <v/>
      </c>
      <c r="AG323" s="77" t="inlineStr">
        <is>
          <t>Current delivery confirmed</t>
        </is>
      </c>
      <c r="AH323" s="77" t="inlineStr">
        <is>
          <t>2027 entry (course page)</t>
        </is>
      </c>
      <c r="AI323" s="77" t="inlineStr">
        <is>
          <t>No</t>
        </is>
      </c>
      <c r="AJ323" s="77">
        <f>IF(AND(AI323="Yes",AF323="Meets all three",AG323="Current delivery confirmed"),"Yes","No")</f>
        <v/>
      </c>
      <c r="AK323" s="77" t="inlineStr"/>
      <c r="AL323" s="77" t="inlineStr">
        <is>
          <t>RG20-S04-R1; RG20-S04-R2; RG20-S04-R3</t>
        </is>
      </c>
      <c r="AM323" s="77" t="inlineStr">
        <is>
          <t>Probably the same delivery as S3; organisations not named.</t>
        </is>
      </c>
      <c r="AN323" s="77" t="inlineStr"/>
      <c r="AO323" s="77" t="inlineStr">
        <is>
          <t>UK</t>
        </is>
      </c>
      <c r="AP323" s="77" t="inlineStr">
        <is>
          <t>UK – Russell Group</t>
        </is>
      </c>
      <c r="AQ323" s="77" t="inlineStr">
        <is>
          <t>&lt;1 week</t>
        </is>
      </c>
      <c r="AR323" s="77" t="inlineStr">
        <is>
          <t>All/standard</t>
        </is>
      </c>
      <c r="AS323" s="77" t="inlineStr">
        <is>
          <t>No (possible duplicate of RG20-S03)</t>
        </is>
      </c>
    </row>
    <row r="324">
      <c r="A324" s="77" t="inlineStr">
        <is>
          <t>RG20</t>
        </is>
      </c>
      <c r="B324" s="77" t="inlineStr">
        <is>
          <t>Sheffield</t>
        </is>
      </c>
      <c r="C324" s="77" t="inlineStr">
        <is>
          <t>Programme/course</t>
        </is>
      </c>
      <c r="D324" s="77" t="inlineStr">
        <is>
          <t>RG20-S05</t>
        </is>
      </c>
      <c r="E324" s="77" t="inlineStr"/>
      <c r="F324" s="77" t="inlineStr">
        <is>
          <t>No</t>
        </is>
      </c>
      <c r="G324" s="79" t="inlineStr">
        <is>
          <t>Management MSc Company Project</t>
        </is>
      </c>
      <c r="H324" s="77" t="inlineStr">
        <is>
          <t>Management MSc Company Project</t>
        </is>
      </c>
      <c r="I324" s="77" t="inlineStr"/>
      <c r="J324" s="77" t="inlineStr">
        <is>
          <t>On the Management MSc (2026 entry) students can apply to work as part of a team on a real-world problem for an external organisation; the page also offers the option of a company-based dissertation (individual).</t>
        </is>
      </c>
      <c r="K324" s="77" t="inlineStr">
        <is>
          <t>Sheffield University Management School</t>
        </is>
      </c>
      <c r="L324" s="77" t="inlineStr">
        <is>
          <t>Management MSc</t>
        </is>
      </c>
      <c r="M324" s="77" t="inlineStr">
        <is>
          <t>Business/management</t>
        </is>
      </c>
      <c r="N324" s="77" t="inlineStr">
        <is>
          <t>Postgraduate taught</t>
        </is>
      </c>
      <c r="O324" s="77" t="inlineStr"/>
      <c r="P324" s="77" t="inlineStr">
        <is>
          <t>Management MSc students; application required</t>
        </is>
      </c>
      <c r="Q324" s="77" t="inlineStr">
        <is>
          <t>Selective/competitive</t>
        </is>
      </c>
      <c r="R324" s="77" t="inlineStr">
        <is>
          <t>Unclear</t>
        </is>
      </c>
      <c r="S324" s="77" t="inlineStr">
        <is>
          <t>Credit not tied to Company Project in sources (a 45-credit Management Inquiry Project is listed separately)</t>
        </is>
      </c>
      <c r="T324" s="77" t="inlineStr">
        <is>
          <t>Not stated</t>
        </is>
      </c>
      <c r="U324" s="77" t="inlineStr"/>
      <c r="V324" s="77" t="inlineStr">
        <is>
          <t>Yes</t>
        </is>
      </c>
      <c r="W324" s="77" t="inlineStr">
        <is>
          <t>Real-world problem for an external organisation [1].</t>
        </is>
      </c>
      <c r="X324" s="77" t="inlineStr">
        <is>
          <t>Yes</t>
        </is>
      </c>
      <c r="Y324" s="77" t="inlineStr">
        <is>
          <t>'work as part of a team' [1]; company-based dissertation alternative is individual and excluded.</t>
        </is>
      </c>
      <c r="Z324" s="77" t="inlineStr">
        <is>
          <t>Yes</t>
        </is>
      </c>
      <c r="AA324" s="77" t="inlineStr">
        <is>
          <t>External organisation provides the real-world problem [1].</t>
        </is>
      </c>
      <c r="AB324" s="77" t="inlineStr">
        <is>
          <t>Unclear</t>
        </is>
      </c>
      <c r="AC324" s="77" t="inlineStr">
        <is>
          <t>Supplies problem</t>
        </is>
      </c>
      <c r="AD324" s="77" t="inlineStr"/>
      <c r="AE324" s="77" t="inlineStr">
        <is>
          <t>Not stated</t>
        </is>
      </c>
      <c r="AF324" s="77">
        <f>IF(OR(V324="No",X324="No",Z324="No"),"Outside strict definition",IF(AND(V324="Yes",X324="Yes",Z324="Yes"),"Meets all three","Potentially relevant; evidence incomplete"))</f>
        <v/>
      </c>
      <c r="AG324" s="77" t="inlineStr">
        <is>
          <t>Current delivery confirmed</t>
        </is>
      </c>
      <c r="AH324" s="77" t="inlineStr">
        <is>
          <t>2026 entry (2026/27)</t>
        </is>
      </c>
      <c r="AI324" s="77" t="inlineStr">
        <is>
          <t>Yes</t>
        </is>
      </c>
      <c r="AJ324" s="77">
        <f>IF(AND(AI324="Yes",AF324="Meets all three",AG324="Current delivery confirmed"),"Yes","No")</f>
        <v/>
      </c>
      <c r="AK324" s="77" t="inlineStr"/>
      <c r="AL324" s="77" t="inlineStr">
        <is>
          <t>RG20-S05-R1</t>
        </is>
      </c>
      <c r="AM324" s="77" t="inlineStr">
        <is>
          <t>Whether this is the same as the Easter micro-internship (S4) or a separate summer project; credit, duration and partner names not retrieved. 'Management Consulting in Practice' module also mentioned on Management MSc (format unknown).</t>
        </is>
      </c>
      <c r="AN324" s="77" t="inlineStr"/>
      <c r="AO324" s="77" t="inlineStr">
        <is>
          <t>UK</t>
        </is>
      </c>
      <c r="AP324" s="77" t="inlineStr">
        <is>
          <t>UK – Russell Group</t>
        </is>
      </c>
      <c r="AQ324" s="77" t="inlineStr">
        <is>
          <t>Unclear</t>
        </is>
      </c>
      <c r="AR324" s="77" t="inlineStr">
        <is>
          <t>All/standard</t>
        </is>
      </c>
      <c r="AS324" s="77" t="inlineStr"/>
    </row>
    <row r="325">
      <c r="A325" s="77" t="inlineStr">
        <is>
          <t>RG20</t>
        </is>
      </c>
      <c r="B325" s="77" t="inlineStr">
        <is>
          <t>Sheffield</t>
        </is>
      </c>
      <c r="C325" s="77" t="inlineStr">
        <is>
          <t>Programme/course</t>
        </is>
      </c>
      <c r="D325" s="77" t="inlineStr">
        <is>
          <t>RG20-S06</t>
        </is>
      </c>
      <c r="E325" s="77" t="inlineStr"/>
      <c r="F325" s="77" t="inlineStr">
        <is>
          <t>No</t>
        </is>
      </c>
      <c r="G325" s="79" t="inlineStr">
        <is>
          <t>Marketing Consultancy Challenge (2027 entry: Transformative Marketing Challenge)</t>
        </is>
      </c>
      <c r="H325" s="77" t="inlineStr">
        <is>
          <t>Marketing Consultancy Challenge (2027 entry: Transformative Marketing Challenge)</t>
        </is>
      </c>
      <c r="I325" s="77" t="inlineStr"/>
      <c r="J325" s="77" t="inlineStr">
        <is>
          <t>Sheffield MBA 'Challenge' module: early in semester 1 teams are introduced to a real organisation facing a marketing problem, meet the organisation roughly weekly and present findings to its senior management team.</t>
        </is>
      </c>
      <c r="K325" s="77" t="inlineStr">
        <is>
          <t>Sheffield University Management School (MBA)</t>
        </is>
      </c>
      <c r="L325" s="77" t="inlineStr">
        <is>
          <t>Sheffield MBA</t>
        </is>
      </c>
      <c r="M325" s="77" t="inlineStr">
        <is>
          <t>Business/management</t>
        </is>
      </c>
      <c r="N325" s="77" t="inlineStr">
        <is>
          <t>Postgraduate taught</t>
        </is>
      </c>
      <c r="O325" s="77" t="inlineStr">
        <is>
          <t>Semester 1</t>
        </is>
      </c>
      <c r="P325" s="77" t="inlineStr">
        <is>
          <t>MBA students</t>
        </is>
      </c>
      <c r="Q325" s="77" t="inlineStr">
        <is>
          <t>Unclear</t>
        </is>
      </c>
      <c r="R325" s="77" t="inlineStr">
        <is>
          <t>Curricular</t>
        </is>
      </c>
      <c r="S325" s="77" t="inlineStr">
        <is>
          <t>10 credits (2026 entry); 15 credits as Transformative Marketing Challenge (2027 entry)</t>
        </is>
      </c>
      <c r="T325" s="77" t="inlineStr">
        <is>
          <t>Part of semester 1</t>
        </is>
      </c>
      <c r="U325" s="77" t="inlineStr">
        <is>
          <t>Consulting teams with client meetings</t>
        </is>
      </c>
      <c r="V325" s="77" t="inlineStr">
        <is>
          <t>Yes</t>
        </is>
      </c>
      <c r="W325" s="77" t="inlineStr">
        <is>
          <t>Real marketing problem; findings presented to client senior management [1].</t>
        </is>
      </c>
      <c r="X325" s="77" t="inlineStr">
        <is>
          <t>Yes</t>
        </is>
      </c>
      <c r="Y325" s="77" t="inlineStr">
        <is>
          <t>Teams/consulting team [1][2].</t>
        </is>
      </c>
      <c r="Z325" s="77" t="inlineStr">
        <is>
          <t>Yes</t>
        </is>
      </c>
      <c r="AA325" s="77" t="inlineStr">
        <is>
          <t>Real organisation supplies problem, meets teams about weekly and receives final presentation [1]; client testimonials [2].</t>
        </is>
      </c>
      <c r="AB325" s="77" t="inlineStr">
        <is>
          <t>Business/commercial</t>
        </is>
      </c>
      <c r="AC325" s="77" t="inlineStr">
        <is>
          <t>Client organisation sets problem, meets teams, receives presentation</t>
        </is>
      </c>
      <c r="AD325" s="77" t="inlineStr">
        <is>
          <t>The Northern Wine Guy (student case, undated); Invest Sheffield (client testimonial, undated)</t>
        </is>
      </c>
      <c r="AE325" s="77" t="inlineStr">
        <is>
          <t>Findings/recommendations presented to client senior management</t>
        </is>
      </c>
      <c r="AF325" s="77">
        <f>IF(OR(V325="No",X325="No",Z325="No"),"Outside strict definition",IF(AND(V325="Yes",X325="Yes",Z325="Yes"),"Meets all three","Potentially relevant; evidence incomplete"))</f>
        <v/>
      </c>
      <c r="AG325" s="77" t="inlineStr">
        <is>
          <t>Current delivery confirmed</t>
        </is>
      </c>
      <c r="AH325" s="77" t="inlineStr">
        <is>
          <t>2026/27 (2026-entry course page)</t>
        </is>
      </c>
      <c r="AI325" s="77" t="inlineStr">
        <is>
          <t>Yes</t>
        </is>
      </c>
      <c r="AJ325" s="77">
        <f>IF(AND(AI325="Yes",AF325="Meets all three",AG325="Current delivery confirmed"),"Yes","No")</f>
        <v/>
      </c>
      <c r="AK325" s="77" t="inlineStr"/>
      <c r="AL325" s="77" t="inlineStr">
        <is>
          <t>RG20-S06-R1; RG20-S06-R2; RG20-S06-R3; RG20-S06-R4</t>
        </is>
      </c>
      <c r="AM325" s="77" t="inlineStr">
        <is>
          <t>Whether core for all MBA students; renamed/re-credited for 2027 entry. Invest Sheffield is a council-run body (public sector) so partner mix may be Mixed.</t>
        </is>
      </c>
      <c r="AN325" s="77" t="inlineStr"/>
      <c r="AO325" s="77" t="inlineStr">
        <is>
          <t>UK</t>
        </is>
      </c>
      <c r="AP325" s="77" t="inlineStr">
        <is>
          <t>UK – Russell Group</t>
        </is>
      </c>
      <c r="AQ325" s="77" t="inlineStr">
        <is>
          <t>~1 term/semester</t>
        </is>
      </c>
      <c r="AR325" s="77" t="inlineStr">
        <is>
          <t>All/standard</t>
        </is>
      </c>
      <c r="AS325" s="77" t="inlineStr"/>
    </row>
    <row r="326">
      <c r="A326" s="77" t="inlineStr">
        <is>
          <t>RG20</t>
        </is>
      </c>
      <c r="B326" s="77" t="inlineStr">
        <is>
          <t>Sheffield</t>
        </is>
      </c>
      <c r="C326" s="77" t="inlineStr">
        <is>
          <t>Programme/course</t>
        </is>
      </c>
      <c r="D326" s="77" t="inlineStr">
        <is>
          <t>RG20-S07</t>
        </is>
      </c>
      <c r="E326" s="77" t="inlineStr"/>
      <c r="F326" s="77" t="inlineStr">
        <is>
          <t>No</t>
        </is>
      </c>
      <c r="G326" s="79" t="inlineStr">
        <is>
          <t>Internationalisation Challenge</t>
        </is>
      </c>
      <c r="H326" s="77" t="inlineStr">
        <is>
          <t>Internationalisation Challenge</t>
        </is>
      </c>
      <c r="I326" s="77" t="inlineStr"/>
      <c r="J326" s="77" t="inlineStr">
        <is>
          <t>Sheffield MBA 'Challenge' module: teams carry out a project with a real-world company exploring international markets; the project is a crucial assessment component alongside a reflective report.</t>
        </is>
      </c>
      <c r="K326" s="77" t="inlineStr">
        <is>
          <t>Sheffield University Management School (MBA)</t>
        </is>
      </c>
      <c r="L326" s="77" t="inlineStr">
        <is>
          <t>Sheffield MBA</t>
        </is>
      </c>
      <c r="M326" s="77" t="inlineStr">
        <is>
          <t>Business/management</t>
        </is>
      </c>
      <c r="N326" s="77" t="inlineStr">
        <is>
          <t>Postgraduate taught</t>
        </is>
      </c>
      <c r="O326" s="77" t="inlineStr"/>
      <c r="P326" s="77" t="inlineStr">
        <is>
          <t>MBA students</t>
        </is>
      </c>
      <c r="Q326" s="77" t="inlineStr">
        <is>
          <t>Unclear</t>
        </is>
      </c>
      <c r="R326" s="77" t="inlineStr">
        <is>
          <t>Curricular</t>
        </is>
      </c>
      <c r="S326" s="77" t="inlineStr">
        <is>
          <t>Team project + individual reflective report</t>
        </is>
      </c>
      <c r="T326" s="77" t="inlineStr">
        <is>
          <t>Not stated</t>
        </is>
      </c>
      <c r="U326" s="77" t="inlineStr">
        <is>
          <t>Consulting teams</t>
        </is>
      </c>
      <c r="V326" s="77" t="inlineStr">
        <is>
          <t>Yes</t>
        </is>
      </c>
      <c r="W326" s="77" t="inlineStr">
        <is>
          <t>Project on international market opportunities for a company [1].</t>
        </is>
      </c>
      <c r="X326" s="77" t="inlineStr">
        <is>
          <t>Yes</t>
        </is>
      </c>
      <c r="Y326" s="77" t="inlineStr">
        <is>
          <t>Teams [1][2].</t>
        </is>
      </c>
      <c r="Z326" s="77" t="inlineStr">
        <is>
          <t>Yes</t>
        </is>
      </c>
      <c r="AA326" s="77" t="inlineStr">
        <is>
          <t>Real-world company is the client exploring international markets [1]; Invest Sheffield testimonial on insights into Partner Cities market opportunities [2].</t>
        </is>
      </c>
      <c r="AB326" s="77" t="inlineStr">
        <is>
          <t>Mixed</t>
        </is>
      </c>
      <c r="AC326" s="77" t="inlineStr">
        <is>
          <t>Client sets internationalisation problem and receives findings</t>
        </is>
      </c>
      <c r="AD326" s="77" t="inlineStr">
        <is>
          <t>Invest Sheffield (testimonial, undated)</t>
        </is>
      </c>
      <c r="AE326" s="77" t="inlineStr">
        <is>
          <t>Market-entry/internationalisation analysis for client</t>
        </is>
      </c>
      <c r="AF326" s="77">
        <f>IF(OR(V326="No",X326="No",Z326="No"),"Outside strict definition",IF(AND(V326="Yes",X326="Yes",Z326="Yes"),"Meets all three","Potentially relevant; evidence incomplete"))</f>
        <v/>
      </c>
      <c r="AG326" s="77" t="inlineStr">
        <is>
          <t>Current status unclear</t>
        </is>
      </c>
      <c r="AH326" s="77" t="inlineStr">
        <is>
          <t>undated (module page); MBA 2027 page refers to Challenge modules generally</t>
        </is>
      </c>
      <c r="AI326" s="77" t="inlineStr">
        <is>
          <t>Yes</t>
        </is>
      </c>
      <c r="AJ326" s="77">
        <f>IF(AND(AI326="Yes",AF326="Meets all three",AG326="Current delivery confirmed"),"Yes","No")</f>
        <v/>
      </c>
      <c r="AK326" s="77" t="inlineStr"/>
      <c r="AL326" s="77" t="inlineStr">
        <is>
          <t>RG20-S07-R1; RG20-S07-R2; RG20-S07-R3</t>
        </is>
      </c>
      <c r="AM326" s="77" t="inlineStr">
        <is>
          <t>Module page undated; 2026/2027 MBA course pages were not retrieved naming the Internationalisation Challenge specifically, so current delivery is not corroborated. Credit and duration not retrieved.</t>
        </is>
      </c>
      <c r="AN326" s="77" t="inlineStr"/>
      <c r="AO326" s="77" t="inlineStr">
        <is>
          <t>UK</t>
        </is>
      </c>
      <c r="AP326" s="77" t="inlineStr">
        <is>
          <t>UK – Russell Group</t>
        </is>
      </c>
      <c r="AQ326" s="77" t="inlineStr">
        <is>
          <t>Unclear</t>
        </is>
      </c>
      <c r="AR326" s="77" t="inlineStr">
        <is>
          <t>All/standard</t>
        </is>
      </c>
      <c r="AS326" s="77" t="inlineStr"/>
    </row>
    <row r="327">
      <c r="A327" s="77" t="inlineStr">
        <is>
          <t>RG20</t>
        </is>
      </c>
      <c r="B327" s="77" t="inlineStr">
        <is>
          <t>Sheffield</t>
        </is>
      </c>
      <c r="C327" s="77" t="inlineStr">
        <is>
          <t>Programme/course</t>
        </is>
      </c>
      <c r="D327" s="77" t="inlineStr">
        <is>
          <t>RG20-S08</t>
        </is>
      </c>
      <c r="E327" s="77" t="inlineStr"/>
      <c r="F327" s="77" t="inlineStr">
        <is>
          <t>No</t>
        </is>
      </c>
      <c r="G327" s="79" t="inlineStr">
        <is>
          <t>Software Hut</t>
        </is>
      </c>
      <c r="H327" s="77" t="inlineStr">
        <is>
          <t>Software Hut</t>
        </is>
      </c>
      <c r="I327" s="77" t="inlineStr">
        <is>
          <t>COM3420 (older departmental page); COM213 in a regulations document; current code not confirmed</t>
        </is>
      </c>
      <c r="J327"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27" s="77" t="inlineStr">
        <is>
          <t>School of Computer Science</t>
        </is>
      </c>
      <c r="L327" s="77" t="inlineStr">
        <is>
          <t>Computer Science undergraduate degrees</t>
        </is>
      </c>
      <c r="M327" s="77" t="inlineStr">
        <is>
          <t>Engineering/computing</t>
        </is>
      </c>
      <c r="N327" s="77" t="inlineStr">
        <is>
          <t>Undergraduate</t>
        </is>
      </c>
      <c r="O327" s="77" t="inlineStr">
        <is>
          <t>Year 2</t>
        </is>
      </c>
      <c r="P327" s="77" t="inlineStr">
        <is>
          <t>Computer Science students</t>
        </is>
      </c>
      <c r="Q327" s="77" t="inlineStr">
        <is>
          <t>Compulsory within specified programmes</t>
        </is>
      </c>
      <c r="R327" s="77" t="inlineStr">
        <is>
          <t>Curricular</t>
        </is>
      </c>
      <c r="S327" s="77" t="inlineStr">
        <is>
          <t>20 credits (2027-entry BSc listing); assessed on team project work, client judgement and individual reflection</t>
        </is>
      </c>
      <c r="T327" s="77" t="inlineStr">
        <is>
          <t>Not stated (module-length)</t>
        </is>
      </c>
      <c r="U327" s="77" t="inlineStr">
        <is>
          <t>Team software development</t>
        </is>
      </c>
      <c r="V327" s="77" t="inlineStr">
        <is>
          <t>Yes</t>
        </is>
      </c>
      <c r="W327" s="77" t="inlineStr">
        <is>
          <t>Teams build working software system for a client; portfolio incl. design documents and working system [1][3].</t>
        </is>
      </c>
      <c r="X327" s="77" t="inlineStr">
        <is>
          <t>Yes</t>
        </is>
      </c>
      <c r="Y327" s="77" t="inlineStr">
        <is>
          <t>Assessment 'entirely on the basis of the project work undertaken in teams'; teamwork mandatory [2].</t>
        </is>
      </c>
      <c r="Z327" s="77" t="inlineStr">
        <is>
          <t>Yes</t>
        </is>
      </c>
      <c r="AA327" s="77" t="inlineStr">
        <is>
          <t>Most students' first experience of working for an external client [1][4]; clients judge whether product meets their needs (contribute to marks) [1].</t>
        </is>
      </c>
      <c r="AB327" s="77" t="inlineStr">
        <is>
          <t>Unclear</t>
        </is>
      </c>
      <c r="AC327" s="77" t="inlineStr">
        <is>
          <t>External clients set requirements and contribute to assessment</t>
        </is>
      </c>
      <c r="AD327" s="77" t="inlineStr"/>
      <c r="AE327" s="77" t="inlineStr">
        <is>
          <t>Working software system + documentation</t>
        </is>
      </c>
      <c r="AF327" s="77">
        <f>IF(OR(V327="No",X327="No",Z327="No"),"Outside strict definition",IF(AND(V327="Yes",X327="Yes",Z327="Yes"),"Meets all three","Potentially relevant; evidence incomplete"))</f>
        <v/>
      </c>
      <c r="AG327" s="77" t="inlineStr">
        <is>
          <t>Current delivery confirmed</t>
        </is>
      </c>
      <c r="AH327" s="77" t="inlineStr">
        <is>
          <t>2027 entry course listing</t>
        </is>
      </c>
      <c r="AI327" s="77" t="inlineStr">
        <is>
          <t>Yes</t>
        </is>
      </c>
      <c r="AJ327" s="77">
        <f>IF(AND(AI327="Yes",AF327="Meets all three",AG327="Current delivery confirmed"),"Yes","No")</f>
        <v/>
      </c>
      <c r="AK327" s="77" t="inlineStr">
        <is>
          <t>Around 200 students per year (undated)</t>
        </is>
      </c>
      <c r="AL327" s="77" t="inlineStr">
        <is>
          <t>RG20-S08-R1; RG20-S08-R2; RG20-S08-R3; RG20-S08-R4</t>
        </is>
      </c>
      <c r="AM327" s="77" t="inlineStr">
        <is>
          <t>Current module code; sector of clients; dated cohort evidence (relies on 2027-entry course listing as corroboration).</t>
        </is>
      </c>
      <c r="AN327" s="77" t="inlineStr"/>
      <c r="AO327" s="77" t="inlineStr">
        <is>
          <t>UK</t>
        </is>
      </c>
      <c r="AP327" s="77" t="inlineStr">
        <is>
          <t>UK – Russell Group</t>
        </is>
      </c>
      <c r="AQ327" s="77" t="inlineStr">
        <is>
          <t>Unclear</t>
        </is>
      </c>
      <c r="AR327" s="77" t="inlineStr">
        <is>
          <t>All/standard</t>
        </is>
      </c>
      <c r="AS327" s="77" t="inlineStr"/>
    </row>
    <row r="328">
      <c r="A328" s="77" t="inlineStr">
        <is>
          <t>RG20</t>
        </is>
      </c>
      <c r="B328" s="77" t="inlineStr">
        <is>
          <t>Sheffield</t>
        </is>
      </c>
      <c r="C328" s="77" t="inlineStr">
        <is>
          <t>Programme/course</t>
        </is>
      </c>
      <c r="D328" s="77" t="inlineStr">
        <is>
          <t>RG20-S09</t>
        </is>
      </c>
      <c r="E328" s="77" t="inlineStr"/>
      <c r="F328" s="77" t="inlineStr">
        <is>
          <t>No</t>
        </is>
      </c>
      <c r="G328" s="79" t="inlineStr">
        <is>
          <t>Genesys (student-led software development organisation)</t>
        </is>
      </c>
      <c r="H328" s="77" t="inlineStr">
        <is>
          <t>Genesys (student-led software development organisation)</t>
        </is>
      </c>
      <c r="I328" s="77" t="inlineStr"/>
      <c r="J328" s="77" t="inlineStr">
        <is>
          <t>Final-year Computer Science module run as a student software company: customer-facing teams build custom web applications for real customers using agile/lean-startup practice, supported by staff of epiGenesys (a University subsidiary company).</t>
        </is>
      </c>
      <c r="K328" s="77" t="inlineStr">
        <is>
          <t>School of Computer Science (with epiGenesys)</t>
        </is>
      </c>
      <c r="L328" s="77" t="inlineStr">
        <is>
          <t>Computer Science (Software Engineering) MEng (core, 45 credits); Computer Science MComp variants (option)</t>
        </is>
      </c>
      <c r="M328" s="77" t="inlineStr">
        <is>
          <t>Engineering/computing</t>
        </is>
      </c>
      <c r="N328" s="77" t="inlineStr">
        <is>
          <t>Undergraduate</t>
        </is>
      </c>
      <c r="O328" s="77" t="inlineStr">
        <is>
          <t>Final year</t>
        </is>
      </c>
      <c r="P328" s="77" t="inlineStr">
        <is>
          <t>Named CS integrated-masters programmes</t>
        </is>
      </c>
      <c r="Q328" s="77" t="inlineStr">
        <is>
          <t>Compulsory within specified programmes</t>
        </is>
      </c>
      <c r="R328" s="77" t="inlineStr">
        <is>
          <t>Curricular</t>
        </is>
      </c>
      <c r="S328" s="77" t="inlineStr">
        <is>
          <t>45 credits (Software Engineering MEng core)</t>
        </is>
      </c>
      <c r="T328" s="77" t="inlineStr">
        <is>
          <t>Throughout final year</t>
        </is>
      </c>
      <c r="U328" s="77" t="inlineStr">
        <is>
          <t>Customer-facing teams</t>
        </is>
      </c>
      <c r="V328" s="77" t="inlineStr">
        <is>
          <t>Yes</t>
        </is>
      </c>
      <c r="W328" s="77" t="inlineStr">
        <is>
          <t>Teams build custom web applications solving customers' problems [1][2].</t>
        </is>
      </c>
      <c r="X328" s="77" t="inlineStr">
        <is>
          <t>Yes</t>
        </is>
      </c>
      <c r="Y328" s="77" t="inlineStr">
        <is>
          <t>Customer-facing teams [1]; students work in teams [2].</t>
        </is>
      </c>
      <c r="Z328" s="77" t="inlineStr">
        <is>
          <t>Unclear</t>
        </is>
      </c>
      <c r="AA328" s="77" t="inlineStr">
        <is>
          <t>Sources say 'real customers' / 'real contracts for real clients' [1][3] but do not say customers are external organisations; supporting company epiGenesys is a University subsidiary (internal).</t>
        </is>
      </c>
      <c r="AB328" s="77" t="inlineStr">
        <is>
          <t>Unclear</t>
        </is>
      </c>
      <c r="AC328" s="77" t="inlineStr">
        <is>
          <t>Customers commission web applications (identity/sector not evidenced)</t>
        </is>
      </c>
      <c r="AD328" s="77" t="inlineStr"/>
      <c r="AE328" s="77" t="inlineStr">
        <is>
          <t>Custom web application</t>
        </is>
      </c>
      <c r="AF328" s="77">
        <f>IF(OR(V328="No",X328="No",Z328="No"),"Outside strict definition",IF(AND(V328="Yes",X328="Yes",Z328="Yes"),"Meets all three","Potentially relevant; evidence incomplete"))</f>
        <v/>
      </c>
      <c r="AG328" s="77" t="inlineStr">
        <is>
          <t>Current status unclear</t>
        </is>
      </c>
      <c r="AH328" s="77" t="inlineStr">
        <is>
          <t>2026 entry course listing</t>
        </is>
      </c>
      <c r="AI328" s="77" t="inlineStr">
        <is>
          <t>Yes</t>
        </is>
      </c>
      <c r="AJ328" s="77">
        <f>IF(AND(AI328="Yes",AF328="Meets all three",AG328="Current delivery confirmed"),"Yes","No")</f>
        <v/>
      </c>
      <c r="AK328" s="77" t="inlineStr"/>
      <c r="AL328" s="77" t="inlineStr">
        <is>
          <t>RG20-S09-R1; RG20-S09-R2; RG20-S09-R3</t>
        </is>
      </c>
      <c r="AM328" s="77" t="inlineStr">
        <is>
          <t>Conflicting status evidence: 2026/2027 course pages list Genesys, but a Student Enterprise case study dates Genesys 2011-2017. Whether customers are external.</t>
        </is>
      </c>
      <c r="AN328" s="77" t="inlineStr"/>
      <c r="AO328" s="77" t="inlineStr">
        <is>
          <t>UK</t>
        </is>
      </c>
      <c r="AP328" s="77" t="inlineStr">
        <is>
          <t>UK – Russell Group</t>
        </is>
      </c>
      <c r="AQ328" s="77" t="inlineStr">
        <is>
          <t>&gt;1 term</t>
        </is>
      </c>
      <c r="AR328" s="77" t="inlineStr">
        <is>
          <t>Unclear</t>
        </is>
      </c>
      <c r="AS328" s="77" t="inlineStr"/>
    </row>
    <row r="329">
      <c r="A329" s="77" t="inlineStr">
        <is>
          <t>RG20</t>
        </is>
      </c>
      <c r="B329" s="77" t="inlineStr">
        <is>
          <t>Sheffield</t>
        </is>
      </c>
      <c r="C329" s="77" t="inlineStr">
        <is>
          <t>Programme/course</t>
        </is>
      </c>
      <c r="D329" s="77" t="inlineStr">
        <is>
          <t>RG20-S10</t>
        </is>
      </c>
      <c r="E329" s="77" t="inlineStr"/>
      <c r="F329" s="77" t="inlineStr">
        <is>
          <t>No</t>
        </is>
      </c>
      <c r="G329" s="79" t="inlineStr">
        <is>
          <t>Industrial Group Project in Physics</t>
        </is>
      </c>
      <c r="H329" s="77" t="inlineStr">
        <is>
          <t>Industrial Group Project in Physics</t>
        </is>
      </c>
      <c r="I329" s="77" t="inlineStr">
        <is>
          <t>MPS372</t>
        </is>
      </c>
      <c r="J329"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29" s="77" t="inlineStr">
        <is>
          <t>School of Mathematical and Physical Sciences (Physics)</t>
        </is>
      </c>
      <c r="L329" s="77" t="inlineStr">
        <is>
          <t>Physics with an Industrial Placement Year BSc; Physics/Astrophysics MPhys (option)</t>
        </is>
      </c>
      <c r="M329" s="77" t="inlineStr">
        <is>
          <t>Science</t>
        </is>
      </c>
      <c r="N329" s="77" t="inlineStr">
        <is>
          <t>Undergraduate</t>
        </is>
      </c>
      <c r="O329" s="77" t="inlineStr">
        <is>
          <t>Final year</t>
        </is>
      </c>
      <c r="P329" s="77" t="inlineStr">
        <is>
          <t>Physics degree students</t>
        </is>
      </c>
      <c r="Q329" s="77" t="inlineStr">
        <is>
          <t>Optional/elective</t>
        </is>
      </c>
      <c r="R329" s="77" t="inlineStr">
        <is>
          <t>Curricular</t>
        </is>
      </c>
      <c r="S329" s="77" t="inlineStr">
        <is>
          <t>20 credits; presentations and report</t>
        </is>
      </c>
      <c r="T329" s="77" t="inlineStr">
        <is>
          <t>Two semesters</t>
        </is>
      </c>
      <c r="U329" s="77" t="inlineStr">
        <is>
          <t>Group project with industrial client</t>
        </is>
      </c>
      <c r="V329" s="77" t="inlineStr">
        <is>
          <t>Yes</t>
        </is>
      </c>
      <c r="W329" s="77" t="inlineStr">
        <is>
          <t>Client-posed problem resolved over two semesters; presentations and report [1].</t>
        </is>
      </c>
      <c r="X329" s="77" t="inlineStr">
        <is>
          <t>Yes</t>
        </is>
      </c>
      <c r="Y329" s="77" t="inlineStr">
        <is>
          <t>'a group work on over two semesters' [1].</t>
        </is>
      </c>
      <c r="Z329" s="77" t="inlineStr">
        <is>
          <t>Yes</t>
        </is>
      </c>
      <c r="AA329" s="77" t="inlineStr">
        <is>
          <t>'The industrial client poses a problem'; interim and final presentations made to the client [1].</t>
        </is>
      </c>
      <c r="AB329" s="77" t="inlineStr">
        <is>
          <t>Business/commercial</t>
        </is>
      </c>
      <c r="AC329" s="77" t="inlineStr">
        <is>
          <t>Sets problem; receives interim and final presentations</t>
        </is>
      </c>
      <c r="AD329" s="77" t="inlineStr"/>
      <c r="AE329" s="77" t="inlineStr">
        <is>
          <t>Presentations and report to client</t>
        </is>
      </c>
      <c r="AF329" s="77">
        <f>IF(OR(V329="No",X329="No",Z329="No"),"Outside strict definition",IF(AND(V329="Yes",X329="Yes",Z329="Yes"),"Meets all three","Potentially relevant; evidence incomplete"))</f>
        <v/>
      </c>
      <c r="AG329" s="77" t="inlineStr">
        <is>
          <t>Current delivery confirmed</t>
        </is>
      </c>
      <c r="AH329" s="77" t="inlineStr">
        <is>
          <t>2025 entry course listing</t>
        </is>
      </c>
      <c r="AI329" s="77" t="inlineStr">
        <is>
          <t>Yes</t>
        </is>
      </c>
      <c r="AJ329" s="77">
        <f>IF(AND(AI329="Yes",AF329="Meets all three",AG329="Current delivery confirmed"),"Yes","No")</f>
        <v/>
      </c>
      <c r="AK329" s="77" t="inlineStr"/>
      <c r="AL329" s="77" t="inlineStr">
        <is>
          <t>RG20-S10-R1; RG20-S10-R2</t>
        </is>
      </c>
      <c r="AM329" s="77" t="inlineStr">
        <is>
          <t>Corroboration is a 2025-entry course listing rather than a dated cohort; number of projects not published.</t>
        </is>
      </c>
      <c r="AN329" s="77" t="inlineStr"/>
      <c r="AO329" s="77" t="inlineStr">
        <is>
          <t>UK</t>
        </is>
      </c>
      <c r="AP329" s="77" t="inlineStr">
        <is>
          <t>UK – Russell Group</t>
        </is>
      </c>
      <c r="AQ329" s="77" t="inlineStr">
        <is>
          <t>&gt;1 term</t>
        </is>
      </c>
      <c r="AR329" s="77" t="inlineStr">
        <is>
          <t>All/standard</t>
        </is>
      </c>
      <c r="AS329" s="77" t="inlineStr"/>
    </row>
    <row r="330">
      <c r="A330" s="77" t="inlineStr">
        <is>
          <t>RG20</t>
        </is>
      </c>
      <c r="B330" s="77" t="inlineStr">
        <is>
          <t>Sheffield</t>
        </is>
      </c>
      <c r="C330" s="77" t="inlineStr">
        <is>
          <t>Programme/course</t>
        </is>
      </c>
      <c r="D330" s="77" t="inlineStr">
        <is>
          <t>RG20-S11</t>
        </is>
      </c>
      <c r="E330" s="77" t="inlineStr"/>
      <c r="F330" s="77" t="inlineStr">
        <is>
          <t>No</t>
        </is>
      </c>
      <c r="G330" s="79" t="inlineStr">
        <is>
          <t>MArch Live Projects (Live Project 1 / Live Project 2)</t>
        </is>
      </c>
      <c r="H330" s="77" t="inlineStr">
        <is>
          <t>MArch Live Projects (Live Project 1 / Live Project 2)</t>
        </is>
      </c>
      <c r="I330" s="77" t="inlineStr"/>
      <c r="J330"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30" s="77" t="inlineStr">
        <is>
          <t>Sheffield School of Architecture and Landscape</t>
        </is>
      </c>
      <c r="L330" s="77" t="inlineStr">
        <is>
          <t>Architecture MArch; Architecture: Collaborative Practice MArch</t>
        </is>
      </c>
      <c r="M330" s="77" t="inlineStr">
        <is>
          <t>Other (law, health, design, architecture…)</t>
        </is>
      </c>
      <c r="N330" s="77" t="inlineStr">
        <is>
          <t>Postgraduate taught</t>
        </is>
      </c>
      <c r="O330" s="77" t="inlineStr">
        <is>
          <t>MArch Year 5 (LP1); Year 6 (LP2, Collaborative Practice)</t>
        </is>
      </c>
      <c r="P330" s="77" t="inlineStr">
        <is>
          <t>MArch students</t>
        </is>
      </c>
      <c r="Q330" s="77" t="inlineStr">
        <is>
          <t>Compulsory within specified programmes</t>
        </is>
      </c>
      <c r="R330" s="77" t="inlineStr">
        <is>
          <t>Curricular</t>
        </is>
      </c>
      <c r="S330" s="77" t="inlineStr">
        <is>
          <t>Core module (credit not retrieved); integrated with Ethical Practice module</t>
        </is>
      </c>
      <c r="T330" s="77" t="inlineStr">
        <is>
          <t>Not stated</t>
        </is>
      </c>
      <c r="U330" s="77" t="inlineStr">
        <is>
          <t>Group live project with client</t>
        </is>
      </c>
      <c r="V330" s="77" t="inlineStr">
        <is>
          <t>Yes</t>
        </is>
      </c>
      <c r="W330" s="77" t="inlineStr">
        <is>
          <t>Feasibility studies, masterplans, design/build etc. with defined end result [1][2].</t>
        </is>
      </c>
      <c r="X330" s="77" t="inlineStr">
        <is>
          <t>Yes</t>
        </is>
      </c>
      <c r="Y330" s="77" t="inlineStr">
        <is>
          <t>'Students work in Live Project groups'; teams of 13-15 [1][2].</t>
        </is>
      </c>
      <c r="Z330" s="77" t="inlineStr">
        <is>
          <t>Yes</t>
        </is>
      </c>
      <c r="AA330" s="77" t="inlineStr">
        <is>
          <t>Real clients (community groups, charities, health organisations, regional authorities) with regular client contact; outputs delivered to client [1][2].</t>
        </is>
      </c>
      <c r="AB330" s="77" t="inlineStr">
        <is>
          <t>Mixed</t>
        </is>
      </c>
      <c r="AC330" s="77" t="inlineStr">
        <is>
          <t>Client commissions brief, regular contact, receives presentation/report/build</t>
        </is>
      </c>
      <c r="AD330" s="77" t="inlineStr"/>
      <c r="AE330" s="77" t="inlineStr">
        <is>
          <t>Presentation, report, sometimes physical building work</t>
        </is>
      </c>
      <c r="AF330" s="77">
        <f>IF(OR(V330="No",X330="No",Z330="No"),"Outside strict definition",IF(AND(V330="Yes",X330="Yes",Z330="Yes"),"Meets all three","Potentially relevant; evidence incomplete"))</f>
        <v/>
      </c>
      <c r="AG330" s="77" t="inlineStr">
        <is>
          <t>Current delivery confirmed</t>
        </is>
      </c>
      <c r="AH330" s="77" t="inlineStr">
        <is>
          <t>2026/27 (2026-entry course pages)</t>
        </is>
      </c>
      <c r="AI330" s="77" t="inlineStr">
        <is>
          <t>Yes</t>
        </is>
      </c>
      <c r="AJ330" s="77">
        <f>IF(AND(AI330="Yes",AF330="Meets all three",AG330="Current delivery confirmed"),"Yes","No")</f>
        <v/>
      </c>
      <c r="AK330" s="77" t="inlineStr">
        <is>
          <t>150+ completed projects over ~20 years (cumulative)</t>
        </is>
      </c>
      <c r="AL330" s="77" t="inlineStr">
        <is>
          <t>RG20-S11-R1; RG20-S11-R2; RG20-S11-R3; RG20-S11-R4</t>
        </is>
      </c>
      <c r="AM330" s="77" t="inlineStr">
        <is>
          <t>Module length and credits; 2025/26 client list.</t>
        </is>
      </c>
      <c r="AN330" s="77" t="inlineStr"/>
      <c r="AO330" s="77" t="inlineStr">
        <is>
          <t>UK</t>
        </is>
      </c>
      <c r="AP330" s="77" t="inlineStr">
        <is>
          <t>UK – Russell Group</t>
        </is>
      </c>
      <c r="AQ330" s="77" t="inlineStr">
        <is>
          <t>Unclear</t>
        </is>
      </c>
      <c r="AR330" s="77" t="inlineStr">
        <is>
          <t>All/standard</t>
        </is>
      </c>
      <c r="AS330" s="77" t="inlineStr"/>
    </row>
    <row r="331">
      <c r="A331" s="77" t="inlineStr">
        <is>
          <t>RG20</t>
        </is>
      </c>
      <c r="B331" s="77" t="inlineStr">
        <is>
          <t>Sheffield</t>
        </is>
      </c>
      <c r="C331" s="77" t="inlineStr">
        <is>
          <t>Programme/course</t>
        </is>
      </c>
      <c r="D331" s="77" t="inlineStr">
        <is>
          <t>RG20-S12</t>
        </is>
      </c>
      <c r="E331" s="77" t="inlineStr"/>
      <c r="F331" s="77" t="inlineStr">
        <is>
          <t>No</t>
        </is>
      </c>
      <c r="G331" s="79" t="inlineStr">
        <is>
          <t>Mechanical Engineering MEng final-year group design project</t>
        </is>
      </c>
      <c r="H331" s="77" t="inlineStr">
        <is>
          <t>Mechanical Engineering MEng final-year group design project</t>
        </is>
      </c>
      <c r="I331" s="77" t="inlineStr"/>
      <c r="J331"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31" s="77" t="inlineStr">
        <is>
          <t>School of Mechanical, Aerospace and Civil Engineering</t>
        </is>
      </c>
      <c r="L331" s="77" t="inlineStr">
        <is>
          <t>Mechanical Engineering MEng</t>
        </is>
      </c>
      <c r="M331" s="77" t="inlineStr">
        <is>
          <t>Engineering/computing</t>
        </is>
      </c>
      <c r="N331" s="77" t="inlineStr">
        <is>
          <t>Undergraduate</t>
        </is>
      </c>
      <c r="O331" s="77" t="inlineStr">
        <is>
          <t>Final year</t>
        </is>
      </c>
      <c r="P331" s="77" t="inlineStr">
        <is>
          <t>MEng students</t>
        </is>
      </c>
      <c r="Q331" s="77" t="inlineStr">
        <is>
          <t>Compulsory within specified programmes</t>
        </is>
      </c>
      <c r="R331" s="77" t="inlineStr">
        <is>
          <t>Curricular</t>
        </is>
      </c>
      <c r="S331" s="77" t="inlineStr">
        <is>
          <t>45 credits (Capstone Group Design Project)</t>
        </is>
      </c>
      <c r="T331" s="77" t="inlineStr">
        <is>
          <t>Not stated</t>
        </is>
      </c>
      <c r="U331" s="77" t="inlineStr">
        <is>
          <t>Group design project</t>
        </is>
      </c>
      <c r="V331" s="77" t="inlineStr">
        <is>
          <t>Yes</t>
        </is>
      </c>
      <c r="W331" s="77" t="inlineStr">
        <is>
          <t>Group design project on real-life challenge [1].</t>
        </is>
      </c>
      <c r="X331" s="77" t="inlineStr">
        <is>
          <t>Yes</t>
        </is>
      </c>
      <c r="Y331" s="77" t="inlineStr">
        <is>
          <t>Group design project [1].</t>
        </is>
      </c>
      <c r="Z331" s="77" t="inlineStr">
        <is>
          <t>Unclear</t>
        </is>
      </c>
      <c r="AA331" s="77" t="inlineStr">
        <is>
          <t>Summary says challenge 'proposed by industrial partners' with 'real clients' [1], but the same page's capstone is described as a local-area regeneration project with no partner named; cannot confirm external partners are standard for one defined route.</t>
        </is>
      </c>
      <c r="AB331" s="77" t="inlineStr">
        <is>
          <t>Business/commercial</t>
        </is>
      </c>
      <c r="AC331" s="77" t="inlineStr">
        <is>
          <t>Industrial partners propose challenges (per paraphrase)</t>
        </is>
      </c>
      <c r="AD331" s="77" t="inlineStr"/>
      <c r="AE331" s="77" t="inlineStr">
        <is>
          <t>Design solution</t>
        </is>
      </c>
      <c r="AF331" s="77">
        <f>IF(OR(V331="No",X331="No",Z331="No"),"Outside strict definition",IF(AND(V331="Yes",X331="Yes",Z331="Yes"),"Meets all three","Potentially relevant; evidence incomplete"))</f>
        <v/>
      </c>
      <c r="AG331" s="77" t="inlineStr">
        <is>
          <t>Current delivery confirmed</t>
        </is>
      </c>
      <c r="AH331" s="77" t="inlineStr">
        <is>
          <t>2026 entry course listing</t>
        </is>
      </c>
      <c r="AI331" s="77" t="inlineStr">
        <is>
          <t>Yes</t>
        </is>
      </c>
      <c r="AJ331" s="77">
        <f>IF(AND(AI331="Yes",AF331="Meets all three",AG331="Current delivery confirmed"),"Yes","No")</f>
        <v/>
      </c>
      <c r="AK331" s="77" t="inlineStr"/>
      <c r="AL331" s="77" t="inlineStr">
        <is>
          <t>RG20-S12-R1</t>
        </is>
      </c>
      <c r="AM331" s="77" t="inlineStr">
        <is>
          <t>Search-summary paraphrase only (search budget exhausted before extended check); whether industry-proposed project and Capstone GDP are the same module.</t>
        </is>
      </c>
      <c r="AN331" s="77" t="inlineStr"/>
      <c r="AO331" s="77" t="inlineStr">
        <is>
          <t>UK</t>
        </is>
      </c>
      <c r="AP331" s="77" t="inlineStr">
        <is>
          <t>UK – Russell Group</t>
        </is>
      </c>
      <c r="AQ331" s="77" t="inlineStr">
        <is>
          <t>Unclear</t>
        </is>
      </c>
      <c r="AR331" s="77" t="inlineStr">
        <is>
          <t>Unclear</t>
        </is>
      </c>
      <c r="AS331" s="77" t="inlineStr"/>
    </row>
    <row r="332">
      <c r="A332" s="77" t="inlineStr">
        <is>
          <t>RG20</t>
        </is>
      </c>
      <c r="B332" s="77" t="inlineStr">
        <is>
          <t>Sheffield</t>
        </is>
      </c>
      <c r="C332" s="77" t="inlineStr">
        <is>
          <t>Programme/course</t>
        </is>
      </c>
      <c r="D332" s="77" t="inlineStr">
        <is>
          <t>RG20-S13</t>
        </is>
      </c>
      <c r="E332" s="77" t="inlineStr"/>
      <c r="F332" s="77" t="inlineStr">
        <is>
          <t>No</t>
        </is>
      </c>
      <c r="G332" s="79" t="inlineStr">
        <is>
          <t>Aerospace Engineering Industrial Training Programme / MEng Group Design Project</t>
        </is>
      </c>
      <c r="H332" s="77" t="inlineStr">
        <is>
          <t>Aerospace Engineering Industrial Training Programme / MEng Group Design Project</t>
        </is>
      </c>
      <c r="I332" s="77" t="inlineStr"/>
      <c r="J332"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32" s="77" t="inlineStr">
        <is>
          <t>School of Mechanical, Aerospace and Civil Engineering</t>
        </is>
      </c>
      <c r="L332" s="77" t="inlineStr">
        <is>
          <t>Aerospace Engineering degrees</t>
        </is>
      </c>
      <c r="M332" s="77" t="inlineStr">
        <is>
          <t>Engineering/computing</t>
        </is>
      </c>
      <c r="N332" s="77" t="inlineStr">
        <is>
          <t>Undergraduate</t>
        </is>
      </c>
      <c r="O332" s="77" t="inlineStr">
        <is>
          <t>Not stated (GDP: Year 3 MEng)</t>
        </is>
      </c>
      <c r="P332" s="77" t="inlineStr">
        <is>
          <t>Aerospace students</t>
        </is>
      </c>
      <c r="Q332" s="77" t="inlineStr">
        <is>
          <t>Unclear</t>
        </is>
      </c>
      <c r="R332" s="77" t="inlineStr">
        <is>
          <t>Curricular</t>
        </is>
      </c>
      <c r="S332" s="77" t="inlineStr">
        <is>
          <t>Not retrieved</t>
        </is>
      </c>
      <c r="T332" s="77" t="inlineStr">
        <is>
          <t>Not stated</t>
        </is>
      </c>
      <c r="U332" s="77" t="inlineStr">
        <is>
          <t>Group projects</t>
        </is>
      </c>
      <c r="V332" s="77" t="inlineStr">
        <is>
          <t>Yes</t>
        </is>
      </c>
      <c r="W332" s="77" t="inlineStr">
        <is>
          <t>Open-ended industrial problem [1].</t>
        </is>
      </c>
      <c r="X332" s="77" t="inlineStr">
        <is>
          <t>Yes</t>
        </is>
      </c>
      <c r="Y332" s="77" t="inlineStr">
        <is>
          <t>'work in groups' [1].</t>
        </is>
      </c>
      <c r="Z332" s="77" t="inlineStr">
        <is>
          <t>Yes</t>
        </is>
      </c>
      <c r="AA332" s="77" t="inlineStr">
        <is>
          <t>Industry partners (e.g., Airbus, Boeing) set problems; Industrial Advisory Board engineers assess part of GDP [1].</t>
        </is>
      </c>
      <c r="AB332" s="77" t="inlineStr">
        <is>
          <t>Business/commercial</t>
        </is>
      </c>
      <c r="AC332" s="77" t="inlineStr">
        <is>
          <t>Set problems (ITP); assess (GDP)</t>
        </is>
      </c>
      <c r="AD332" s="77" t="inlineStr">
        <is>
          <t>Airbus, Boeing (problem setters, undated); Rolls-Royce, Boeing, Caterpillar, BAE Systems (IAB assessors, undated)</t>
        </is>
      </c>
      <c r="AE332" s="77" t="inlineStr">
        <is>
          <t>Solution to industrial problem / group design</t>
        </is>
      </c>
      <c r="AF332" s="77">
        <f>IF(OR(V332="No",X332="No",Z332="No"),"Outside strict definition",IF(AND(V332="Yes",X332="Yes",Z332="Yes"),"Meets all three","Potentially relevant; evidence incomplete"))</f>
        <v/>
      </c>
      <c r="AG332" s="77" t="inlineStr">
        <is>
          <t>Current status unclear</t>
        </is>
      </c>
      <c r="AH332" s="77" t="inlineStr">
        <is>
          <t>undated</t>
        </is>
      </c>
      <c r="AI332" s="77" t="inlineStr">
        <is>
          <t>Yes</t>
        </is>
      </c>
      <c r="AJ332" s="77">
        <f>IF(AND(AI332="Yes",AF332="Meets all three",AG332="Current delivery confirmed"),"Yes","No")</f>
        <v/>
      </c>
      <c r="AK332" s="77" t="inlineStr"/>
      <c r="AL332" s="77" t="inlineStr">
        <is>
          <t>RG20-S13-R1</t>
        </is>
      </c>
      <c r="AM332" s="77" t="inlineStr">
        <is>
          <t>Undated careers page; ITP and GDP may be distinct routes; not corroborated by dated source (search budget exhausted). Search-summary paraphrase only.</t>
        </is>
      </c>
      <c r="AN332" s="77" t="inlineStr"/>
      <c r="AO332" s="77" t="inlineStr">
        <is>
          <t>UK</t>
        </is>
      </c>
      <c r="AP332" s="77" t="inlineStr">
        <is>
          <t>UK – Russell Group</t>
        </is>
      </c>
      <c r="AQ332" s="77" t="inlineStr">
        <is>
          <t>Unclear</t>
        </is>
      </c>
      <c r="AR332" s="77" t="inlineStr">
        <is>
          <t>All/standard</t>
        </is>
      </c>
      <c r="AS332" s="77" t="inlineStr"/>
    </row>
    <row r="333">
      <c r="A333" s="77" t="inlineStr">
        <is>
          <t>RG20</t>
        </is>
      </c>
      <c r="B333" s="77" t="inlineStr">
        <is>
          <t>Sheffield</t>
        </is>
      </c>
      <c r="C333" s="77" t="inlineStr">
        <is>
          <t>Programme/course</t>
        </is>
      </c>
      <c r="D333" s="77" t="inlineStr">
        <is>
          <t>RG20-S14</t>
        </is>
      </c>
      <c r="E333" s="77" t="inlineStr"/>
      <c r="F333" s="77" t="inlineStr">
        <is>
          <t>No</t>
        </is>
      </c>
      <c r="G333" s="79" t="inlineStr">
        <is>
          <t>Electrical and Electronic Engineering MEng final-year group project</t>
        </is>
      </c>
      <c r="H333" s="77" t="inlineStr">
        <is>
          <t>Electrical and Electronic Engineering MEng final-year group project</t>
        </is>
      </c>
      <c r="I333" s="77" t="inlineStr"/>
      <c r="J333" s="77" t="inlineStr">
        <is>
          <t>Final-year MEng group project in multidisciplinary teams where the brief is presented by industrialists involved.</t>
        </is>
      </c>
      <c r="K333" s="77" t="inlineStr">
        <is>
          <t>School of Electrical and Electronic Engineering</t>
        </is>
      </c>
      <c r="L333" s="77" t="inlineStr">
        <is>
          <t>Electrical and Electronic Engineering MEng</t>
        </is>
      </c>
      <c r="M333" s="77" t="inlineStr">
        <is>
          <t>Engineering/computing</t>
        </is>
      </c>
      <c r="N333" s="77" t="inlineStr">
        <is>
          <t>Undergraduate</t>
        </is>
      </c>
      <c r="O333" s="77" t="inlineStr">
        <is>
          <t>Final year</t>
        </is>
      </c>
      <c r="P333" s="77" t="inlineStr">
        <is>
          <t>MEng students</t>
        </is>
      </c>
      <c r="Q333" s="77" t="inlineStr">
        <is>
          <t>Unclear</t>
        </is>
      </c>
      <c r="R333" s="77" t="inlineStr">
        <is>
          <t>Curricular</t>
        </is>
      </c>
      <c r="S333" s="77" t="inlineStr">
        <is>
          <t>Not retrieved</t>
        </is>
      </c>
      <c r="T333" s="77" t="inlineStr">
        <is>
          <t>Not stated</t>
        </is>
      </c>
      <c r="U333" s="77" t="inlineStr">
        <is>
          <t>Multidisciplinary team project</t>
        </is>
      </c>
      <c r="V333" s="77" t="inlineStr">
        <is>
          <t>Yes</t>
        </is>
      </c>
      <c r="W333" s="77" t="inlineStr">
        <is>
          <t>Group project on industrial brief [1].</t>
        </is>
      </c>
      <c r="X333" s="77" t="inlineStr">
        <is>
          <t>Yes</t>
        </is>
      </c>
      <c r="Y333" s="77" t="inlineStr">
        <is>
          <t>Multidisciplinary teams [1].</t>
        </is>
      </c>
      <c r="Z333" s="77" t="inlineStr">
        <is>
          <t>Yes</t>
        </is>
      </c>
      <c r="AA333" s="77" t="inlineStr">
        <is>
          <t>Brief presented by industrialists involved [1].</t>
        </is>
      </c>
      <c r="AB333" s="77" t="inlineStr">
        <is>
          <t>Business/commercial</t>
        </is>
      </c>
      <c r="AC333" s="77" t="inlineStr">
        <is>
          <t>Present brief</t>
        </is>
      </c>
      <c r="AD333" s="77" t="inlineStr"/>
      <c r="AE333" s="77" t="inlineStr">
        <is>
          <t>Not stated</t>
        </is>
      </c>
      <c r="AF333" s="77">
        <f>IF(OR(V333="No",X333="No",Z333="No"),"Outside strict definition",IF(AND(V333="Yes",X333="Yes",Z333="Yes"),"Meets all three","Potentially relevant; evidence incomplete"))</f>
        <v/>
      </c>
      <c r="AG333" s="77" t="inlineStr">
        <is>
          <t>Current status unclear</t>
        </is>
      </c>
      <c r="AH333" s="77" t="inlineStr">
        <is>
          <t>2027 entry course listing</t>
        </is>
      </c>
      <c r="AI333" s="77" t="inlineStr">
        <is>
          <t>Yes</t>
        </is>
      </c>
      <c r="AJ333" s="77">
        <f>IF(AND(AI333="Yes",AF333="Meets all three",AG333="Current delivery confirmed"),"Yes","No")</f>
        <v/>
      </c>
      <c r="AK333" s="77" t="inlineStr"/>
      <c r="AL333" s="77" t="inlineStr">
        <is>
          <t>RG20-S14-R1</t>
        </is>
      </c>
      <c r="AM333" s="77" t="inlineStr">
        <is>
          <t>Search summary noted the page text is flagged as needing updating, conflicting with the 2027-entry listing; paraphrase only.</t>
        </is>
      </c>
      <c r="AN333" s="77" t="inlineStr"/>
      <c r="AO333" s="77" t="inlineStr">
        <is>
          <t>UK</t>
        </is>
      </c>
      <c r="AP333" s="77" t="inlineStr">
        <is>
          <t>UK – Russell Group</t>
        </is>
      </c>
      <c r="AQ333" s="77" t="inlineStr">
        <is>
          <t>Unclear</t>
        </is>
      </c>
      <c r="AR333" s="77" t="inlineStr">
        <is>
          <t>All/standard</t>
        </is>
      </c>
      <c r="AS333" s="77" t="inlineStr"/>
    </row>
    <row r="334">
      <c r="A334" s="77" t="inlineStr">
        <is>
          <t>RG20</t>
        </is>
      </c>
      <c r="B334" s="77" t="inlineStr">
        <is>
          <t>Sheffield</t>
        </is>
      </c>
      <c r="C334" s="77" t="inlineStr">
        <is>
          <t>Programme/course</t>
        </is>
      </c>
      <c r="D334" s="77" t="inlineStr">
        <is>
          <t>RG20-S15</t>
        </is>
      </c>
      <c r="E334" s="77" t="inlineStr"/>
      <c r="F334" s="77" t="inlineStr">
        <is>
          <t>No</t>
        </is>
      </c>
      <c r="G334" s="79" t="inlineStr">
        <is>
          <t>Medicine community partnership placements (Social Accountability)</t>
        </is>
      </c>
      <c r="H334" s="77" t="inlineStr">
        <is>
          <t>Medicine community partnership placements</t>
        </is>
      </c>
      <c r="I334" s="77" t="inlineStr"/>
      <c r="J334" s="77" t="inlineStr">
        <is>
          <t>Medical students are placed in groups in community organisations for about four weeks and carry out negotiated project work (e.g. health needs assessment, service evaluation, media resources) agreed in advance with partner staff.</t>
        </is>
      </c>
      <c r="K334" s="77" t="inlineStr">
        <is>
          <t>Faculty of Medicine, Dentistry and Health (Social Accountability)</t>
        </is>
      </c>
      <c r="L334" s="77" t="inlineStr">
        <is>
          <t>Medicine (programme year not stated)</t>
        </is>
      </c>
      <c r="M334" s="77" t="inlineStr">
        <is>
          <t>Other (law, health, design, architecture…)</t>
        </is>
      </c>
      <c r="N334" s="77" t="inlineStr">
        <is>
          <t>Undergraduate</t>
        </is>
      </c>
      <c r="O334" s="77" t="inlineStr"/>
      <c r="P334" s="77" t="inlineStr">
        <is>
          <t>Not stated</t>
        </is>
      </c>
      <c r="Q334" s="77" t="inlineStr">
        <is>
          <t>Unclear</t>
        </is>
      </c>
      <c r="R334" s="77" t="inlineStr">
        <is>
          <t>Unclear</t>
        </is>
      </c>
      <c r="S334" s="77" t="inlineStr">
        <is>
          <t>Not stated</t>
        </is>
      </c>
      <c r="T334" s="77" t="inlineStr">
        <is>
          <t>About 4 weeks</t>
        </is>
      </c>
      <c r="U334" s="77" t="inlineStr">
        <is>
          <t>Group placement with project</t>
        </is>
      </c>
      <c r="V334" s="77" t="inlineStr">
        <is>
          <t>Yes</t>
        </is>
      </c>
      <c r="W334" s="77" t="inlineStr">
        <is>
          <t>'negotiated project work that will make a tangible contribution' to the organisation [1].</t>
        </is>
      </c>
      <c r="X334" s="77" t="inlineStr">
        <is>
          <t>Yes</t>
        </is>
      </c>
      <c r="Y334" s="77" t="inlineStr">
        <is>
          <t>Students placed in groups, e.g. 18 at South Yorkshire Fire &amp; Rescue, four at Bluebell Wood [1].</t>
        </is>
      </c>
      <c r="Z334" s="77" t="inlineStr">
        <is>
          <t>Yes</t>
        </is>
      </c>
      <c r="AA334" s="77" t="inlineStr">
        <is>
          <t>Partner organisations agree the project and use outputs (e.g. hospice changed referral process) [1].</t>
        </is>
      </c>
      <c r="AB334" s="77" t="inlineStr">
        <is>
          <t>Charity/community</t>
        </is>
      </c>
      <c r="AC334" s="77" t="inlineStr">
        <is>
          <t>Agrees project, works with students, uses results</t>
        </is>
      </c>
      <c r="AD334" s="77" t="inlineStr">
        <is>
          <t>South Yorkshire Fire &amp; Rescue; Bluebell Wood Children's Hospice; Motion; Endeavour; Sheffield Futures (examples, years undated, began 2015)</t>
        </is>
      </c>
      <c r="AE334" s="77" t="inlineStr">
        <is>
          <t>Negotiated project outputs (needs assessment, evaluation, resources)</t>
        </is>
      </c>
      <c r="AF334" s="77">
        <f>IF(OR(V334="No",X334="No",Z334="No"),"Outside strict definition",IF(AND(V334="Yes",X334="Yes",Z334="Yes"),"Meets all three","Potentially relevant; evidence incomplete"))</f>
        <v/>
      </c>
      <c r="AG334" s="77" t="inlineStr">
        <is>
          <t>Current status unclear</t>
        </is>
      </c>
      <c r="AH334" s="77" t="inlineStr">
        <is>
          <t>undated (examples from 2015)</t>
        </is>
      </c>
      <c r="AI334" s="77" t="inlineStr">
        <is>
          <t>Yes</t>
        </is>
      </c>
      <c r="AJ334" s="77">
        <f>IF(AND(AI334="Yes",AF334="Meets all three",AG334="Current delivery confirmed"),"Yes","No")</f>
        <v/>
      </c>
      <c r="AK334" s="77" t="inlineStr">
        <is>
          <t>Over 2000 students in over 200 organisations since 2015 (cumulative, search summary)</t>
        </is>
      </c>
      <c r="AL334" s="77" t="inlineStr">
        <is>
          <t>RG20-S15-R1</t>
        </is>
      </c>
      <c r="AM334" s="77" t="inlineStr">
        <is>
          <t>No dated 2025/26 evidence; compulsory/credit status unstated; page calls students 'volunteered'.</t>
        </is>
      </c>
      <c r="AN334" s="77" t="inlineStr"/>
      <c r="AO334" s="77" t="inlineStr">
        <is>
          <t>UK</t>
        </is>
      </c>
      <c r="AP334" s="77" t="inlineStr">
        <is>
          <t>UK – Russell Group</t>
        </is>
      </c>
      <c r="AQ334" s="77" t="inlineStr">
        <is>
          <t>1–4 weeks</t>
        </is>
      </c>
      <c r="AR334" s="77" t="inlineStr">
        <is>
          <t>All/standard</t>
        </is>
      </c>
      <c r="AS334" s="77" t="inlineStr"/>
    </row>
    <row r="335">
      <c r="A335" s="77" t="inlineStr">
        <is>
          <t>RG21</t>
        </is>
      </c>
      <c r="B335" s="77" t="inlineStr">
        <is>
          <t>Southampton</t>
        </is>
      </c>
      <c r="C335" s="77" t="inlineStr">
        <is>
          <t>University-wide</t>
        </is>
      </c>
      <c r="D335" s="77" t="inlineStr">
        <is>
          <t>RG21-S01</t>
        </is>
      </c>
      <c r="E335" s="77" t="inlineStr"/>
      <c r="F335" s="77" t="inlineStr">
        <is>
          <t>No</t>
        </is>
      </c>
      <c r="G335" s="79" t="inlineStr">
        <is>
          <t>Student Innovation Projects</t>
        </is>
      </c>
      <c r="H335" s="77" t="inlineStr">
        <is>
          <t>Student Innovation Projects (live-client team projects)</t>
        </is>
      </c>
      <c r="I335" s="77" t="inlineStr"/>
      <c r="J335"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35" s="77" t="inlineStr">
        <is>
          <t>Careers, Employability and Student Enterprise</t>
        </is>
      </c>
      <c r="L335" s="77" t="inlineStr">
        <is>
          <t>Currently registered undergraduate and postgraduate students of any discipline who can commit to the full duration; places are competitive/applied for.</t>
        </is>
      </c>
      <c r="M335" s="77" t="inlineStr">
        <is>
          <t>Central provision</t>
        </is>
      </c>
      <c r="N335" s="77" t="inlineStr">
        <is>
          <t>Mixed</t>
        </is>
      </c>
      <c r="O335" s="77" t="inlineStr">
        <is>
          <t>Any</t>
        </is>
      </c>
      <c r="P335" s="77" t="inlineStr">
        <is>
          <t>Must apply; must be currently studying and able to commit to the 4 weeks; admissions/selection apply.</t>
        </is>
      </c>
      <c r="Q335" s="77" t="inlineStr">
        <is>
          <t>Selective/competitive</t>
        </is>
      </c>
      <c r="R335" s="77" t="inlineStr">
        <is>
          <t>Extracurricular</t>
        </is>
      </c>
      <c r="S335" s="77" t="inlineStr">
        <is>
          <t>No credit evidenced; co-curricular.</t>
        </is>
      </c>
      <c r="T335" s="77" t="inlineStr">
        <is>
          <t>About 4 weeks, 4-6 hours per week (older client guides: 6 weeks)</t>
        </is>
      </c>
      <c r="U335" s="77" t="inlineStr">
        <is>
          <t>Mix of virtual and in-person team meetings; kick-off training; client meetings.</t>
        </is>
      </c>
      <c r="V335" s="77" t="inlineStr">
        <is>
          <t>Yes</t>
        </is>
      </c>
      <c r="W335" s="77" t="inlineStr">
        <is>
          <t>Source 1/2: team works on a client-briefed business challenge and produces a final report and presentation; client brief approved by the University.</t>
        </is>
      </c>
      <c r="X335" s="77" t="inlineStr">
        <is>
          <t>Yes</t>
        </is>
      </c>
      <c r="Y335" s="77" t="inlineStr">
        <is>
          <t>Source 1/2: students work 'in small, interdisciplinary teams' (older guides 4-5; Innovation Challenge page 3-5).</t>
        </is>
      </c>
      <c r="Z335" s="77" t="inlineStr">
        <is>
          <t>Yes</t>
        </is>
      </c>
      <c r="AA335" s="77" t="inlineStr">
        <is>
          <t>Source 1/2: organisations submit a project brief for University approval, meet the team, and are asked to attend the student presentation and final report submission (client receives output).</t>
        </is>
      </c>
      <c r="AB335" s="77" t="inlineStr">
        <is>
          <t>Mixed</t>
        </is>
      </c>
      <c r="AC335" s="77" t="inlineStr">
        <is>
          <t>Business or non-profit client sets brief, meets team, attends final presentation and receives report.</t>
        </is>
      </c>
      <c r="AD335" s="77" t="inlineStr"/>
      <c r="AE335" s="77" t="inlineStr">
        <is>
          <t>Final report and client presentation</t>
        </is>
      </c>
      <c r="AF335" s="77">
        <f>IF(OR(V335="No",X335="No",Z335="No"),"Outside strict definition",IF(AND(V335="Yes",X335="Yes",Z335="Yes"),"Meets all three","Potentially relevant; evidence incomplete"))</f>
        <v/>
      </c>
      <c r="AG335" s="77" t="inlineStr">
        <is>
          <t>Current delivery confirmed</t>
        </is>
      </c>
      <c r="AH335" s="77" t="inlineStr">
        <is>
          <t>2025/26</t>
        </is>
      </c>
      <c r="AI335" s="77" t="inlineStr">
        <is>
          <t>Yes</t>
        </is>
      </c>
      <c r="AJ335" s="77">
        <f>IF(AND(AI335="Yes",AF335="Meets all three",AG335="Current delivery confirmed"),"Yes","No")</f>
        <v/>
      </c>
      <c r="AK335" s="77" t="inlineStr">
        <is>
          <t>'Up to 250 students per year' (search summary of a Southampton page; page date unclear).</t>
        </is>
      </c>
      <c r="AL335" s="77" t="inlineStr">
        <is>
          <t>RG21-S01-R1; RG21-S01-R2; RG21-S01-R3</t>
        </is>
      </c>
      <c r="AM335"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35" s="77" t="inlineStr">
        <is>
          <t>Student Innovation Projects and Challenges</t>
        </is>
      </c>
      <c r="AO335" s="77" t="inlineStr">
        <is>
          <t>UK</t>
        </is>
      </c>
      <c r="AP335" s="77" t="inlineStr">
        <is>
          <t>UK – Russell Group</t>
        </is>
      </c>
      <c r="AQ335" s="77" t="inlineStr">
        <is>
          <t>1–4 weeks</t>
        </is>
      </c>
      <c r="AR335" s="77" t="inlineStr">
        <is>
          <t>All/standard</t>
        </is>
      </c>
      <c r="AS335" s="77" t="inlineStr"/>
    </row>
    <row r="336">
      <c r="A336" s="77" t="inlineStr">
        <is>
          <t>RG21</t>
        </is>
      </c>
      <c r="B336" s="77" t="inlineStr">
        <is>
          <t>Southampton</t>
        </is>
      </c>
      <c r="C336" s="77" t="inlineStr">
        <is>
          <t>University-wide</t>
        </is>
      </c>
      <c r="D336" s="77" t="inlineStr">
        <is>
          <t>RG21-S02</t>
        </is>
      </c>
      <c r="E336" s="77" t="inlineStr"/>
      <c r="F336" s="77" t="inlineStr">
        <is>
          <t>No</t>
        </is>
      </c>
      <c r="G336" s="79" t="inlineStr">
        <is>
          <t>Student Innovation Challenge</t>
        </is>
      </c>
      <c r="H336" s="77" t="inlineStr">
        <is>
          <t>Student Innovation Challenge (Easter and Summer, 4-day employer challenge)</t>
        </is>
      </c>
      <c r="I336" s="77" t="inlineStr"/>
      <c r="J336" s="77" t="inlineStr">
        <is>
          <t>Intensive four-day project, run in the Easter and summer vacations, in which teams of 3-5 students tackle a real business challenge set by an employer, with a prize for the winning team.</t>
        </is>
      </c>
      <c r="K336" s="77" t="inlineStr">
        <is>
          <t>Careers, Employability and Student Enterprise</t>
        </is>
      </c>
      <c r="L336" s="77" t="inlineStr">
        <is>
          <t>Open to students from any degree (application).</t>
        </is>
      </c>
      <c r="M336" s="77" t="inlineStr">
        <is>
          <t>Central provision</t>
        </is>
      </c>
      <c r="N336" s="77" t="inlineStr">
        <is>
          <t>Mixed</t>
        </is>
      </c>
      <c r="O336" s="77" t="inlineStr"/>
      <c r="P336" s="77" t="inlineStr">
        <is>
          <t>Application; places capped.</t>
        </is>
      </c>
      <c r="Q336" s="77" t="inlineStr">
        <is>
          <t>Selective/competitive</t>
        </is>
      </c>
      <c r="R336" s="77" t="inlineStr">
        <is>
          <t>Extracurricular</t>
        </is>
      </c>
      <c r="S336" s="77" t="inlineStr">
        <is>
          <t>No credit evidenced.</t>
        </is>
      </c>
      <c r="T336" s="77" t="inlineStr">
        <is>
          <t>4 days</t>
        </is>
      </c>
      <c r="U336" s="77" t="inlineStr">
        <is>
          <t>Intensive vacation project; employer-provided challenge.</t>
        </is>
      </c>
      <c r="V336" s="77" t="inlineStr">
        <is>
          <t>Yes</t>
        </is>
      </c>
      <c r="W336" s="77" t="inlineStr">
        <is>
          <t>Source 1/2: team works on an employer-set business challenge for four days; client brief form (title, background, business need) approved by University (older guide). Defined output not explicitly quoted beyond team solution/presentation.</t>
        </is>
      </c>
      <c r="X336" s="77" t="inlineStr">
        <is>
          <t>Yes</t>
        </is>
      </c>
      <c r="Y336" s="77" t="inlineStr">
        <is>
          <t>Source 1/2: teams of 3-5 students (4-5 in the 2025-26 guide).</t>
        </is>
      </c>
      <c r="Z336" s="77" t="inlineStr">
        <is>
          <t>Yes</t>
        </is>
      </c>
      <c r="AA336" s="77" t="inlineStr">
        <is>
          <t>Source 1/2/3: employers submit a Client Brief Form and Client Agreement; challenge is 'from top employers'; (2021/22 guide) employers receive the team solutions and judge for the prize.</t>
        </is>
      </c>
      <c r="AB336" s="77" t="inlineStr">
        <is>
          <t>Business/commercial</t>
        </is>
      </c>
      <c r="AC336" s="77" t="inlineStr">
        <is>
          <t>Employer sets the challenge brief and engages with the teams.</t>
        </is>
      </c>
      <c r="AD336" s="77" t="inlineStr"/>
      <c r="AE336" s="77" t="inlineStr">
        <is>
          <t>Team solution/presentation to the employer (output form not quoted)</t>
        </is>
      </c>
      <c r="AF336" s="77">
        <f>IF(OR(V336="No",X336="No",Z336="No"),"Outside strict definition",IF(AND(V336="Yes",X336="Yes",Z336="Yes"),"Meets all three","Potentially relevant; evidence incomplete"))</f>
        <v/>
      </c>
      <c r="AG336" s="77" t="inlineStr">
        <is>
          <t>Current delivery confirmed</t>
        </is>
      </c>
      <c r="AH336" s="77" t="inlineStr">
        <is>
          <t>2025/26</t>
        </is>
      </c>
      <c r="AI336" s="77" t="inlineStr">
        <is>
          <t>Yes</t>
        </is>
      </c>
      <c r="AJ336" s="77">
        <f>IF(AND(AI336="Yes",AF336="Meets all three",AG336="Current delivery confirmed"),"Yes","No")</f>
        <v/>
      </c>
      <c r="AK336" s="77" t="inlineStr">
        <is>
          <t>'Limited to up to 100 students per year' (search summary; page date unclear).</t>
        </is>
      </c>
      <c r="AL336" s="77" t="inlineStr">
        <is>
          <t>RG21-S02-R1; RG21-S02-R2; RG21-S02-R3</t>
        </is>
      </c>
      <c r="AM336" s="77" t="inlineStr">
        <is>
          <t>Specific 2026 Easter/summer dates and named employers not found; defined output stated only indirectly (4-day format, so duration_band &lt;1 week).</t>
        </is>
      </c>
      <c r="AN336" s="77" t="inlineStr">
        <is>
          <t>Student Innovation Projects and Challenges (Innovation Challenge component)</t>
        </is>
      </c>
      <c r="AO336" s="77" t="inlineStr">
        <is>
          <t>UK</t>
        </is>
      </c>
      <c r="AP336" s="77" t="inlineStr">
        <is>
          <t>UK – Russell Group</t>
        </is>
      </c>
      <c r="AQ336" s="77" t="inlineStr">
        <is>
          <t>&lt;1 week</t>
        </is>
      </c>
      <c r="AR336" s="77" t="inlineStr">
        <is>
          <t>All/standard</t>
        </is>
      </c>
      <c r="AS336" s="77" t="inlineStr"/>
    </row>
    <row r="337">
      <c r="A337" s="77" t="inlineStr">
        <is>
          <t>RG21</t>
        </is>
      </c>
      <c r="B337" s="77" t="inlineStr">
        <is>
          <t>Southampton</t>
        </is>
      </c>
      <c r="C337" s="77" t="inlineStr">
        <is>
          <t>Programme/course</t>
        </is>
      </c>
      <c r="D337" s="77" t="inlineStr">
        <is>
          <t>RG21-S03</t>
        </is>
      </c>
      <c r="E337" s="77" t="inlineStr"/>
      <c r="F337" s="77" t="inlineStr">
        <is>
          <t>No</t>
        </is>
      </c>
      <c r="G337" s="79" t="inlineStr">
        <is>
          <t>Leading Sustainability, Innovation and Change (MBA live consulting project)</t>
        </is>
      </c>
      <c r="H337" s="77" t="inlineStr">
        <is>
          <t>MBA: Leading Sustainability, Innovation and Change - live group consulting project</t>
        </is>
      </c>
      <c r="I337" s="77" t="inlineStr"/>
      <c r="J337"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37" s="77" t="inlineStr">
        <is>
          <t>Southampton Business School</t>
        </is>
      </c>
      <c r="L337" s="77" t="inlineStr">
        <is>
          <t>MBA (full-time) and Global Executive MBA students</t>
        </is>
      </c>
      <c r="M337" s="77" t="inlineStr">
        <is>
          <t>Business/management</t>
        </is>
      </c>
      <c r="N337" s="77" t="inlineStr">
        <is>
          <t>Postgraduate taught</t>
        </is>
      </c>
      <c r="O337" s="77" t="inlineStr"/>
      <c r="P337" s="77" t="inlineStr"/>
      <c r="Q337" s="77" t="inlineStr">
        <is>
          <t>Compulsory within specified programmes</t>
        </is>
      </c>
      <c r="R337" s="77" t="inlineStr">
        <is>
          <t>Curricular</t>
        </is>
      </c>
      <c r="S337" s="77" t="inlineStr">
        <is>
          <t>Module component; credit weighting for the project not extracted.</t>
        </is>
      </c>
      <c r="T337" s="77" t="inlineStr">
        <is>
          <t>Part of a Semester 2 module (residential/study trip)</t>
        </is>
      </c>
      <c r="U337" s="77" t="inlineStr">
        <is>
          <t>Southampton teaching plus international study trip/residential; group consulting project</t>
        </is>
      </c>
      <c r="V337" s="77" t="inlineStr">
        <is>
          <t>Yes</t>
        </is>
      </c>
      <c r="W337" s="77" t="inlineStr">
        <is>
          <t>Source 1/2: 'live' group consulting project / consultancy project applying module learning to a business problem.</t>
        </is>
      </c>
      <c r="X337" s="77" t="inlineStr">
        <is>
          <t>Yes</t>
        </is>
      </c>
      <c r="Y337" s="77" t="inlineStr">
        <is>
          <t>Source 2: team of 5 to 7 students (Global Executive MBA); 2020-21 spec 4-6 per group.</t>
        </is>
      </c>
      <c r="Z337" s="77" t="inlineStr">
        <is>
          <t>Yes</t>
        </is>
      </c>
      <c r="AA337" s="77" t="inlineStr">
        <is>
          <t>Source 1/2: project is for a client/local organisation ('live' project with a client company).</t>
        </is>
      </c>
      <c r="AB337" s="77" t="inlineStr">
        <is>
          <t>Unclear</t>
        </is>
      </c>
      <c r="AC337" s="77" t="inlineStr">
        <is>
          <t>Client/local organisation hosts the live consultancy project; sector and how the client assesses/receives output not extracted.</t>
        </is>
      </c>
      <c r="AD337" s="77" t="inlineStr"/>
      <c r="AE337" s="77" t="inlineStr">
        <is>
          <t>Group consultancy project output for the client (report/presentation; form not quoted)</t>
        </is>
      </c>
      <c r="AF337" s="77">
        <f>IF(OR(V337="No",X337="No",Z337="No"),"Outside strict definition",IF(AND(V337="Yes",X337="Yes",Z337="Yes"),"Meets all three","Potentially relevant; evidence incomplete"))</f>
        <v/>
      </c>
      <c r="AG337" s="77" t="inlineStr">
        <is>
          <t>Current delivery confirmed</t>
        </is>
      </c>
      <c r="AH337" s="77" t="inlineStr">
        <is>
          <t>2026</t>
        </is>
      </c>
      <c r="AI337" s="77" t="inlineStr">
        <is>
          <t>Yes</t>
        </is>
      </c>
      <c r="AJ337" s="77">
        <f>IF(AND(AI337="Yes",AF337="Meets all three",AG337="Current delivery confirmed"),"Yes","No")</f>
        <v/>
      </c>
      <c r="AK337" s="77" t="inlineStr"/>
      <c r="AL337" s="77" t="inlineStr">
        <is>
          <t>RG21-S03-R1; RG21-S03-R2; RG21-S03-R3</t>
        </is>
      </c>
      <c r="AM337"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37" s="77" t="inlineStr"/>
      <c r="AO337" s="77" t="inlineStr">
        <is>
          <t>UK</t>
        </is>
      </c>
      <c r="AP337" s="77" t="inlineStr">
        <is>
          <t>UK – Russell Group</t>
        </is>
      </c>
      <c r="AQ337" s="77" t="inlineStr">
        <is>
          <t>Unclear</t>
        </is>
      </c>
      <c r="AR337" s="77" t="inlineStr">
        <is>
          <t>All/standard</t>
        </is>
      </c>
      <c r="AS337" s="77" t="inlineStr"/>
    </row>
    <row r="338">
      <c r="A338" s="77" t="inlineStr">
        <is>
          <t>RG21</t>
        </is>
      </c>
      <c r="B338" s="77" t="inlineStr">
        <is>
          <t>Southampton</t>
        </is>
      </c>
      <c r="C338" s="77" t="inlineStr">
        <is>
          <t>Programme/course</t>
        </is>
      </c>
      <c r="D338" s="77" t="inlineStr">
        <is>
          <t>RG21-S04</t>
        </is>
      </c>
      <c r="E338" s="77" t="inlineStr"/>
      <c r="F338" s="77" t="inlineStr">
        <is>
          <t>No</t>
        </is>
      </c>
      <c r="G338" s="79" t="inlineStr">
        <is>
          <t>Online Master in Management (MiM) live consulting module</t>
        </is>
      </c>
      <c r="H338" s="77" t="inlineStr">
        <is>
          <t>Online MiM: live group consulting project for an international client</t>
        </is>
      </c>
      <c r="I338" s="77" t="inlineStr"/>
      <c r="J338" s="77" t="inlineStr">
        <is>
          <t>A 15-credit module on the online Master in Management with a live group consulting project for an international client, ending in a group presentation and project report.</t>
        </is>
      </c>
      <c r="K338" s="77" t="inlineStr">
        <is>
          <t>Southampton Business School (online)</t>
        </is>
      </c>
      <c r="L338" s="77" t="inlineStr">
        <is>
          <t>Online MiM students</t>
        </is>
      </c>
      <c r="M338" s="77" t="inlineStr">
        <is>
          <t>Business/management</t>
        </is>
      </c>
      <c r="N338" s="77" t="inlineStr">
        <is>
          <t>Postgraduate taught</t>
        </is>
      </c>
      <c r="O338" s="77" t="inlineStr"/>
      <c r="P338" s="77" t="inlineStr"/>
      <c r="Q338" s="77" t="inlineStr">
        <is>
          <t>Compulsory within specified programmes</t>
        </is>
      </c>
      <c r="R338" s="77" t="inlineStr">
        <is>
          <t>Curricular</t>
        </is>
      </c>
      <c r="S338" s="77" t="inlineStr">
        <is>
          <t>15 credits (module)</t>
        </is>
      </c>
      <c r="T338" s="77" t="inlineStr">
        <is>
          <t>Unclear</t>
        </is>
      </c>
      <c r="U338" s="77" t="inlineStr">
        <is>
          <t>Online</t>
        </is>
      </c>
      <c r="V338" s="77" t="inlineStr">
        <is>
          <t>Yes</t>
        </is>
      </c>
      <c r="W338" s="77" t="inlineStr">
        <is>
          <t>Source 1: live group consulting project culminating in a project report and presentation.</t>
        </is>
      </c>
      <c r="X338" s="77" t="inlineStr">
        <is>
          <t>Yes</t>
        </is>
      </c>
      <c r="Y338" s="77" t="inlineStr">
        <is>
          <t>Source 1: 'live group consulting project'.</t>
        </is>
      </c>
      <c r="Z338" s="77" t="inlineStr">
        <is>
          <t>Yes</t>
        </is>
      </c>
      <c r="AA338" s="77" t="inlineStr">
        <is>
          <t>Source 1: client is an international client for the live project; how the client participates (brief, feedback) not extracted.</t>
        </is>
      </c>
      <c r="AB338" s="77" t="inlineStr">
        <is>
          <t>Unclear</t>
        </is>
      </c>
      <c r="AC338" s="77" t="inlineStr">
        <is>
          <t>International client; type and role not extracted.</t>
        </is>
      </c>
      <c r="AD338" s="77" t="inlineStr"/>
      <c r="AE338" s="77" t="inlineStr">
        <is>
          <t>Group project report and presentation</t>
        </is>
      </c>
      <c r="AF338" s="77">
        <f>IF(OR(V338="No",X338="No",Z338="No"),"Outside strict definition",IF(AND(V338="Yes",X338="Yes",Z338="Yes"),"Meets all three","Potentially relevant; evidence incomplete"))</f>
        <v/>
      </c>
      <c r="AG338" s="77" t="inlineStr">
        <is>
          <t>Current status unclear</t>
        </is>
      </c>
      <c r="AH338" s="77" t="inlineStr"/>
      <c r="AI338" s="77" t="inlineStr">
        <is>
          <t>Yes</t>
        </is>
      </c>
      <c r="AJ338" s="77">
        <f>IF(AND(AI338="Yes",AF338="Meets all three",AG338="Current delivery confirmed"),"Yes","No")</f>
        <v/>
      </c>
      <c r="AK338" s="77" t="inlineStr"/>
      <c r="AL338" s="77" t="inlineStr">
        <is>
          <t>RG21-S04-R1</t>
        </is>
      </c>
      <c r="AM338" s="77" t="inlineStr">
        <is>
          <t>Page undated; module code, delivery year, client type and client role not retrieved. Possibly the online delivery of the MBA module S3 (not confirmed), so not counted as a clear separate route.</t>
        </is>
      </c>
      <c r="AN338" s="77" t="inlineStr"/>
      <c r="AO338" s="77" t="inlineStr">
        <is>
          <t>UK</t>
        </is>
      </c>
      <c r="AP338" s="77" t="inlineStr">
        <is>
          <t>UK – Russell Group</t>
        </is>
      </c>
      <c r="AQ338" s="77" t="inlineStr">
        <is>
          <t>Unclear</t>
        </is>
      </c>
      <c r="AR338" s="77" t="inlineStr">
        <is>
          <t>Unclear</t>
        </is>
      </c>
      <c r="AS338" s="77" t="inlineStr"/>
    </row>
    <row r="339">
      <c r="A339" s="77" t="inlineStr">
        <is>
          <t>RG21</t>
        </is>
      </c>
      <c r="B339" s="77" t="inlineStr">
        <is>
          <t>Southampton</t>
        </is>
      </c>
      <c r="C339" s="77" t="inlineStr">
        <is>
          <t>Programme/course</t>
        </is>
      </c>
      <c r="D339" s="77" t="inlineStr">
        <is>
          <t>RG21-S05</t>
        </is>
      </c>
      <c r="E339" s="77" t="inlineStr"/>
      <c r="F339" s="77" t="inlineStr">
        <is>
          <t>No</t>
        </is>
      </c>
      <c r="G339" s="79" t="inlineStr">
        <is>
          <t>Interdisciplinary Group Project (FEEG6046)</t>
        </is>
      </c>
      <c r="H339" s="77" t="inlineStr">
        <is>
          <t>Interdisciplinary Group Project - CDT in Complex Integrated Systems for Defence and Security</t>
        </is>
      </c>
      <c r="I339" s="77" t="inlineStr">
        <is>
          <t>FEEG6046</t>
        </is>
      </c>
      <c r="J339"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39" s="77" t="inlineStr">
        <is>
          <t>CDT in Complex Integrated Systems for Defence and Security (Faculty of Engineering and Physical Sciences)</t>
        </is>
      </c>
      <c r="L339" s="77" t="inlineStr">
        <is>
          <t>CDT cohort students (module is compulsory; no referral)</t>
        </is>
      </c>
      <c r="M339" s="77" t="inlineStr">
        <is>
          <t>Engineering/computing</t>
        </is>
      </c>
      <c r="N339" s="77" t="inlineStr">
        <is>
          <t>Postgraduate research</t>
        </is>
      </c>
      <c r="O339" s="77" t="inlineStr">
        <is>
          <t>Year 1 (Semester 2)</t>
        </is>
      </c>
      <c r="P339" s="77" t="inlineStr">
        <is>
          <t>CDT cohort only.</t>
        </is>
      </c>
      <c r="Q339" s="77" t="inlineStr">
        <is>
          <t>Compulsory within specified programmes</t>
        </is>
      </c>
      <c r="R339" s="77" t="inlineStr">
        <is>
          <t>Curricular</t>
        </is>
      </c>
      <c r="S339" s="77" t="inlineStr">
        <is>
          <t>30 CATS (15 ECTS), Level 7; 2026-27 page lists technical report and video/audio recording; 2025-26 page lists group report/presentation 60% + individual contribution 40%.</t>
        </is>
      </c>
      <c r="T339" s="77" t="inlineStr">
        <is>
          <t>Semester 2</t>
        </is>
      </c>
      <c r="U339" s="77" t="inlineStr">
        <is>
          <t>Team project with supervisor and industrial advisor; interim review with industry partner.</t>
        </is>
      </c>
      <c r="V339" s="77" t="inlineStr">
        <is>
          <t>Yes</t>
        </is>
      </c>
      <c r="W339" s="77" t="inlineStr">
        <is>
          <t>Source 1: teams address a real-world problem set by industry or government partners and produce a demonstration plus report.</t>
        </is>
      </c>
      <c r="X339" s="77" t="inlineStr">
        <is>
          <t>Yes</t>
        </is>
      </c>
      <c r="Y339" s="77" t="inlineStr">
        <is>
          <t>Source 1: expected group size around 4, groups formed at start of Semester 2.</t>
        </is>
      </c>
      <c r="Z339" s="77" t="inlineStr">
        <is>
          <t>Yes</t>
        </is>
      </c>
      <c r="AA339" s="77" t="inlineStr">
        <is>
          <t>Source 1: problems set by industry/government partners; each team has an industrial advisor; industrial partner attends the week-1 meeting and mid-semester interim review (formative feedback); possible industry forum presentation.</t>
        </is>
      </c>
      <c r="AB339" s="77" t="inlineStr">
        <is>
          <t>Mixed</t>
        </is>
      </c>
      <c r="AC339" s="77" t="inlineStr">
        <is>
          <t>Industry or government partners set problem, advise, give formative feedback at interim review.</t>
        </is>
      </c>
      <c r="AD339" s="77" t="inlineStr"/>
      <c r="AE339" s="77" t="inlineStr">
        <is>
          <t>Demonstration of solution, group report and video</t>
        </is>
      </c>
      <c r="AF339" s="77">
        <f>IF(OR(V339="No",X339="No",Z339="No"),"Outside strict definition",IF(AND(V339="Yes",X339="Yes",Z339="Yes"),"Meets all three","Potentially relevant; evidence incomplete"))</f>
        <v/>
      </c>
      <c r="AG339" s="77" t="inlineStr">
        <is>
          <t>Current delivery confirmed</t>
        </is>
      </c>
      <c r="AH339" s="77" t="inlineStr">
        <is>
          <t>2026/27</t>
        </is>
      </c>
      <c r="AI339" s="77" t="inlineStr">
        <is>
          <t>Yes</t>
        </is>
      </c>
      <c r="AJ339" s="77">
        <f>IF(AND(AI339="Yes",AF339="Meets all three",AG339="Current delivery confirmed"),"Yes","No")</f>
        <v/>
      </c>
      <c r="AK339" s="77" t="inlineStr"/>
      <c r="AL339" s="77" t="inlineStr">
        <is>
          <t>RG21-S05-R1; RG21-S05-R2</t>
        </is>
      </c>
      <c r="AM339" s="77" t="inlineStr">
        <is>
          <t>Partner names not published. Cohort is a small CDT group; partner coverage inferred from module description stating problems are set by industry or government partners.</t>
        </is>
      </c>
      <c r="AN339" s="77" t="inlineStr"/>
      <c r="AO339" s="77" t="inlineStr">
        <is>
          <t>UK</t>
        </is>
      </c>
      <c r="AP339" s="77" t="inlineStr">
        <is>
          <t>UK – Russell Group</t>
        </is>
      </c>
      <c r="AQ339" s="77" t="inlineStr">
        <is>
          <t>~1 term/semester</t>
        </is>
      </c>
      <c r="AR339" s="77" t="inlineStr">
        <is>
          <t>All/standard</t>
        </is>
      </c>
      <c r="AS339" s="77" t="inlineStr"/>
    </row>
    <row r="340">
      <c r="A340" s="77" t="inlineStr">
        <is>
          <t>RG21</t>
        </is>
      </c>
      <c r="B340" s="77" t="inlineStr">
        <is>
          <t>Southampton</t>
        </is>
      </c>
      <c r="C340" s="77" t="inlineStr">
        <is>
          <t>Programme/course</t>
        </is>
      </c>
      <c r="D340" s="77" t="inlineStr">
        <is>
          <t>RG21-S06</t>
        </is>
      </c>
      <c r="E340" s="77" t="inlineStr"/>
      <c r="F340" s="77" t="inlineStr">
        <is>
          <t>No</t>
        </is>
      </c>
      <c r="G340" s="79" t="inlineStr">
        <is>
          <t>Interdisciplinary Team Project (SUST6003)</t>
        </is>
      </c>
      <c r="H340" s="77" t="inlineStr">
        <is>
          <t>Interdisciplinary Team Project - AI for Sustainability doctoral programme</t>
        </is>
      </c>
      <c r="I340" s="77" t="inlineStr">
        <is>
          <t>SUST6003</t>
        </is>
      </c>
      <c r="J340"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40" s="77" t="inlineStr">
        <is>
          <t>Doctoral Training Centre for AI for Sustainability</t>
        </is>
      </c>
      <c r="L340" s="77" t="inlineStr">
        <is>
          <t>AI for Sustainability doctoral programme entrants (compulsory)</t>
        </is>
      </c>
      <c r="M340" s="77" t="inlineStr">
        <is>
          <t>Engineering/computing; Science</t>
        </is>
      </c>
      <c r="N340" s="77" t="inlineStr">
        <is>
          <t>Postgraduate research</t>
        </is>
      </c>
      <c r="O340" s="77" t="inlineStr"/>
      <c r="P340" s="77" t="inlineStr"/>
      <c r="Q340" s="77" t="inlineStr">
        <is>
          <t>Compulsory within specified programmes</t>
        </is>
      </c>
      <c r="R340" s="77" t="inlineStr">
        <is>
          <t>Curricular</t>
        </is>
      </c>
      <c r="S340" s="77" t="inlineStr">
        <is>
          <t>30 CATS (15 ECTS), Level 7</t>
        </is>
      </c>
      <c r="T340" s="77" t="inlineStr">
        <is>
          <t>Semester 2</t>
        </is>
      </c>
      <c r="U340" s="77" t="inlineStr">
        <is>
          <t>Team project; starts with 2-day Software Carpentry workshop</t>
        </is>
      </c>
      <c r="V340" s="77" t="inlineStr">
        <is>
          <t>Yes</t>
        </is>
      </c>
      <c r="W340" s="77" t="inlineStr">
        <is>
          <t>Source 1: teams address a real-world sustainability problem and produce a demonstration.</t>
        </is>
      </c>
      <c r="X340" s="77" t="inlineStr">
        <is>
          <t>Yes</t>
        </is>
      </c>
      <c r="Y340" s="77" t="inlineStr">
        <is>
          <t>Source 1: 'Teams of students will work together'.</t>
        </is>
      </c>
      <c r="Z340" s="77" t="inlineStr">
        <is>
          <t>Yes</t>
        </is>
      </c>
      <c r="AA340" s="77" t="inlineStr">
        <is>
          <t>Source 1: problem set by industry and government partners; each team has an industry advisor.</t>
        </is>
      </c>
      <c r="AB340" s="77" t="inlineStr">
        <is>
          <t>Mixed</t>
        </is>
      </c>
      <c r="AC340" s="77" t="inlineStr">
        <is>
          <t>Industry and government partners set the problem and advise via an industry advisor.</t>
        </is>
      </c>
      <c r="AD340" s="77" t="inlineStr"/>
      <c r="AE340" s="77" t="inlineStr">
        <is>
          <t>Demonstration of solution</t>
        </is>
      </c>
      <c r="AF340" s="77">
        <f>IF(OR(V340="No",X340="No",Z340="No"),"Outside strict definition",IF(AND(V340="Yes",X340="Yes",Z340="Yes"),"Meets all three","Potentially relevant; evidence incomplete"))</f>
        <v/>
      </c>
      <c r="AG340" s="77" t="inlineStr">
        <is>
          <t>Current delivery confirmed</t>
        </is>
      </c>
      <c r="AH340" s="77" t="inlineStr">
        <is>
          <t>2025/26</t>
        </is>
      </c>
      <c r="AI340" s="77" t="inlineStr">
        <is>
          <t>Yes</t>
        </is>
      </c>
      <c r="AJ340" s="77">
        <f>IF(AND(AI340="Yes",AF340="Meets all three",AG340="Current delivery confirmed"),"Yes","No")</f>
        <v/>
      </c>
      <c r="AK340" s="77" t="inlineStr"/>
      <c r="AL340" s="77" t="inlineStr">
        <is>
          <t>RG21-S06-R1</t>
        </is>
      </c>
      <c r="AM340" s="77" t="inlineStr">
        <is>
          <t>2026/27 module page not retrieved; team size and partner names not shown. Module lead and cohort small.</t>
        </is>
      </c>
      <c r="AN340" s="77" t="inlineStr"/>
      <c r="AO340" s="77" t="inlineStr">
        <is>
          <t>UK</t>
        </is>
      </c>
      <c r="AP340" s="77" t="inlineStr">
        <is>
          <t>UK – Russell Group</t>
        </is>
      </c>
      <c r="AQ340" s="77" t="inlineStr">
        <is>
          <t>~1 term/semester</t>
        </is>
      </c>
      <c r="AR340" s="77" t="inlineStr">
        <is>
          <t>All/standard</t>
        </is>
      </c>
      <c r="AS340" s="77" t="inlineStr"/>
    </row>
    <row r="341">
      <c r="A341" s="77" t="inlineStr">
        <is>
          <t>RG21</t>
        </is>
      </c>
      <c r="B341" s="77" t="inlineStr">
        <is>
          <t>Southampton</t>
        </is>
      </c>
      <c r="C341" s="77" t="inlineStr">
        <is>
          <t>Programme/course</t>
        </is>
      </c>
      <c r="D341" s="77" t="inlineStr">
        <is>
          <t>RG21-S07</t>
        </is>
      </c>
      <c r="E341" s="77" t="inlineStr"/>
      <c r="F341" s="77" t="inlineStr">
        <is>
          <t>No</t>
        </is>
      </c>
      <c r="G341" s="79" t="inlineStr">
        <is>
          <t>Interdisciplinary Team Project (MIND6003)</t>
        </is>
      </c>
      <c r="H341" s="77" t="inlineStr">
        <is>
          <t>Interdisciplinary Team Project - MINDS CDT</t>
        </is>
      </c>
      <c r="I341" s="77" t="inlineStr">
        <is>
          <t>MIND6003</t>
        </is>
      </c>
      <c r="J341"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41" s="77" t="inlineStr">
        <is>
          <t>MINDS CDT</t>
        </is>
      </c>
      <c r="L341" s="77" t="inlineStr">
        <is>
          <t>MINDS CDT cohort</t>
        </is>
      </c>
      <c r="M341" s="77" t="inlineStr">
        <is>
          <t>Engineering/computing</t>
        </is>
      </c>
      <c r="N341" s="77" t="inlineStr">
        <is>
          <t>Postgraduate research</t>
        </is>
      </c>
      <c r="O341" s="77" t="inlineStr"/>
      <c r="P341" s="77" t="inlineStr"/>
      <c r="Q341" s="77" t="inlineStr">
        <is>
          <t>Compulsory within specified programmes</t>
        </is>
      </c>
      <c r="R341" s="77" t="inlineStr">
        <is>
          <t>Curricular</t>
        </is>
      </c>
      <c r="S341" s="77" t="inlineStr">
        <is>
          <t>30 CATS, Level 7</t>
        </is>
      </c>
      <c r="T341" s="77" t="inlineStr">
        <is>
          <t>Semester 2</t>
        </is>
      </c>
      <c r="U341" s="77" t="inlineStr">
        <is>
          <t>Team project; DemoFest in final week</t>
        </is>
      </c>
      <c r="V341" s="77" t="inlineStr">
        <is>
          <t>Yes</t>
        </is>
      </c>
      <c r="W341" s="77" t="inlineStr">
        <is>
          <t>Source 1: practical problem, integrated solution, demonstrated at DemoFest.</t>
        </is>
      </c>
      <c r="X341" s="77" t="inlineStr">
        <is>
          <t>Yes</t>
        </is>
      </c>
      <c r="Y341" s="77" t="inlineStr">
        <is>
          <t>Source 1: teams.</t>
        </is>
      </c>
      <c r="Z341" s="77" t="inlineStr">
        <is>
          <t>Yes</t>
        </is>
      </c>
      <c r="AA341" s="77" t="inlineStr">
        <is>
          <t>Source 1: problem set by outside partners; industry advisor per team.</t>
        </is>
      </c>
      <c r="AB341" s="77" t="inlineStr">
        <is>
          <t>Business/commercial</t>
        </is>
      </c>
      <c r="AC341" s="77" t="inlineStr">
        <is>
          <t>Outside (industry) partners set the problem; industry advisors. CDT partners named generically (Roke Manor, Thales, Intel, NXP in 2019 CDT news) not tied to this module.</t>
        </is>
      </c>
      <c r="AD341" s="77" t="inlineStr"/>
      <c r="AE341" s="77" t="inlineStr">
        <is>
          <t>Integrated electronics+AI solution demonstrated at DemoFest</t>
        </is>
      </c>
      <c r="AF341" s="77">
        <f>IF(OR(V341="No",X341="No",Z341="No"),"Outside strict definition",IF(AND(V341="Yes",X341="Yes",Z341="Yes"),"Meets all three","Potentially relevant; evidence incomplete"))</f>
        <v/>
      </c>
      <c r="AG341" s="77" t="inlineStr">
        <is>
          <t>Current status unclear</t>
        </is>
      </c>
      <c r="AH341" s="77" t="inlineStr">
        <is>
          <t>2023/24</t>
        </is>
      </c>
      <c r="AI341" s="77" t="inlineStr">
        <is>
          <t>Yes</t>
        </is>
      </c>
      <c r="AJ341" s="77">
        <f>IF(AND(AI341="Yes",AF341="Meets all three",AG341="Current delivery confirmed"),"Yes","No")</f>
        <v/>
      </c>
      <c r="AK341" s="77" t="inlineStr"/>
      <c r="AL341" s="77" t="inlineStr">
        <is>
          <t>RG21-S07-R1; RG21-S07-R2</t>
        </is>
      </c>
      <c r="AM341" s="77" t="inlineStr">
        <is>
          <t>Undated module page (module lead listed for 2023-24); no 2025/26 or 2026/27 evidence found. Partner type inferred from 'industry advisor' - 'outside partners' otherwise unspecified.</t>
        </is>
      </c>
      <c r="AN341" s="77" t="inlineStr"/>
      <c r="AO341" s="77" t="inlineStr">
        <is>
          <t>UK</t>
        </is>
      </c>
      <c r="AP341" s="77" t="inlineStr">
        <is>
          <t>UK – Russell Group</t>
        </is>
      </c>
      <c r="AQ341" s="77" t="inlineStr">
        <is>
          <t>~1 term/semester</t>
        </is>
      </c>
      <c r="AR341" s="77" t="inlineStr">
        <is>
          <t>All/standard</t>
        </is>
      </c>
      <c r="AS341" s="77" t="inlineStr"/>
    </row>
    <row r="342">
      <c r="A342" s="77" t="inlineStr">
        <is>
          <t>RG21</t>
        </is>
      </c>
      <c r="B342" s="77" t="inlineStr">
        <is>
          <t>Southampton</t>
        </is>
      </c>
      <c r="C342" s="77" t="inlineStr">
        <is>
          <t>Programme/course</t>
        </is>
      </c>
      <c r="D342" s="77" t="inlineStr">
        <is>
          <t>RG21-S08</t>
        </is>
      </c>
      <c r="E342" s="77" t="inlineStr"/>
      <c r="F342" s="77" t="inlineStr">
        <is>
          <t>No</t>
        </is>
      </c>
      <c r="G342" s="79" t="inlineStr">
        <is>
          <t>Small Scale Research Projects (PSYC8042)</t>
        </is>
      </c>
      <c r="H342" s="77" t="inlineStr">
        <is>
          <t>Doctorate in Educational Psychology: Small Scale Research Projects with a local authority partner</t>
        </is>
      </c>
      <c r="I342" s="77" t="inlineStr">
        <is>
          <t>PSYC8042</t>
        </is>
      </c>
      <c r="J342"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42" s="77" t="inlineStr">
        <is>
          <t>School of Psychology / Doctorate in Educational Psychology</t>
        </is>
      </c>
      <c r="L342" s="77" t="inlineStr">
        <is>
          <t>Doctorate in Educational Psychology trainees</t>
        </is>
      </c>
      <c r="M342" s="77" t="inlineStr">
        <is>
          <t>Arts/humanities/social sciences; Other (law, health, design, architecture…)</t>
        </is>
      </c>
      <c r="N342" s="77" t="inlineStr">
        <is>
          <t>Postgraduate taught</t>
        </is>
      </c>
      <c r="O342" s="77" t="inlineStr">
        <is>
          <t>Year 1</t>
        </is>
      </c>
      <c r="P342" s="77" t="inlineStr"/>
      <c r="Q342" s="77" t="inlineStr">
        <is>
          <t>Compulsory within specified programmes</t>
        </is>
      </c>
      <c r="R342" s="77" t="inlineStr">
        <is>
          <t>Curricular</t>
        </is>
      </c>
      <c r="S342" s="77" t="inlineStr">
        <is>
          <t>Core unit; write-up ~5,000 words (method/results collaborative); marked Fail/Low Pass/Pass/Distinction</t>
        </is>
      </c>
      <c r="T342" s="77" t="inlineStr">
        <is>
          <t>Unclear (Year 1 unit)</t>
        </is>
      </c>
      <c r="U342" s="77" t="inlineStr">
        <is>
          <t>Small-group research project</t>
        </is>
      </c>
      <c r="V342" s="77" t="inlineStr">
        <is>
          <t>Yes</t>
        </is>
      </c>
      <c r="W342" s="77" t="inlineStr">
        <is>
          <t>Source 1: trainees design and carry out a small-scale research project with ethics approval and a written report.</t>
        </is>
      </c>
      <c r="X342" s="77" t="inlineStr">
        <is>
          <t>Yes</t>
        </is>
      </c>
      <c r="Y342" s="77" t="inlineStr">
        <is>
          <t>Source 1: 'work in small groups'; method and results sections are collaborative group work (introduction and discussion individual).</t>
        </is>
      </c>
      <c r="Z342" s="77" t="inlineStr">
        <is>
          <t>Yes</t>
        </is>
      </c>
      <c r="AA342" s="77" t="inlineStr">
        <is>
          <t>Source 1: trainees work with a Local Authority Partner and module lead; (older handbook, source 2) projects are collaborative projects set by the local authority with a local authority EP and a University supervisor.</t>
        </is>
      </c>
      <c r="AB342" s="77" t="inlineStr">
        <is>
          <t>Public sector</t>
        </is>
      </c>
      <c r="AC342" s="77" t="inlineStr">
        <is>
          <t>Local authority partner works with groups and (older handbook) sets the projects; whether the LA receives the report is not extracted.</t>
        </is>
      </c>
      <c r="AD342" s="77" t="inlineStr"/>
      <c r="AE342" s="77" t="inlineStr">
        <is>
          <t>Group research project with a written report</t>
        </is>
      </c>
      <c r="AF342" s="77">
        <f>IF(OR(V342="No",X342="No",Z342="No"),"Outside strict definition",IF(AND(V342="Yes",X342="Yes",Z342="Yes"),"Meets all three","Potentially relevant; evidence incomplete"))</f>
        <v/>
      </c>
      <c r="AG342" s="77" t="inlineStr">
        <is>
          <t>Current delivery confirmed</t>
        </is>
      </c>
      <c r="AH342" s="77" t="inlineStr">
        <is>
          <t>2026/27</t>
        </is>
      </c>
      <c r="AI342" s="77" t="inlineStr">
        <is>
          <t>Yes</t>
        </is>
      </c>
      <c r="AJ342" s="77">
        <f>IF(AND(AI342="Yes",AF342="Meets all three",AG342="Current delivery confirmed"),"Yes","No")</f>
        <v/>
      </c>
      <c r="AK342" s="77" t="inlineStr"/>
      <c r="AL342" s="77" t="inlineStr">
        <is>
          <t>RG21-S08-R1; RG21-S08-R2</t>
        </is>
      </c>
      <c r="AM342"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42" s="77" t="inlineStr"/>
      <c r="AO342" s="77" t="inlineStr">
        <is>
          <t>UK</t>
        </is>
      </c>
      <c r="AP342" s="77" t="inlineStr">
        <is>
          <t>UK – Russell Group</t>
        </is>
      </c>
      <c r="AQ342" s="77" t="inlineStr">
        <is>
          <t>Unclear</t>
        </is>
      </c>
      <c r="AR342" s="77" t="inlineStr">
        <is>
          <t>All/standard</t>
        </is>
      </c>
      <c r="AS342" s="77" t="inlineStr"/>
    </row>
    <row r="343">
      <c r="A343" s="77" t="inlineStr">
        <is>
          <t>RG21</t>
        </is>
      </c>
      <c r="B343" s="77" t="inlineStr">
        <is>
          <t>Southampton</t>
        </is>
      </c>
      <c r="C343" s="77" t="inlineStr">
        <is>
          <t>Faculty/school</t>
        </is>
      </c>
      <c r="D343" s="77" t="inlineStr">
        <is>
          <t>RG21-S09</t>
        </is>
      </c>
      <c r="E343" s="77" t="inlineStr"/>
      <c r="F343" s="77" t="inlineStr">
        <is>
          <t>No</t>
        </is>
      </c>
      <c r="G343" s="79" t="inlineStr">
        <is>
          <t>Group Design Project (FEEG6013)</t>
        </is>
      </c>
      <c r="H343" s="77" t="inlineStr">
        <is>
          <t>Faculty-wide MEng Group Design Project</t>
        </is>
      </c>
      <c r="I343" s="77" t="inlineStr">
        <is>
          <t>FEEG6013</t>
        </is>
      </c>
      <c r="J343"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43" s="77" t="inlineStr">
        <is>
          <t>Faculty of Engineering and Physical Sciences</t>
        </is>
      </c>
      <c r="L343" s="77" t="inlineStr">
        <is>
          <t>Core in MEng programmes incl. Civil, Ship Science, Mechanical etc. (per programme specifications)</t>
        </is>
      </c>
      <c r="M343" s="77" t="inlineStr">
        <is>
          <t>Engineering/computing</t>
        </is>
      </c>
      <c r="N343" s="77" t="inlineStr">
        <is>
          <t>Undergraduate</t>
        </is>
      </c>
      <c r="O343" s="77" t="inlineStr">
        <is>
          <t>Final MEng year</t>
        </is>
      </c>
      <c r="P343" s="77" t="inlineStr"/>
      <c r="Q343" s="77" t="inlineStr">
        <is>
          <t>Compulsory within specified programmes</t>
        </is>
      </c>
      <c r="R343" s="77" t="inlineStr">
        <is>
          <t>Curricular</t>
        </is>
      </c>
      <c r="S343" s="77" t="inlineStr">
        <is>
          <t>45 CATS / 22.5 ECTS; group report, video, presentation plus individual design journal summary</t>
        </is>
      </c>
      <c r="T343" s="77" t="inlineStr">
        <is>
          <t>Full year (to May)</t>
        </is>
      </c>
      <c r="U343" s="77" t="inlineStr">
        <is>
          <t>Group design project with supervisor and sponsor</t>
        </is>
      </c>
      <c r="V343" s="77" t="inlineStr">
        <is>
          <t>Yes</t>
        </is>
      </c>
      <c r="W343" s="77" t="inlineStr">
        <is>
          <t>Source 1: group design problem with report, video and presentation.</t>
        </is>
      </c>
      <c r="X343" s="77" t="inlineStr">
        <is>
          <t>Yes</t>
        </is>
      </c>
      <c r="Y343" s="77" t="inlineStr">
        <is>
          <t>Source 1: groups present and submit group outputs.</t>
        </is>
      </c>
      <c r="Z343" s="77" t="inlineStr">
        <is>
          <t>Unclear</t>
        </is>
      </c>
      <c r="AA343" s="77" t="inlineStr">
        <is>
          <t>Source 1: 'any external sponsor' and 'many projects have additional sponsorship from industry' - sponsor involvement is optional/some projects.</t>
        </is>
      </c>
      <c r="AB343" s="77" t="inlineStr">
        <is>
          <t>Business/commercial</t>
        </is>
      </c>
      <c r="AC343" s="77" t="inlineStr">
        <is>
          <t>External industry sponsor (where present) meets groups and receives first-term progress presentation.</t>
        </is>
      </c>
      <c r="AD343" s="77" t="inlineStr"/>
      <c r="AE343" s="77" t="inlineStr">
        <is>
          <t>Design project report, video and final presentation</t>
        </is>
      </c>
      <c r="AF343" s="77">
        <f>IF(OR(V343="No",X343="No",Z343="No"),"Outside strict definition",IF(AND(V343="Yes",X343="Yes",Z343="Yes"),"Meets all three","Potentially relevant; evidence incomplete"))</f>
        <v/>
      </c>
      <c r="AG343" s="77" t="inlineStr">
        <is>
          <t>Current status unclear</t>
        </is>
      </c>
      <c r="AH343" s="77" t="inlineStr"/>
      <c r="AI343" s="77" t="inlineStr">
        <is>
          <t>Yes</t>
        </is>
      </c>
      <c r="AJ343" s="77">
        <f>IF(AND(AI343="Yes",AF343="Meets all three",AG343="Current delivery confirmed"),"Yes","No")</f>
        <v/>
      </c>
      <c r="AK343" s="77" t="inlineStr"/>
      <c r="AL343" s="77" t="inlineStr">
        <is>
          <t>RG21-S09-R1; RG21-S09-R2</t>
        </is>
      </c>
      <c r="AM343"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43" s="77" t="inlineStr"/>
      <c r="AO343" s="77" t="inlineStr">
        <is>
          <t>UK</t>
        </is>
      </c>
      <c r="AP343" s="77" t="inlineStr">
        <is>
          <t>UK – Russell Group</t>
        </is>
      </c>
      <c r="AQ343" s="77" t="inlineStr">
        <is>
          <t>&gt;1 term</t>
        </is>
      </c>
      <c r="AR343" s="77" t="inlineStr">
        <is>
          <t>Some projects</t>
        </is>
      </c>
      <c r="AS343" s="77" t="inlineStr"/>
    </row>
    <row r="344">
      <c r="A344" s="77" t="inlineStr">
        <is>
          <t>RG21</t>
        </is>
      </c>
      <c r="B344" s="77" t="inlineStr">
        <is>
          <t>Southampton</t>
        </is>
      </c>
      <c r="C344" s="77" t="inlineStr">
        <is>
          <t>Programme/course</t>
        </is>
      </c>
      <c r="D344" s="77" t="inlineStr">
        <is>
          <t>RG21-S10</t>
        </is>
      </c>
      <c r="E344" s="77" t="inlineStr"/>
      <c r="F344" s="77" t="inlineStr">
        <is>
          <t>No</t>
        </is>
      </c>
      <c r="G344" s="79" t="inlineStr">
        <is>
          <t>Group Design Project (ECSP6000 / ELEC6200)</t>
        </is>
      </c>
      <c r="H344" s="77" t="inlineStr">
        <is>
          <t>Electronics and Computer Science MEng Group Design Project</t>
        </is>
      </c>
      <c r="I344" s="77" t="inlineStr">
        <is>
          <t>ECSP6000 / ELEC6200</t>
        </is>
      </c>
      <c r="J344"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44" s="77" t="inlineStr">
        <is>
          <t>School of Electronics and Computer Science</t>
        </is>
      </c>
      <c r="L344" s="77" t="inlineStr">
        <is>
          <t>MEng Electronic Engineering (incl. with Computer Systems), Electrical and Electronic Engineering</t>
        </is>
      </c>
      <c r="M344" s="77" t="inlineStr">
        <is>
          <t>Engineering/computing</t>
        </is>
      </c>
      <c r="N344" s="77" t="inlineStr">
        <is>
          <t>Undergraduate</t>
        </is>
      </c>
      <c r="O344" s="77" t="inlineStr">
        <is>
          <t>Year 4 (MEng)</t>
        </is>
      </c>
      <c r="P344" s="77" t="inlineStr"/>
      <c r="Q344" s="77" t="inlineStr">
        <is>
          <t>Compulsory within specified programmes</t>
        </is>
      </c>
      <c r="R344" s="77" t="inlineStr">
        <is>
          <t>Curricular</t>
        </is>
      </c>
      <c r="S344" s="77" t="inlineStr">
        <is>
          <t>ECSP6000 page: individual reflection 10%, individual report 25%, group presentation/report 5%, group report 60%</t>
        </is>
      </c>
      <c r="T344" s="77" t="inlineStr">
        <is>
          <t>Unclear (year-long project)</t>
        </is>
      </c>
      <c r="U344" s="77" t="inlineStr">
        <is>
          <t>Group project with customer</t>
        </is>
      </c>
      <c r="V344" s="77" t="inlineStr">
        <is>
          <t>Yes</t>
        </is>
      </c>
      <c r="W344" s="77" t="inlineStr">
        <is>
          <t>Source 1: group design project to build proof of concept.</t>
        </is>
      </c>
      <c r="X344" s="77" t="inlineStr">
        <is>
          <t>Yes</t>
        </is>
      </c>
      <c r="Y344" s="77" t="inlineStr">
        <is>
          <t>Source 1: groups of at least four people.</t>
        </is>
      </c>
      <c r="Z344" s="77" t="inlineStr">
        <is>
          <t>Unclear</t>
        </is>
      </c>
      <c r="AA344" s="77" t="inlineStr">
        <is>
          <t>Source 1: customer may be industrial or academic; projects 'typically' from industrial partner - internal academic customers allowed.</t>
        </is>
      </c>
      <c r="AB344" s="77" t="inlineStr">
        <is>
          <t>Mixed</t>
        </is>
      </c>
      <c r="AC344" s="77" t="inlineStr">
        <is>
          <t>Industrial partner or academic research project acts as customer.</t>
        </is>
      </c>
      <c r="AD344" s="77" t="inlineStr"/>
      <c r="AE344" s="77" t="inlineStr">
        <is>
          <t>Prototype / proof of concept and group report</t>
        </is>
      </c>
      <c r="AF344" s="77">
        <f>IF(OR(V344="No",X344="No",Z344="No"),"Outside strict definition",IF(AND(V344="Yes",X344="Yes",Z344="Yes"),"Meets all three","Potentially relevant; evidence incomplete"))</f>
        <v/>
      </c>
      <c r="AG344" s="77" t="inlineStr">
        <is>
          <t>Current status unclear</t>
        </is>
      </c>
      <c r="AH344" s="77" t="inlineStr"/>
      <c r="AI344" s="77" t="inlineStr">
        <is>
          <t>Yes</t>
        </is>
      </c>
      <c r="AJ344" s="77">
        <f>IF(AND(AI344="Yes",AF344="Meets all three",AG344="Current delivery confirmed"),"Yes","No")</f>
        <v/>
      </c>
      <c r="AK344" s="77" t="inlineStr"/>
      <c r="AL344" s="77" t="inlineStr">
        <is>
          <t>RG21-S10-R1; RG21-S10-R2</t>
        </is>
      </c>
      <c r="AM344" s="77" t="inlineStr">
        <is>
          <t>Only future-year catalogue pages (2028-29 ECSP6000; 2029-30 ELEC6200) retrieved; programme page links a 2026-27 course description whose content was not seen. Share of industrial vs academic customers unknown.</t>
        </is>
      </c>
      <c r="AN344" s="77" t="inlineStr"/>
      <c r="AO344" s="77" t="inlineStr">
        <is>
          <t>UK</t>
        </is>
      </c>
      <c r="AP344" s="77" t="inlineStr">
        <is>
          <t>UK – Russell Group</t>
        </is>
      </c>
      <c r="AQ344" s="77" t="inlineStr">
        <is>
          <t>Unclear</t>
        </is>
      </c>
      <c r="AR344" s="77" t="inlineStr">
        <is>
          <t>Some projects</t>
        </is>
      </c>
      <c r="AS344" s="77" t="inlineStr"/>
    </row>
    <row r="345">
      <c r="A345" s="77" t="inlineStr">
        <is>
          <t>RG21</t>
        </is>
      </c>
      <c r="B345" s="77" t="inlineStr">
        <is>
          <t>Southampton</t>
        </is>
      </c>
      <c r="C345" s="77" t="inlineStr">
        <is>
          <t>Programme/course</t>
        </is>
      </c>
      <c r="D345" s="77" t="inlineStr">
        <is>
          <t>RG21-S11</t>
        </is>
      </c>
      <c r="E345" s="77" t="inlineStr"/>
      <c r="F345" s="77" t="inlineStr">
        <is>
          <t>No</t>
        </is>
      </c>
      <c r="G345" s="79" t="inlineStr">
        <is>
          <t>Design (ELEC2300)</t>
        </is>
      </c>
      <c r="H345" s="77" t="inlineStr">
        <is>
          <t>Part 2 Electronics Design (industry-judged group build)</t>
        </is>
      </c>
      <c r="I345" s="77" t="inlineStr">
        <is>
          <t>ELEC2300</t>
        </is>
      </c>
      <c r="J345" s="77" t="inlineStr">
        <is>
          <t>Student groups design, build and test a system to a predefined specification (e.g. drone, smart meter) and present it; a demonstration event has judges selected from industry evaluate the designs.</t>
        </is>
      </c>
      <c r="K345" s="77" t="inlineStr">
        <is>
          <t>School of Electronics and Computer Science</t>
        </is>
      </c>
      <c r="L345" s="77" t="inlineStr">
        <is>
          <t>Electronics/electrical/aerospace electronics programmes (project topic varies)</t>
        </is>
      </c>
      <c r="M345" s="77" t="inlineStr">
        <is>
          <t>Engineering/computing</t>
        </is>
      </c>
      <c r="N345" s="77" t="inlineStr">
        <is>
          <t>Undergraduate</t>
        </is>
      </c>
      <c r="O345" s="77" t="inlineStr">
        <is>
          <t>Part 2</t>
        </is>
      </c>
      <c r="P345" s="77" t="inlineStr"/>
      <c r="Q345" s="77" t="inlineStr">
        <is>
          <t>Compulsory within specified programmes</t>
        </is>
      </c>
      <c r="R345" s="77" t="inlineStr">
        <is>
          <t>Curricular</t>
        </is>
      </c>
      <c r="S345" s="77" t="inlineStr">
        <is>
          <t>Individual log books, group reports and quality assessment of designed system</t>
        </is>
      </c>
      <c r="T345" s="77" t="inlineStr">
        <is>
          <t>Unclear</t>
        </is>
      </c>
      <c r="U345" s="77" t="inlineStr">
        <is>
          <t>Group design-build-test; demo event</t>
        </is>
      </c>
      <c r="V345" s="77" t="inlineStr">
        <is>
          <t>Yes</t>
        </is>
      </c>
      <c r="W345" s="77" t="inlineStr">
        <is>
          <t>Source 1: design, build and test to specification; group reports.</t>
        </is>
      </c>
      <c r="X345" s="77" t="inlineStr">
        <is>
          <t>Yes</t>
        </is>
      </c>
      <c r="Y345" s="77" t="inlineStr">
        <is>
          <t>Source 1: 'student groups'.</t>
        </is>
      </c>
      <c r="Z345" s="77" t="inlineStr">
        <is>
          <t>Unclear</t>
        </is>
      </c>
      <c r="AA345" s="77" t="inlineStr">
        <is>
          <t>Source 1: specification is set by the department; the only external role is industry-selected judges at the demonstration (individuals/organisations not identified, no external brief).</t>
        </is>
      </c>
      <c r="AB345" s="77" t="inlineStr">
        <is>
          <t>Unclear</t>
        </is>
      </c>
      <c r="AC345" s="77" t="inlineStr">
        <is>
          <t>Industry judges evaluate the final demonstration.</t>
        </is>
      </c>
      <c r="AD345" s="77" t="inlineStr"/>
      <c r="AE345" s="77" t="inlineStr">
        <is>
          <t>Working designed system and group report</t>
        </is>
      </c>
      <c r="AF345" s="77">
        <f>IF(OR(V345="No",X345="No",Z345="No"),"Outside strict definition",IF(AND(V345="Yes",X345="Yes",Z345="Yes"),"Meets all three","Potentially relevant; evidence incomplete"))</f>
        <v/>
      </c>
      <c r="AG345" s="77" t="inlineStr">
        <is>
          <t>Current delivery confirmed</t>
        </is>
      </c>
      <c r="AH345" s="77" t="inlineStr">
        <is>
          <t>2026/27</t>
        </is>
      </c>
      <c r="AI345" s="77" t="inlineStr">
        <is>
          <t>Yes</t>
        </is>
      </c>
      <c r="AJ345" s="77">
        <f>IF(AND(AI345="Yes",AF345="Meets all three",AG345="Current delivery confirmed"),"Yes","No")</f>
        <v/>
      </c>
      <c r="AK345" s="77" t="inlineStr"/>
      <c r="AL345" s="77" t="inlineStr">
        <is>
          <t>RG21-S11-R1</t>
        </is>
      </c>
      <c r="AM345" s="77" t="inlineStr">
        <is>
          <t>Judging organisations not named; no external brief or client. Whether 'compulsory' is stated per programme not verified (reach inferred as programme-level).</t>
        </is>
      </c>
      <c r="AN345" s="77" t="inlineStr"/>
      <c r="AO345" s="77" t="inlineStr">
        <is>
          <t>UK</t>
        </is>
      </c>
      <c r="AP345" s="77" t="inlineStr">
        <is>
          <t>UK – Russell Group</t>
        </is>
      </c>
      <c r="AQ345" s="77" t="inlineStr">
        <is>
          <t>Unclear</t>
        </is>
      </c>
      <c r="AR345" s="77" t="inlineStr">
        <is>
          <t>Unclear</t>
        </is>
      </c>
      <c r="AS345" s="77" t="inlineStr"/>
    </row>
    <row r="346">
      <c r="A346" s="77" t="inlineStr">
        <is>
          <t>RG21</t>
        </is>
      </c>
      <c r="B346" s="77" t="inlineStr">
        <is>
          <t>Southampton</t>
        </is>
      </c>
      <c r="C346" s="77" t="inlineStr">
        <is>
          <t>Programme/course</t>
        </is>
      </c>
      <c r="D346" s="77" t="inlineStr">
        <is>
          <t>RG21-S12</t>
        </is>
      </c>
      <c r="E346" s="77" t="inlineStr"/>
      <c r="F346" s="77" t="inlineStr">
        <is>
          <t>No</t>
        </is>
      </c>
      <c r="G346" s="79" t="inlineStr">
        <is>
          <t>The Sustainability Professional (MSc) (GGES6008)</t>
        </is>
      </c>
      <c r="H346" s="77" t="inlineStr">
        <is>
          <t>The Sustainability Professional - group consultancy report</t>
        </is>
      </c>
      <c r="I346" s="77" t="inlineStr">
        <is>
          <t>GGES6008</t>
        </is>
      </c>
      <c r="J346" s="77" t="inlineStr">
        <is>
          <t>MSc module run with local and regional environmental and sustainability consultancies and other organisations; students work in groups to submit one full consultancy report as the primary assessment, plus an individual reflection and portfolio.</t>
        </is>
      </c>
      <c r="K346" s="77" t="inlineStr">
        <is>
          <t>School of Geography and Environmental Science</t>
        </is>
      </c>
      <c r="L346" s="77" t="inlineStr">
        <is>
          <t>Environmental/sustainability MSc programmes (which ones not confirmed)</t>
        </is>
      </c>
      <c r="M346" s="77" t="inlineStr">
        <is>
          <t>Science</t>
        </is>
      </c>
      <c r="N346" s="77" t="inlineStr">
        <is>
          <t>Postgraduate taught</t>
        </is>
      </c>
      <c r="O346" s="77" t="inlineStr"/>
      <c r="P346" s="77" t="inlineStr"/>
      <c r="Q346" s="77" t="inlineStr">
        <is>
          <t>Unclear</t>
        </is>
      </c>
      <c r="R346" s="77" t="inlineStr">
        <is>
          <t>Curricular</t>
        </is>
      </c>
      <c r="S346" s="77" t="inlineStr">
        <is>
          <t>Group consultancy report primary assessment; individual reflection and Sustainability Portfolio</t>
        </is>
      </c>
      <c r="T346" s="77" t="inlineStr">
        <is>
          <t>Unclear</t>
        </is>
      </c>
      <c r="U346" s="77" t="inlineStr">
        <is>
          <t>Expert-led case study workshops and group report</t>
        </is>
      </c>
      <c r="V346" s="77" t="inlineStr">
        <is>
          <t>Yes</t>
        </is>
      </c>
      <c r="W346" s="77" t="inlineStr">
        <is>
          <t>Source 1: group consultancy report as primary assessment via case study exercises.</t>
        </is>
      </c>
      <c r="X346" s="77" t="inlineStr">
        <is>
          <t>Yes</t>
        </is>
      </c>
      <c r="Y346" s="77" t="inlineStr">
        <is>
          <t>Source 1: students work in groups to submit one full consultancy report.</t>
        </is>
      </c>
      <c r="Z346" s="77" t="inlineStr">
        <is>
          <t>Unclear</t>
        </is>
      </c>
      <c r="AA346" s="77" t="inlineStr">
        <is>
          <t>Source 1: delivered in partnership with consultancies who deliver lectures and expert-led workshops; not stated that an external organisation supplies a live brief or receives the report.</t>
        </is>
      </c>
      <c r="AB346" s="77" t="inlineStr">
        <is>
          <t>Business/commercial</t>
        </is>
      </c>
      <c r="AC346" s="77" t="inlineStr">
        <is>
          <t>Consultancies contribute lectures and expert-led case-study workshops with feedback.</t>
        </is>
      </c>
      <c r="AD346" s="77" t="inlineStr"/>
      <c r="AE346" s="77" t="inlineStr">
        <is>
          <t>Group consultancy report</t>
        </is>
      </c>
      <c r="AF346" s="77">
        <f>IF(OR(V346="No",X346="No",Z346="No"),"Outside strict definition",IF(AND(V346="Yes",X346="Yes",Z346="Yes"),"Meets all three","Potentially relevant; evidence incomplete"))</f>
        <v/>
      </c>
      <c r="AG346" s="77" t="inlineStr">
        <is>
          <t>Current delivery confirmed</t>
        </is>
      </c>
      <c r="AH346" s="77" t="inlineStr">
        <is>
          <t>2026/27</t>
        </is>
      </c>
      <c r="AI346" s="77" t="inlineStr">
        <is>
          <t>Yes</t>
        </is>
      </c>
      <c r="AJ346" s="77">
        <f>IF(AND(AI346="Yes",AF346="Meets all three",AG346="Current delivery confirmed"),"Yes","No")</f>
        <v/>
      </c>
      <c r="AK346" s="77" t="inlineStr"/>
      <c r="AL346" s="77" t="inlineStr">
        <is>
          <t>RG21-S12-R1</t>
        </is>
      </c>
      <c r="AM346" s="77" t="inlineStr">
        <is>
          <t>Whether case studies are live external briefs and whether partners give feedback/assess is unknown; module-to-programme mapping unconfirmed.</t>
        </is>
      </c>
      <c r="AN346" s="77" t="inlineStr"/>
      <c r="AO346" s="77" t="inlineStr">
        <is>
          <t>UK</t>
        </is>
      </c>
      <c r="AP346" s="77" t="inlineStr">
        <is>
          <t>UK – Russell Group</t>
        </is>
      </c>
      <c r="AQ346" s="77" t="inlineStr">
        <is>
          <t>~1 term/semester</t>
        </is>
      </c>
      <c r="AR346" s="77" t="inlineStr">
        <is>
          <t>Unclear</t>
        </is>
      </c>
      <c r="AS346" s="77" t="inlineStr"/>
    </row>
    <row r="347">
      <c r="A347" s="77" t="inlineStr">
        <is>
          <t>RG21</t>
        </is>
      </c>
      <c r="B347" s="77" t="inlineStr">
        <is>
          <t>Southampton</t>
        </is>
      </c>
      <c r="C347" s="77" t="inlineStr">
        <is>
          <t>Programme/course</t>
        </is>
      </c>
      <c r="D347" s="77" t="inlineStr">
        <is>
          <t>RG21-S13</t>
        </is>
      </c>
      <c r="E347" s="77" t="inlineStr"/>
      <c r="F347" s="77" t="inlineStr">
        <is>
          <t>No</t>
        </is>
      </c>
      <c r="G347" s="79" t="inlineStr">
        <is>
          <t>Collaborate (Creative Computing) (ARTD2145)</t>
        </is>
      </c>
      <c r="H347" s="77" t="inlineStr">
        <is>
          <t>Collaborate (Creative Computing)</t>
        </is>
      </c>
      <c r="I347" s="77" t="inlineStr">
        <is>
          <t>ARTD2145</t>
        </is>
      </c>
      <c r="J347" s="77" t="inlineStr">
        <is>
          <t>Part 2 compulsory module (BSc Creative Computing): team projects in which students collaborate with students and/or practitioners from other disciplines or are set briefs from professional partners in the creative and cultural industries.</t>
        </is>
      </c>
      <c r="K347" s="77" t="inlineStr">
        <is>
          <t>Winchester School of Art, Department of Art and Media Technology</t>
        </is>
      </c>
      <c r="L347" s="77" t="inlineStr">
        <is>
          <t>BSc Creative Computing</t>
        </is>
      </c>
      <c r="M347" s="77" t="inlineStr">
        <is>
          <t>Arts/humanities/social sciences; Engineering/computing</t>
        </is>
      </c>
      <c r="N347" s="77" t="inlineStr">
        <is>
          <t>Undergraduate</t>
        </is>
      </c>
      <c r="O347" s="77" t="inlineStr">
        <is>
          <t>Year 2 (Level 5)</t>
        </is>
      </c>
      <c r="P347" s="77" t="inlineStr"/>
      <c r="Q347" s="77" t="inlineStr">
        <is>
          <t>Compulsory within specified programmes</t>
        </is>
      </c>
      <c r="R347" s="77" t="inlineStr">
        <is>
          <t>Curricular</t>
        </is>
      </c>
      <c r="S347" s="77" t="inlineStr">
        <is>
          <t>30 CATS / 15 ECTS; breakdown not seen</t>
        </is>
      </c>
      <c r="T347" s="77" t="inlineStr">
        <is>
          <t>Semester 1 (per search summary)</t>
        </is>
      </c>
      <c r="U347" s="77" t="inlineStr">
        <is>
          <t>Team projects</t>
        </is>
      </c>
      <c r="V347" s="77" t="inlineStr">
        <is>
          <t>Yes</t>
        </is>
      </c>
      <c r="W347" s="77" t="inlineStr">
        <is>
          <t>Source 1: group projects with team building and project management, producing creative outputs.</t>
        </is>
      </c>
      <c r="X347" s="77" t="inlineStr">
        <is>
          <t>Yes</t>
        </is>
      </c>
      <c r="Y347" s="77" t="inlineStr">
        <is>
          <t>Source 1: team building; collaborate with other students.</t>
        </is>
      </c>
      <c r="Z347" s="77" t="inlineStr">
        <is>
          <t>Unclear</t>
        </is>
      </c>
      <c r="AA347" s="77" t="inlineStr">
        <is>
          <t>Source 1: briefs 'from professional partners' is one option ('and/or' other-discipline collaboration) - external briefs optional.</t>
        </is>
      </c>
      <c r="AB347" s="77" t="inlineStr">
        <is>
          <t>Business/commercial</t>
        </is>
      </c>
      <c r="AC347" s="77" t="inlineStr">
        <is>
          <t>Professional partners in creative and cultural industries may set briefs.</t>
        </is>
      </c>
      <c r="AD347" s="77" t="inlineStr"/>
      <c r="AE347" s="77" t="inlineStr">
        <is>
          <t>Creative computing project outputs</t>
        </is>
      </c>
      <c r="AF347" s="77">
        <f>IF(OR(V347="No",X347="No",Z347="No"),"Outside strict definition",IF(AND(V347="Yes",X347="Yes",Z347="Yes"),"Meets all three","Potentially relevant; evidence incomplete"))</f>
        <v/>
      </c>
      <c r="AG347" s="77" t="inlineStr">
        <is>
          <t>Current delivery confirmed</t>
        </is>
      </c>
      <c r="AH347" s="77" t="inlineStr">
        <is>
          <t>2026/27</t>
        </is>
      </c>
      <c r="AI347" s="77" t="inlineStr">
        <is>
          <t>Yes</t>
        </is>
      </c>
      <c r="AJ347" s="77">
        <f>IF(AND(AI347="Yes",AF347="Meets all three",AG347="Current delivery confirmed"),"Yes","No")</f>
        <v/>
      </c>
      <c r="AK347" s="77" t="inlineStr"/>
      <c r="AL347" s="77" t="inlineStr">
        <is>
          <t>RG21-S13-R1</t>
        </is>
      </c>
      <c r="AM347" s="77" t="inlineStr">
        <is>
          <t>Which cohorts get external briefs; partner names; assessment breakdown.</t>
        </is>
      </c>
      <c r="AN347" s="77" t="inlineStr"/>
      <c r="AO347" s="77" t="inlineStr">
        <is>
          <t>UK</t>
        </is>
      </c>
      <c r="AP347" s="77" t="inlineStr">
        <is>
          <t>UK – Russell Group</t>
        </is>
      </c>
      <c r="AQ347" s="77" t="inlineStr">
        <is>
          <t>~1 term/semester</t>
        </is>
      </c>
      <c r="AR347" s="77" t="inlineStr">
        <is>
          <t>Some projects</t>
        </is>
      </c>
      <c r="AS347" s="77" t="inlineStr"/>
    </row>
    <row r="348">
      <c r="A348" s="77" t="inlineStr">
        <is>
          <t>RG21</t>
        </is>
      </c>
      <c r="B348" s="77" t="inlineStr">
        <is>
          <t>Southampton</t>
        </is>
      </c>
      <c r="C348" s="77" t="inlineStr">
        <is>
          <t>Programme/course</t>
        </is>
      </c>
      <c r="D348" s="77" t="inlineStr">
        <is>
          <t>RG21-S14</t>
        </is>
      </c>
      <c r="E348" s="77" t="inlineStr"/>
      <c r="F348" s="77" t="inlineStr">
        <is>
          <t>No</t>
        </is>
      </c>
      <c r="G348" s="79" t="inlineStr">
        <is>
          <t>Advertising and Branding in Action (ARTD6240)</t>
        </is>
      </c>
      <c r="H348" s="77" t="inlineStr">
        <is>
          <t>Advertising and Branding in Action (live briefs, agency simulation)</t>
        </is>
      </c>
      <c r="I348" s="77" t="inlineStr">
        <is>
          <t>ARTD6240</t>
        </is>
      </c>
      <c r="J348" s="77" t="inlineStr">
        <is>
          <t>MA Global Advertising and Branding module in which students work to live briefs acting in agency or in-house strategic account management roles, covering client brief interpretation, ideation, campaign planning and a pitch.</t>
        </is>
      </c>
      <c r="K348" s="77" t="inlineStr">
        <is>
          <t>Winchester School of Art</t>
        </is>
      </c>
      <c r="L348" s="77" t="inlineStr">
        <is>
          <t>MA Global Advertising and Branding (and online equivalent)</t>
        </is>
      </c>
      <c r="M348" s="77" t="inlineStr">
        <is>
          <t>Arts/humanities/social sciences</t>
        </is>
      </c>
      <c r="N348" s="77" t="inlineStr">
        <is>
          <t>Postgraduate taught</t>
        </is>
      </c>
      <c r="O348" s="77" t="inlineStr"/>
      <c r="P348" s="77" t="inlineStr"/>
      <c r="Q348" s="77" t="inlineStr">
        <is>
          <t>Compulsory within specified programmes</t>
        </is>
      </c>
      <c r="R348" s="77" t="inlineStr">
        <is>
          <t>Curricular</t>
        </is>
      </c>
      <c r="S348" s="77" t="inlineStr">
        <is>
          <t>300 study hours (48 taught); credit not extracted</t>
        </is>
      </c>
      <c r="T348" s="77" t="inlineStr">
        <is>
          <t>Semester 2 (assumed from sequence; unverified)</t>
        </is>
      </c>
      <c r="U348" s="77" t="inlineStr">
        <is>
          <t>Simulated agency</t>
        </is>
      </c>
      <c r="V348" s="77" t="inlineStr">
        <is>
          <t>Yes</t>
        </is>
      </c>
      <c r="W348" s="77" t="inlineStr">
        <is>
          <t>Source 1: campaign planning and pitch for a brief.</t>
        </is>
      </c>
      <c r="X348" s="77" t="inlineStr">
        <is>
          <t>Unclear</t>
        </is>
      </c>
      <c r="Y348" s="77" t="inlineStr">
        <is>
          <t>Source 1 does not say whether students work in teams or individually.</t>
        </is>
      </c>
      <c r="Z348" s="77" t="inlineStr">
        <is>
          <t>Unclear</t>
        </is>
      </c>
      <c r="AA348" s="77" t="inlineStr">
        <is>
          <t>Source 1: 'real client briefs in a simulated agency environment' - unclear whether an external client sets the brief or sees the pitch.</t>
        </is>
      </c>
      <c r="AB348" s="77" t="inlineStr">
        <is>
          <t>Unclear</t>
        </is>
      </c>
      <c r="AC348" s="77" t="inlineStr">
        <is>
          <t>Not evidenced.</t>
        </is>
      </c>
      <c r="AD348" s="77" t="inlineStr"/>
      <c r="AE348" s="77" t="inlineStr">
        <is>
          <t>Campaign pitch</t>
        </is>
      </c>
      <c r="AF348" s="77">
        <f>IF(OR(V348="No",X348="No",Z348="No"),"Outside strict definition",IF(AND(V348="Yes",X348="Yes",Z348="Yes"),"Meets all three","Potentially relevant; evidence incomplete"))</f>
        <v/>
      </c>
      <c r="AG348" s="77" t="inlineStr">
        <is>
          <t>Current delivery confirmed</t>
        </is>
      </c>
      <c r="AH348" s="77" t="inlineStr">
        <is>
          <t>2026/27</t>
        </is>
      </c>
      <c r="AI348" s="77" t="inlineStr">
        <is>
          <t>Yes</t>
        </is>
      </c>
      <c r="AJ348" s="77">
        <f>IF(AND(AI348="Yes",AF348="Meets all three",AG348="Current delivery confirmed"),"Yes","No")</f>
        <v/>
      </c>
      <c r="AK348" s="77" t="inlineStr"/>
      <c r="AL348" s="77" t="inlineStr">
        <is>
          <t>RG21-S14-R1</t>
        </is>
      </c>
      <c r="AM348" s="77" t="inlineStr">
        <is>
          <t>Whether briefs are from live external clients, group vs individual work, client participation.</t>
        </is>
      </c>
      <c r="AN348" s="77" t="inlineStr"/>
      <c r="AO348" s="77" t="inlineStr">
        <is>
          <t>UK</t>
        </is>
      </c>
      <c r="AP348" s="77" t="inlineStr">
        <is>
          <t>UK – Russell Group</t>
        </is>
      </c>
      <c r="AQ348" s="77" t="inlineStr">
        <is>
          <t>Unclear</t>
        </is>
      </c>
      <c r="AR348" s="77" t="inlineStr">
        <is>
          <t>Unclear</t>
        </is>
      </c>
      <c r="AS348" s="77" t="inlineStr"/>
    </row>
    <row r="349">
      <c r="A349" s="77" t="inlineStr">
        <is>
          <t>RG21</t>
        </is>
      </c>
      <c r="B349" s="77" t="inlineStr">
        <is>
          <t>Southampton</t>
        </is>
      </c>
      <c r="C349" s="77" t="inlineStr">
        <is>
          <t>Programme/course</t>
        </is>
      </c>
      <c r="D349" s="77" t="inlineStr">
        <is>
          <t>RG21-S15</t>
        </is>
      </c>
      <c r="E349" s="77" t="inlineStr"/>
      <c r="F349" s="77" t="inlineStr">
        <is>
          <t>No</t>
        </is>
      </c>
      <c r="G349" s="79" t="inlineStr">
        <is>
          <t>Industry Consultancy Projects (Centre for Risk Research)</t>
        </is>
      </c>
      <c r="H349" s="77" t="inlineStr">
        <is>
          <t>Centre for Risk Research industry consultancy projects</t>
        </is>
      </c>
      <c r="I349" s="77" t="inlineStr"/>
      <c r="J349"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49" s="77" t="inlineStr">
        <is>
          <t>Centre for Risk Research</t>
        </is>
      </c>
      <c r="L349" s="77" t="inlineStr">
        <is>
          <t>Risk research master's programmes (e.g. MSc Risk Management)</t>
        </is>
      </c>
      <c r="M349" s="77" t="inlineStr">
        <is>
          <t>Business/management</t>
        </is>
      </c>
      <c r="N349" s="77" t="inlineStr">
        <is>
          <t>Postgraduate taught</t>
        </is>
      </c>
      <c r="O349" s="77" t="inlineStr"/>
      <c r="P349" s="77" t="inlineStr"/>
      <c r="Q349" s="77" t="inlineStr">
        <is>
          <t>Unclear</t>
        </is>
      </c>
      <c r="R349" s="77" t="inlineStr">
        <is>
          <t>Unclear</t>
        </is>
      </c>
      <c r="S349" s="77" t="inlineStr"/>
      <c r="T349" s="77" t="inlineStr">
        <is>
          <t>Unclear</t>
        </is>
      </c>
      <c r="U349" s="77" t="inlineStr"/>
      <c r="V349" s="77" t="inlineStr">
        <is>
          <t>Unclear</t>
        </is>
      </c>
      <c r="W349" s="77" t="inlineStr">
        <is>
          <t>Page not retrieved; only headline 'industry-led dissertation projects' (source 2).</t>
        </is>
      </c>
      <c r="X349" s="77" t="inlineStr">
        <is>
          <t>Unclear</t>
        </is>
      </c>
      <c r="Y349" s="77" t="inlineStr">
        <is>
          <t>Dissertations are typically individual; group format not evidenced.</t>
        </is>
      </c>
      <c r="Z349" s="77" t="inlineStr">
        <is>
          <t>Unclear</t>
        </is>
      </c>
      <c r="AA349" s="77" t="inlineStr">
        <is>
          <t>Industry-led projects implied; role of organisations not extracted.</t>
        </is>
      </c>
      <c r="AB349" s="77" t="inlineStr">
        <is>
          <t>Unclear</t>
        </is>
      </c>
      <c r="AC349" s="77" t="inlineStr">
        <is>
          <t>Not extracted.</t>
        </is>
      </c>
      <c r="AD349" s="77" t="inlineStr"/>
      <c r="AE349" s="77" t="inlineStr">
        <is>
          <t>Unclear</t>
        </is>
      </c>
      <c r="AF349" s="77">
        <f>IF(OR(V349="No",X349="No",Z349="No"),"Outside strict definition",IF(AND(V349="Yes",X349="Yes",Z349="Yes"),"Meets all three","Potentially relevant; evidence incomplete"))</f>
        <v/>
      </c>
      <c r="AG349" s="77" t="inlineStr">
        <is>
          <t>Current status unclear</t>
        </is>
      </c>
      <c r="AH349" s="77" t="inlineStr"/>
      <c r="AI349" s="77" t="inlineStr">
        <is>
          <t>Yes</t>
        </is>
      </c>
      <c r="AJ349" s="77">
        <f>IF(AND(AI349="Yes",AF349="Meets all three",AG349="Current delivery confirmed"),"Yes","No")</f>
        <v/>
      </c>
      <c r="AK349" s="77" t="inlineStr"/>
      <c r="AL349" s="77" t="inlineStr">
        <is>
          <t>RG21-S15-R1; RG21-S15-R2</t>
        </is>
      </c>
      <c r="AM349" s="77" t="inlineStr">
        <is>
          <t>Direct page content unavailable via search; legacy intake unverified.</t>
        </is>
      </c>
      <c r="AN349" s="77" t="inlineStr">
        <is>
          <t>Industry Consultancy Projects</t>
        </is>
      </c>
      <c r="AO349" s="77" t="inlineStr">
        <is>
          <t>UK</t>
        </is>
      </c>
      <c r="AP349" s="77" t="inlineStr">
        <is>
          <t>UK – Russell Group</t>
        </is>
      </c>
      <c r="AQ349" s="77" t="inlineStr">
        <is>
          <t>Unclear</t>
        </is>
      </c>
      <c r="AR349" s="77" t="inlineStr">
        <is>
          <t>Unclear</t>
        </is>
      </c>
      <c r="AS349" s="77" t="inlineStr"/>
    </row>
    <row r="350">
      <c r="A350" s="77" t="inlineStr">
        <is>
          <t>RG22</t>
        </is>
      </c>
      <c r="B350" s="77" t="inlineStr">
        <is>
          <t>UCL</t>
        </is>
      </c>
      <c r="C350" s="77" t="inlineStr">
        <is>
          <t>Programme/course</t>
        </is>
      </c>
      <c r="D350" s="77" t="inlineStr">
        <is>
          <t>RG22-S01</t>
        </is>
      </c>
      <c r="E350" s="77" t="inlineStr"/>
      <c r="F350" s="77" t="inlineStr">
        <is>
          <t>No</t>
        </is>
      </c>
      <c r="G350" s="79" t="inlineStr">
        <is>
          <t>Systems Engineering (COMP0016) - UCL IXN team project</t>
        </is>
      </c>
      <c r="H350" s="77" t="inlineStr">
        <is>
          <t>Systems Engineering team project with external partner (UCL Industry Exchange Network)</t>
        </is>
      </c>
      <c r="I350" s="77" t="inlineStr">
        <is>
          <t>COMP0016</t>
        </is>
      </c>
      <c r="J350"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50" s="77" t="inlineStr">
        <is>
          <t>UCL Computer Science (Faculty of Engineering Sciences)</t>
        </is>
      </c>
      <c r="L350" s="77" t="inlineStr">
        <is>
          <t>BSc Computer Science; MEng Computer Science</t>
        </is>
      </c>
      <c r="M350" s="77" t="inlineStr">
        <is>
          <t>Engineering/computing</t>
        </is>
      </c>
      <c r="N350" s="77" t="inlineStr">
        <is>
          <t>Undergraduate</t>
        </is>
      </c>
      <c r="O350" s="77" t="inlineStr">
        <is>
          <t>Year 2 (FHEQ Level 5)</t>
        </is>
      </c>
      <c r="P350" s="77" t="inlineStr">
        <is>
          <t>Module restricted to BSc/MEng Computer Science; object-oriented programming prerequisite.</t>
        </is>
      </c>
      <c r="Q350" s="77" t="inlineStr">
        <is>
          <t>Compulsory within specified programmes</t>
        </is>
      </c>
      <c r="R350" s="77" t="inlineStr">
        <is>
          <t>Curricular</t>
        </is>
      </c>
      <c r="S350" s="77" t="inlineStr">
        <is>
          <t>30 credits; 100% group activity (4 assessments), individual contribution also considered</t>
        </is>
      </c>
      <c r="T350" s="77" t="inlineStr">
        <is>
          <t>Full academic year (30 credits, taught across terms; exact length not stated in extract)</t>
        </is>
      </c>
      <c r="U350" s="77" t="inlineStr">
        <is>
          <t>In-person team project with external partner, PGTA and academic supervisor</t>
        </is>
      </c>
      <c r="V350" s="77" t="inlineStr">
        <is>
          <t>Yes</t>
        </is>
      </c>
      <c r="W350" s="77" t="inlineStr">
        <is>
          <t>Source 1: groups build a proof-of-concept design and prototype for an external partner's requirements; portfolio incl. software and demo video.</t>
        </is>
      </c>
      <c r="X350" s="77" t="inlineStr">
        <is>
          <t>Yes</t>
        </is>
      </c>
      <c r="Y350" s="77" t="inlineStr">
        <is>
          <t>Source 1: 'groups'; assessed 100% by group activity with individual contribution considered.</t>
        </is>
      </c>
      <c r="Z350" s="77" t="inlineStr">
        <is>
          <t>Yes</t>
        </is>
      </c>
      <c r="AA350" s="77" t="inlineStr">
        <is>
          <t>Source 1: each group works on a project from an external partner and meets regularly with the partner for input and feedback. Source 2: BSc page says students complete a team project set by one of the industry partners via IXN.</t>
        </is>
      </c>
      <c r="AB350" s="77" t="inlineStr">
        <is>
          <t>Mixed</t>
        </is>
      </c>
      <c r="AC350" s="77" t="inlineStr">
        <is>
          <t>Partner supplies requirements/brief and gives regular feedback; students' prototype is for the partner.</t>
        </is>
      </c>
      <c r="AD350" s="77" t="inlineStr">
        <is>
          <t>Historical examples only (e.g. a British Heart Foundation chatbot in a 2021-22 team blog); no 2025/26 client list found.</t>
        </is>
      </c>
      <c r="AE350" s="77" t="inlineStr">
        <is>
          <t>Proof-of-concept prototype, software, portfolio and demo video for the external partner</t>
        </is>
      </c>
      <c r="AF350" s="77">
        <f>IF(OR(V350="No",X350="No",Z350="No"),"Outside strict definition",IF(AND(V350="Yes",X350="Yes",Z350="Yes"),"Meets all three","Potentially relevant; evidence incomplete"))</f>
        <v/>
      </c>
      <c r="AG350" s="77" t="inlineStr">
        <is>
          <t>Current delivery confirmed</t>
        </is>
      </c>
      <c r="AH350" s="77" t="inlineStr">
        <is>
          <t>2025/26</t>
        </is>
      </c>
      <c r="AI350" s="77" t="inlineStr">
        <is>
          <t>Yes</t>
        </is>
      </c>
      <c r="AJ350" s="77">
        <f>IF(AND(AI350="Yes",AF350="Meets all three",AG350="Current delivery confirmed"),"Yes","No")</f>
        <v/>
      </c>
      <c r="AK350" s="77" t="inlineStr"/>
      <c r="AL350" s="77" t="inlineStr">
        <is>
          <t>RG22-S01-R1; RG22-S01-R2; RG22-S01-R3; RG22-S01-R4</t>
        </is>
      </c>
      <c r="AM350"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50" s="77" t="inlineStr"/>
      <c r="AO350" s="77" t="inlineStr">
        <is>
          <t>UK</t>
        </is>
      </c>
      <c r="AP350" s="77" t="inlineStr">
        <is>
          <t>UK – Russell Group</t>
        </is>
      </c>
      <c r="AQ350" s="77" t="inlineStr">
        <is>
          <t>&gt;1 term</t>
        </is>
      </c>
      <c r="AR350" s="77" t="inlineStr">
        <is>
          <t>All/standard</t>
        </is>
      </c>
      <c r="AS350" s="77" t="inlineStr"/>
    </row>
    <row r="351">
      <c r="A351" s="77" t="inlineStr">
        <is>
          <t>RG22</t>
        </is>
      </c>
      <c r="B351" s="77" t="inlineStr">
        <is>
          <t>UCL</t>
        </is>
      </c>
      <c r="C351" s="77" t="inlineStr">
        <is>
          <t>Programme/course</t>
        </is>
      </c>
      <c r="D351" s="77" t="inlineStr">
        <is>
          <t>RG22-S02</t>
        </is>
      </c>
      <c r="E351" s="77" t="inlineStr"/>
      <c r="F351" s="77" t="inlineStr">
        <is>
          <t>No</t>
        </is>
      </c>
      <c r="G351" s="79" t="inlineStr">
        <is>
          <t>Industry supervised MSc &amp; Undergraduate projects (EEE-IXN) - final-year team projects</t>
        </is>
      </c>
      <c r="H351" s="77" t="inlineStr">
        <is>
          <t>EEE Industry eXchange Network final-year industry team projects</t>
        </is>
      </c>
      <c r="I351" s="77" t="inlineStr"/>
      <c r="J351"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51" s="77" t="inlineStr">
        <is>
          <t>UCL Electronic &amp; Electrical Engineering</t>
        </is>
      </c>
      <c r="L351" s="77" t="inlineStr">
        <is>
          <t>EEE undergraduates/MSc (final-year team route is fourth-year UG)</t>
        </is>
      </c>
      <c r="M351" s="77" t="inlineStr">
        <is>
          <t>Engineering/computing</t>
        </is>
      </c>
      <c r="N351" s="77" t="inlineStr">
        <is>
          <t>Undergraduate</t>
        </is>
      </c>
      <c r="O351" s="77" t="inlineStr">
        <is>
          <t>Year 4 (team route); Year 3 route is individual/themed groups of 2-3</t>
        </is>
      </c>
      <c r="P351" s="77" t="inlineStr">
        <is>
          <t>Not stated in extract; participation basis not clear.</t>
        </is>
      </c>
      <c r="Q351" s="77" t="inlineStr">
        <is>
          <t>Unclear</t>
        </is>
      </c>
      <c r="R351" s="77" t="inlineStr">
        <is>
          <t>Curricular</t>
        </is>
      </c>
      <c r="S351" s="77" t="inlineStr">
        <is>
          <t>Not stated in extract</t>
        </is>
      </c>
      <c r="T351" s="77" t="inlineStr">
        <is>
          <t>About six months part-time (project work Oct 2025 to Mar 2026 in the 2025/26 cycle)</t>
        </is>
      </c>
      <c r="U351" s="77" t="inlineStr">
        <is>
          <t>Company-mentored team project plus academic supervisor</t>
        </is>
      </c>
      <c r="V351" s="77" t="inlineStr">
        <is>
          <t>Yes</t>
        </is>
      </c>
      <c r="W351" s="77" t="inlineStr">
        <is>
          <t>Source 1: proof-of-concept projects defined by partner company; handover of final report and code/designs.</t>
        </is>
      </c>
      <c r="X351" s="77" t="inlineStr">
        <is>
          <t>Yes</t>
        </is>
      </c>
      <c r="Y351" s="77" t="inlineStr">
        <is>
          <t>Source 1: fourth-year projects are team efforts for groups of typically 4 or 5, each student taking part of the project with interdependence expected; student liaison officer.</t>
        </is>
      </c>
      <c r="Z351" s="77" t="inlineStr">
        <is>
          <t>Yes</t>
        </is>
      </c>
      <c r="AA351" s="77" t="inlineStr">
        <is>
          <t>Source 1: company must name a lead contact and technical mentor(s); each project has a company mentor alongside a UCL supervisor; students hand over to company mentor.</t>
        </is>
      </c>
      <c r="AB351" s="77" t="inlineStr">
        <is>
          <t>Business/commercial</t>
        </is>
      </c>
      <c r="AC351" s="77" t="inlineStr">
        <is>
          <t>Company proposes project, supplies technical mentor, receives proof-of-concept output.</t>
        </is>
      </c>
      <c r="AD351" s="77" t="inlineStr"/>
      <c r="AE351" s="77" t="inlineStr">
        <is>
          <t>Proof-of-concept design/prototype, final report, handover to company mentor</t>
        </is>
      </c>
      <c r="AF351" s="77">
        <f>IF(OR(V351="No",X351="No",Z351="No"),"Outside strict definition",IF(AND(V351="Yes",X351="Yes",Z351="Yes"),"Meets all three","Potentially relevant; evidence incomplete"))</f>
        <v/>
      </c>
      <c r="AG351" s="77" t="inlineStr">
        <is>
          <t>Current delivery confirmed</t>
        </is>
      </c>
      <c r="AH351" s="77" t="inlineStr">
        <is>
          <t>2025/26</t>
        </is>
      </c>
      <c r="AI351" s="77" t="inlineStr">
        <is>
          <t>Yes</t>
        </is>
      </c>
      <c r="AJ351" s="77">
        <f>IF(AND(AI351="Yes",AF351="Meets all three",AG351="Current delivery confirmed"),"Yes","No")</f>
        <v/>
      </c>
      <c r="AK351" s="77" t="inlineStr"/>
      <c r="AL351" s="77" t="inlineStr">
        <is>
          <t>RG22-S02-R1; RG22-S02-R2</t>
        </is>
      </c>
      <c r="AM351"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51" s="77" t="inlineStr"/>
      <c r="AO351" s="77" t="inlineStr">
        <is>
          <t>UK</t>
        </is>
      </c>
      <c r="AP351" s="77" t="inlineStr">
        <is>
          <t>UK – Russell Group</t>
        </is>
      </c>
      <c r="AQ351" s="77" t="inlineStr">
        <is>
          <t>&gt;1 term</t>
        </is>
      </c>
      <c r="AR351" s="77" t="inlineStr">
        <is>
          <t>All/standard</t>
        </is>
      </c>
      <c r="AS351" s="77" t="inlineStr"/>
    </row>
    <row r="352">
      <c r="A352" s="77" t="inlineStr">
        <is>
          <t>RG22</t>
        </is>
      </c>
      <c r="B352" s="77" t="inlineStr">
        <is>
          <t>UCL</t>
        </is>
      </c>
      <c r="C352" s="77" t="inlineStr">
        <is>
          <t>Faculty/school</t>
        </is>
      </c>
      <c r="D352" s="77" t="inlineStr">
        <is>
          <t>RG22-S03</t>
        </is>
      </c>
      <c r="E352" s="77" t="inlineStr"/>
      <c r="F352" s="77" t="inlineStr">
        <is>
          <t>Yes</t>
        </is>
      </c>
      <c r="G352" s="79" t="inlineStr">
        <is>
          <t>Integrated Engineering Programme (IEP)</t>
        </is>
      </c>
      <c r="H352" s="77" t="inlineStr">
        <is>
          <t>UCL Faculty of Engineering Sciences Integrated Engineering Programme</t>
        </is>
      </c>
      <c r="I352" s="77" t="inlineStr"/>
      <c r="J352" s="77" t="inlineStr">
        <is>
          <t>Faculty-wide project-based engineering curriculum: departmental Scenario weeks (Years 1-2) and the cross-disciplinary two-week How to Change the World project (end of Year 2). Umbrella record; children assessed separately.</t>
        </is>
      </c>
      <c r="K352" s="77" t="inlineStr">
        <is>
          <t>UCL Centre for Engineering Education / Faculty of Engineering Sciences</t>
        </is>
      </c>
      <c r="L352" s="77" t="inlineStr">
        <is>
          <t>Engineering degrees (Civil Engineering students do not currently take How to Change the World); Management Science takes an IEP minor</t>
        </is>
      </c>
      <c r="M352" s="77" t="inlineStr">
        <is>
          <t>Engineering/computing</t>
        </is>
      </c>
      <c r="N352" s="77" t="inlineStr">
        <is>
          <t>Undergraduate</t>
        </is>
      </c>
      <c r="O352" s="77" t="inlineStr">
        <is>
          <t>Years 1-2</t>
        </is>
      </c>
      <c r="P352" s="77" t="inlineStr"/>
      <c r="Q352" s="77" t="inlineStr">
        <is>
          <t>Compulsory within specified programmes</t>
        </is>
      </c>
      <c r="R352" s="77" t="inlineStr">
        <is>
          <t>Curricular</t>
        </is>
      </c>
      <c r="S352" s="77" t="inlineStr"/>
      <c r="T352" s="77" t="inlineStr"/>
      <c r="U352" s="77" t="inlineStr">
        <is>
          <t>Project weeks</t>
        </is>
      </c>
      <c r="V352" s="77" t="inlineStr">
        <is>
          <t>Yes</t>
        </is>
      </c>
      <c r="W352" s="77" t="inlineStr">
        <is>
          <t>Source 1</t>
        </is>
      </c>
      <c r="X352" s="77" t="inlineStr">
        <is>
          <t>Yes</t>
        </is>
      </c>
      <c r="Y352" s="77" t="inlineStr">
        <is>
          <t>Source 1</t>
        </is>
      </c>
      <c r="Z352" s="77" t="inlineStr">
        <is>
          <t>Unclear</t>
        </is>
      </c>
      <c r="AA352" s="77" t="inlineStr">
        <is>
          <t>Employer role differs by child record.</t>
        </is>
      </c>
      <c r="AB352" s="77" t="inlineStr">
        <is>
          <t>Mixed</t>
        </is>
      </c>
      <c r="AC352" s="77" t="inlineStr"/>
      <c r="AD352" s="77" t="inlineStr"/>
      <c r="AE352" s="77" t="inlineStr"/>
      <c r="AF352" s="77">
        <f>IF(OR(V352="No",X352="No",Z352="No"),"Outside strict definition",IF(AND(V352="Yes",X352="Yes",Z352="Yes"),"Meets all three","Potentially relevant; evidence incomplete"))</f>
        <v/>
      </c>
      <c r="AG352" s="77" t="inlineStr">
        <is>
          <t>Current status unclear</t>
        </is>
      </c>
      <c r="AH352" s="77" t="inlineStr">
        <is>
          <t>2025</t>
        </is>
      </c>
      <c r="AI352" s="77" t="inlineStr">
        <is>
          <t>No</t>
        </is>
      </c>
      <c r="AJ352" s="77">
        <f>IF(AND(AI352="Yes",AF352="Meets all three",AG352="Current delivery confirmed"),"Yes","No")</f>
        <v/>
      </c>
      <c r="AK352" s="77" t="inlineStr"/>
      <c r="AL352" s="77" t="inlineStr">
        <is>
          <t>RG22-S03-R1</t>
        </is>
      </c>
      <c r="AM352" s="77" t="inlineStr">
        <is>
          <t>Umbrella; see S4 and S5.</t>
        </is>
      </c>
      <c r="AN352" s="77" t="inlineStr"/>
      <c r="AO352" s="77" t="inlineStr">
        <is>
          <t>UK</t>
        </is>
      </c>
      <c r="AP352" s="77" t="inlineStr">
        <is>
          <t>UK – Russell Group</t>
        </is>
      </c>
      <c r="AQ352" s="77" t="inlineStr">
        <is>
          <t>Unclear</t>
        </is>
      </c>
      <c r="AR352" s="77" t="inlineStr">
        <is>
          <t>Unclear</t>
        </is>
      </c>
      <c r="AS352" s="77" t="inlineStr">
        <is>
          <t>No (umbrella; children counted)</t>
        </is>
      </c>
    </row>
    <row r="353">
      <c r="A353" s="77" t="inlineStr">
        <is>
          <t>RG22</t>
        </is>
      </c>
      <c r="B353" s="77" t="inlineStr">
        <is>
          <t>UCL</t>
        </is>
      </c>
      <c r="C353" s="77" t="inlineStr">
        <is>
          <t>Faculty/school</t>
        </is>
      </c>
      <c r="D353" s="77" t="inlineStr">
        <is>
          <t>RG22-S04</t>
        </is>
      </c>
      <c r="E353" s="77" t="inlineStr">
        <is>
          <t>RG22-S03</t>
        </is>
      </c>
      <c r="F353" s="77" t="inlineStr">
        <is>
          <t>No</t>
        </is>
      </c>
      <c r="G353" s="79" t="inlineStr">
        <is>
          <t>IEP Scenario weeks</t>
        </is>
      </c>
      <c r="H353" s="77" t="inlineStr">
        <is>
          <t>Scenario weeks (intensive departmental team design projects, Years 1-2)</t>
        </is>
      </c>
      <c r="I353" s="77" t="inlineStr"/>
      <c r="J353" s="77" t="inlineStr">
        <is>
          <t>Week-long intensive team design projects in Years 1 and 2 where other teaching stops; each department runs its own. Some scenarios occasionally involve start-ups, companies, third-sector professionals or communities.</t>
        </is>
      </c>
      <c r="K353" s="77" t="inlineStr">
        <is>
          <t>UCL Faculty of Engineering Sciences departments</t>
        </is>
      </c>
      <c r="L353" s="77" t="inlineStr"/>
      <c r="M353" s="77" t="inlineStr">
        <is>
          <t>Engineering/computing</t>
        </is>
      </c>
      <c r="N353" s="77" t="inlineStr">
        <is>
          <t>Undergraduate</t>
        </is>
      </c>
      <c r="O353" s="77" t="inlineStr">
        <is>
          <t>Years 1-2</t>
        </is>
      </c>
      <c r="P353" s="77" t="inlineStr"/>
      <c r="Q353" s="77" t="inlineStr">
        <is>
          <t>Compulsory within specified programmes</t>
        </is>
      </c>
      <c r="R353" s="77" t="inlineStr">
        <is>
          <t>Curricular</t>
        </is>
      </c>
      <c r="S353" s="77" t="inlineStr">
        <is>
          <t>Not stated</t>
        </is>
      </c>
      <c r="T353" s="77" t="inlineStr">
        <is>
          <t>One week per scenario</t>
        </is>
      </c>
      <c r="U353" s="77" t="inlineStr">
        <is>
          <t>Intensive team project week</t>
        </is>
      </c>
      <c r="V353" s="77" t="inlineStr">
        <is>
          <t>Yes</t>
        </is>
      </c>
      <c r="W353" s="77" t="inlineStr">
        <is>
          <t>Source 1: intensive project-based experiences, a single technical design project.</t>
        </is>
      </c>
      <c r="X353" s="77" t="inlineStr">
        <is>
          <t>Yes</t>
        </is>
      </c>
      <c r="Y353" s="77" t="inlineStr">
        <is>
          <t>Source 1: teams focus on one technical design project.</t>
        </is>
      </c>
      <c r="Z353" s="77" t="inlineStr">
        <is>
          <t>Unclear</t>
        </is>
      </c>
      <c r="AA353" s="77" t="inlineStr">
        <is>
          <t>Source 1: scenarios only 'occasionally' collaborate with industry/third sector/communities; not the norm.</t>
        </is>
      </c>
      <c r="AB353" s="77" t="inlineStr">
        <is>
          <t>Mixed</t>
        </is>
      </c>
      <c r="AC353" s="77" t="inlineStr">
        <is>
          <t>Occasional external input to some scenarios.</t>
        </is>
      </c>
      <c r="AD353" s="77" t="inlineStr"/>
      <c r="AE353" s="77" t="inlineStr">
        <is>
          <t>Technical design project output</t>
        </is>
      </c>
      <c r="AF353" s="77">
        <f>IF(OR(V353="No",X353="No",Z353="No"),"Outside strict definition",IF(AND(V353="Yes",X353="Yes",Z353="Yes"),"Meets all three","Potentially relevant; evidence incomplete"))</f>
        <v/>
      </c>
      <c r="AG353" s="77" t="inlineStr">
        <is>
          <t>Current status unclear</t>
        </is>
      </c>
      <c r="AH353" s="77" t="inlineStr">
        <is>
          <t>undated</t>
        </is>
      </c>
      <c r="AI353" s="77" t="inlineStr">
        <is>
          <t>Yes</t>
        </is>
      </c>
      <c r="AJ353" s="77">
        <f>IF(AND(AI353="Yes",AF353="Meets all three",AG353="Current delivery confirmed"),"Yes","No")</f>
        <v/>
      </c>
      <c r="AK353" s="77" t="inlineStr"/>
      <c r="AL353" s="77" t="inlineStr">
        <is>
          <t>RG22-S04-R1</t>
        </is>
      </c>
      <c r="AM353" s="77" t="inlineStr">
        <is>
          <t>No scenario-by-scenario list of external partners; undated page with no 2025/26 corroboration.</t>
        </is>
      </c>
      <c r="AN353" s="77" t="inlineStr"/>
      <c r="AO353" s="77" t="inlineStr">
        <is>
          <t>UK</t>
        </is>
      </c>
      <c r="AP353" s="77" t="inlineStr">
        <is>
          <t>UK – Russell Group</t>
        </is>
      </c>
      <c r="AQ353" s="77" t="inlineStr">
        <is>
          <t>&lt;1 week</t>
        </is>
      </c>
      <c r="AR353" s="77" t="inlineStr">
        <is>
          <t>Some projects</t>
        </is>
      </c>
      <c r="AS353" s="77" t="inlineStr"/>
    </row>
    <row r="354">
      <c r="A354" s="77" t="inlineStr">
        <is>
          <t>RG22</t>
        </is>
      </c>
      <c r="B354" s="77" t="inlineStr">
        <is>
          <t>UCL</t>
        </is>
      </c>
      <c r="C354" s="77" t="inlineStr">
        <is>
          <t>Faculty/school</t>
        </is>
      </c>
      <c r="D354" s="77" t="inlineStr">
        <is>
          <t>RG22-S05</t>
        </is>
      </c>
      <c r="E354" s="77" t="inlineStr">
        <is>
          <t>RG22-S03</t>
        </is>
      </c>
      <c r="F354" s="77" t="inlineStr">
        <is>
          <t>No</t>
        </is>
      </c>
      <c r="G354" s="79" t="inlineStr">
        <is>
          <t>How to Change the World (IEP)</t>
        </is>
      </c>
      <c r="H354" s="77" t="inlineStr">
        <is>
          <t>How to Change the World - two-week interdisciplinary team challenge</t>
        </is>
      </c>
      <c r="I354" s="77" t="inlineStr"/>
      <c r="J354"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54" s="77" t="inlineStr">
        <is>
          <t>UCL Centre for Engineering Education / Faculty of Engineering Sciences</t>
        </is>
      </c>
      <c r="L354" s="77" t="inlineStr">
        <is>
          <t>IEP engineering programmes, computer science, management science (Civil Engineering students do not currently participate)</t>
        </is>
      </c>
      <c r="M354" s="77" t="inlineStr">
        <is>
          <t>Engineering/computing; Business/management</t>
        </is>
      </c>
      <c r="N354" s="77" t="inlineStr">
        <is>
          <t>Undergraduate</t>
        </is>
      </c>
      <c r="O354" s="77" t="inlineStr">
        <is>
          <t>End of Year 2</t>
        </is>
      </c>
      <c r="P354" s="77" t="inlineStr"/>
      <c r="Q354" s="77" t="inlineStr">
        <is>
          <t>Compulsory within specified programmes</t>
        </is>
      </c>
      <c r="R354" s="77" t="inlineStr">
        <is>
          <t>Curricular</t>
        </is>
      </c>
      <c r="S354" s="77" t="inlineStr">
        <is>
          <t>Not stated</t>
        </is>
      </c>
      <c r="T354" s="77" t="inlineStr">
        <is>
          <t>Two weeks</t>
        </is>
      </c>
      <c r="U354" s="77" t="inlineStr">
        <is>
          <t>Intensive in-person challenge, workshops and pitch</t>
        </is>
      </c>
      <c r="V354" s="77" t="inlineStr">
        <is>
          <t>Yes</t>
        </is>
      </c>
      <c r="W354" s="77" t="inlineStr">
        <is>
          <t>Source 1: open-ended societal challenge; teams pitch concepts at final-day showcase.</t>
        </is>
      </c>
      <c r="X354" s="77" t="inlineStr">
        <is>
          <t>Yes</t>
        </is>
      </c>
      <c r="Y354" s="77" t="inlineStr">
        <is>
          <t>Source 1: teams of up to six engineering disciplines, computer scientists and management scientists.</t>
        </is>
      </c>
      <c r="Z354" s="77" t="inlineStr">
        <is>
          <t>Yes</t>
        </is>
      </c>
      <c r="AA354" s="77" t="inlineStr">
        <is>
          <t>Source 1: challenges created in partnership with external experts from policy, industry and the third sector; supported by industrial partners; teams pitch to a panel including external experts.</t>
        </is>
      </c>
      <c r="AB354" s="77" t="inlineStr">
        <is>
          <t>Mixed</t>
        </is>
      </c>
      <c r="AC354" s="77" t="inlineStr">
        <is>
          <t>Partners co-create challenges, run workshops and sit on feedback/judging panel.</t>
        </is>
      </c>
      <c r="AD354" s="77" t="inlineStr">
        <is>
          <t>Recent partners listed on UCL page (undated): UK Dept for Transport, ARUP, Engineers Without Borders UK, Motorola Solutions, Lloyds Banking Group.</t>
        </is>
      </c>
      <c r="AE354" s="77" t="inlineStr">
        <is>
          <t>Concept pitch/showcase</t>
        </is>
      </c>
      <c r="AF354" s="77">
        <f>IF(OR(V354="No",X354="No",Z354="No"),"Outside strict definition",IF(AND(V354="Yes",X354="Yes",Z354="Yes"),"Meets all three","Potentially relevant; evidence incomplete"))</f>
        <v/>
      </c>
      <c r="AG354" s="77" t="inlineStr">
        <is>
          <t>Current status unclear</t>
        </is>
      </c>
      <c r="AH354" s="77" t="inlineStr">
        <is>
          <t>2025</t>
        </is>
      </c>
      <c r="AI354" s="77" t="inlineStr">
        <is>
          <t>Yes</t>
        </is>
      </c>
      <c r="AJ354" s="77">
        <f>IF(AND(AI354="Yes",AF354="Meets all three",AG354="Current delivery confirmed"),"Yes","No")</f>
        <v/>
      </c>
      <c r="AK354" s="77" t="inlineStr"/>
      <c r="AL354" s="77" t="inlineStr">
        <is>
          <t>RG22-S05-R1; RG22-S05-R2</t>
        </is>
      </c>
      <c r="AM354"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54" s="77" t="inlineStr"/>
      <c r="AO354" s="77" t="inlineStr">
        <is>
          <t>UK</t>
        </is>
      </c>
      <c r="AP354" s="77" t="inlineStr">
        <is>
          <t>UK – Russell Group</t>
        </is>
      </c>
      <c r="AQ354" s="77" t="inlineStr">
        <is>
          <t>1-4 weeks</t>
        </is>
      </c>
      <c r="AR354" s="77" t="inlineStr">
        <is>
          <t>All/standard</t>
        </is>
      </c>
      <c r="AS354" s="77" t="inlineStr"/>
    </row>
    <row r="355">
      <c r="A355" s="77" t="inlineStr">
        <is>
          <t>RG22</t>
        </is>
      </c>
      <c r="B355" s="77" t="inlineStr">
        <is>
          <t>UCL</t>
        </is>
      </c>
      <c r="C355" s="77" t="inlineStr">
        <is>
          <t>Faculty/school</t>
        </is>
      </c>
      <c r="D355" s="77" t="inlineStr">
        <is>
          <t>RG22-S06</t>
        </is>
      </c>
      <c r="E355" s="77" t="inlineStr"/>
      <c r="F355" s="77" t="inlineStr">
        <is>
          <t>No</t>
        </is>
      </c>
      <c r="G355" s="79" t="inlineStr">
        <is>
          <t>Building a Better Future (BABF) consultancy project</t>
        </is>
      </c>
      <c r="H355" s="77" t="inlineStr">
        <is>
          <t>Bartlett Building a Better Future consultancy project (ExtendED Learning)</t>
        </is>
      </c>
      <c r="I355" s="77" t="inlineStr"/>
      <c r="J355"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55" s="77" t="inlineStr">
        <is>
          <t>The Bartlett (UCL Faculty of the Built Environment) via ExtendED Learning</t>
        </is>
      </c>
      <c r="L355" s="77" t="inlineStr">
        <is>
          <t>Bartlett students only</t>
        </is>
      </c>
      <c r="M355" s="77" t="inlineStr">
        <is>
          <t>Other (law, health, design, architecture…)</t>
        </is>
      </c>
      <c r="N355" s="77" t="inlineStr">
        <is>
          <t>Mixed</t>
        </is>
      </c>
      <c r="O355" s="77" t="inlineStr"/>
      <c r="P355" s="77" t="inlineStr">
        <is>
          <t>Open only to Bartlett students; places allocated by preference.</t>
        </is>
      </c>
      <c r="Q355" s="77" t="inlineStr">
        <is>
          <t>Optional/elective</t>
        </is>
      </c>
      <c r="R355" s="77" t="inlineStr">
        <is>
          <t>Extracurricular</t>
        </is>
      </c>
      <c r="S355" s="77" t="inlineStr">
        <is>
          <t>No credit evidenced</t>
        </is>
      </c>
      <c r="T355" s="77" t="inlineStr">
        <is>
          <t>Two weeks (1-17 June 2026)</t>
        </is>
      </c>
      <c r="U355" s="77" t="inlineStr">
        <is>
          <t>In-person workshops, site/office visits, showcase</t>
        </is>
      </c>
      <c r="V355" s="77" t="inlineStr">
        <is>
          <t>Yes</t>
        </is>
      </c>
      <c r="W355" s="77" t="inlineStr">
        <is>
          <t>Sources 1-2: briefs set by host organisations; teams deliver 10-minute presentation of recommendations.</t>
        </is>
      </c>
      <c r="X355" s="77" t="inlineStr">
        <is>
          <t>Yes</t>
        </is>
      </c>
      <c r="Y355" s="77" t="inlineStr">
        <is>
          <t>Source 1: teams of five to eight.</t>
        </is>
      </c>
      <c r="Z355" s="77" t="inlineStr">
        <is>
          <t>Yes</t>
        </is>
      </c>
      <c r="AA355" s="77" t="inlineStr">
        <is>
          <t>Source 1: briefs set by AtkinsRealis, Buro Happold, Hereworks UK, Turner &amp; Townsend, Gensler, LB Islington and LB Sutton; teams present to judging panel and host organisations.</t>
        </is>
      </c>
      <c r="AB355" s="77" t="inlineStr">
        <is>
          <t>Mixed</t>
        </is>
      </c>
      <c r="AC355" s="77" t="inlineStr">
        <is>
          <t>Host organisations set briefs, host office visits, receive presentation and Q&amp;A.</t>
        </is>
      </c>
      <c r="AD355" s="77" t="inlineStr">
        <is>
          <t>2026: AtkinsRealis, Buro Happold, Hereworks UK, Turner &amp; Townsend, Gensler, London Boroughs of Islington and Sutton</t>
        </is>
      </c>
      <c r="AE355" s="77" t="inlineStr">
        <is>
          <t>Recommendations presentation to host organisation</t>
        </is>
      </c>
      <c r="AF355" s="77">
        <f>IF(OR(V355="No",X355="No",Z355="No"),"Outside strict definition",IF(AND(V355="Yes",X355="Yes",Z355="Yes"),"Meets all three","Potentially relevant; evidence incomplete"))</f>
        <v/>
      </c>
      <c r="AG355" s="77" t="inlineStr">
        <is>
          <t>Current delivery confirmed</t>
        </is>
      </c>
      <c r="AH355" s="77" t="inlineStr">
        <is>
          <t>2025/26</t>
        </is>
      </c>
      <c r="AI355" s="77" t="inlineStr">
        <is>
          <t>Yes</t>
        </is>
      </c>
      <c r="AJ355" s="77">
        <f>IF(AND(AI355="Yes",AF355="Meets all three",AG355="Current delivery confirmed"),"Yes","No")</f>
        <v/>
      </c>
      <c r="AK355" s="77" t="inlineStr">
        <is>
          <t>83 students in third edition (2026)</t>
        </is>
      </c>
      <c r="AL355" s="77" t="inlineStr">
        <is>
          <t>RG22-S06-R1; RG22-S06-R2</t>
        </is>
      </c>
      <c r="AM355" s="77" t="inlineStr">
        <is>
          <t>2026/27 call not found.</t>
        </is>
      </c>
      <c r="AN355" s="77" t="inlineStr"/>
      <c r="AO355" s="77" t="inlineStr">
        <is>
          <t>UK</t>
        </is>
      </c>
      <c r="AP355" s="77" t="inlineStr">
        <is>
          <t>UK – Russell Group</t>
        </is>
      </c>
      <c r="AQ355" s="77" t="inlineStr">
        <is>
          <t>1-4 weeks</t>
        </is>
      </c>
      <c r="AR355" s="77" t="inlineStr">
        <is>
          <t>All/standard</t>
        </is>
      </c>
      <c r="AS355" s="77" t="inlineStr"/>
    </row>
    <row r="356">
      <c r="A356" s="77" t="inlineStr">
        <is>
          <t>RG22</t>
        </is>
      </c>
      <c r="B356" s="77" t="inlineStr">
        <is>
          <t>UCL</t>
        </is>
      </c>
      <c r="C356" s="77" t="inlineStr">
        <is>
          <t>University-wide</t>
        </is>
      </c>
      <c r="D356" s="77" t="inlineStr">
        <is>
          <t>RG22-S07</t>
        </is>
      </c>
      <c r="E356" s="77" t="inlineStr"/>
      <c r="F356" s="77" t="inlineStr">
        <is>
          <t>No</t>
        </is>
      </c>
      <c r="G356" s="79" t="inlineStr">
        <is>
          <t>International Industry Challenges (Practera Nano Projects) - ExtendED Learning</t>
        </is>
      </c>
      <c r="H356" s="77" t="inlineStr">
        <is>
          <t>International Industry Challenge teams</t>
        </is>
      </c>
      <c r="I356" s="77" t="inlineStr"/>
      <c r="J356"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56" s="77" t="inlineStr">
        <is>
          <t>UCL Careers / ExtendED Learning (Teaching &amp; Learning)</t>
        </is>
      </c>
      <c r="L356" s="77" t="inlineStr">
        <is>
          <t>All UCL undergraduate and taught postgraduate students (ExtendED eligibility)</t>
        </is>
      </c>
      <c r="M356" s="77" t="inlineStr">
        <is>
          <t>Central provision</t>
        </is>
      </c>
      <c r="N356" s="77" t="inlineStr">
        <is>
          <t>Mixed</t>
        </is>
      </c>
      <c r="O356" s="77" t="inlineStr"/>
      <c r="P356" s="77" t="inlineStr">
        <is>
          <t>ExtendED open to UG and PGT students; some places reserved for Careers Extra students; limited places (up to 150 in 2025).</t>
        </is>
      </c>
      <c r="Q356" s="77" t="inlineStr">
        <is>
          <t>Optional/elective</t>
        </is>
      </c>
      <c r="R356" s="77" t="inlineStr">
        <is>
          <t>Extracurricular</t>
        </is>
      </c>
      <c r="S356" s="77" t="inlineStr">
        <is>
          <t>Digital badge; no credit</t>
        </is>
      </c>
      <c r="T356" s="77" t="inlineStr">
        <is>
          <t>~25 hours, 26 May-15 June 2026</t>
        </is>
      </c>
      <c r="U356" s="77" t="inlineStr">
        <is>
          <t>Online teams with briefing, Q&amp;A, pitch</t>
        </is>
      </c>
      <c r="V356" s="77" t="inlineStr">
        <is>
          <t>Yes</t>
        </is>
      </c>
      <c r="W356" s="77" t="inlineStr">
        <is>
          <t>Source 1: team responds to one employer brief and delivers a pitch.</t>
        </is>
      </c>
      <c r="X356" s="77" t="inlineStr">
        <is>
          <t>Yes</t>
        </is>
      </c>
      <c r="Y356" s="77" t="inlineStr">
        <is>
          <t>Sources 1-2: 'teams' respond to a single brief; 'Industry Challenge Teams'.</t>
        </is>
      </c>
      <c r="Z356" s="77" t="inlineStr">
        <is>
          <t>Yes</t>
        </is>
      </c>
      <c r="AA356" s="77" t="inlineStr">
        <is>
          <t>Source 1: brief provided by a real international industry partner; team meets client at briefing and gets client feedback at pitch. Source 2 separates the AI-simulated variant (excluded).</t>
        </is>
      </c>
      <c r="AB356" s="77" t="inlineStr">
        <is>
          <t>Unclear</t>
        </is>
      </c>
      <c r="AC356" s="77" t="inlineStr">
        <is>
          <t>Employer sets brief, answers questions, gives pitch feedback.</t>
        </is>
      </c>
      <c r="AD356" s="77" t="inlineStr"/>
      <c r="AE356" s="77" t="inlineStr">
        <is>
          <t>Pitch to the employer</t>
        </is>
      </c>
      <c r="AF356" s="77">
        <f>IF(OR(V356="No",X356="No",Z356="No"),"Outside strict definition",IF(AND(V356="Yes",X356="Yes",Z356="Yes"),"Meets all three","Potentially relevant; evidence incomplete"))</f>
        <v/>
      </c>
      <c r="AG356" s="77" t="inlineStr">
        <is>
          <t>Current delivery confirmed</t>
        </is>
      </c>
      <c r="AH356" s="77" t="inlineStr">
        <is>
          <t>2025/26</t>
        </is>
      </c>
      <c r="AI356" s="77" t="inlineStr">
        <is>
          <t>Yes</t>
        </is>
      </c>
      <c r="AJ356" s="77">
        <f>IF(AND(AI356="Yes",AF356="Meets all three",AG356="Current delivery confirmed"),"Yes","No")</f>
        <v/>
      </c>
      <c r="AK356" s="77" t="inlineStr">
        <is>
          <t>Up to 150 places (2025 cycle)</t>
        </is>
      </c>
      <c r="AL356" s="77" t="inlineStr">
        <is>
          <t>RG22-S07-R1; RG22-S07-R2; RG22-S07-R3</t>
        </is>
      </c>
      <c r="AM356" s="77" t="inlineStr">
        <is>
          <t>Partner sector and named employers not found; exact team sizes not stated.</t>
        </is>
      </c>
      <c r="AN356" s="77" t="inlineStr"/>
      <c r="AO356" s="77" t="inlineStr">
        <is>
          <t>UK</t>
        </is>
      </c>
      <c r="AP356" s="77" t="inlineStr">
        <is>
          <t>UK – Russell Group</t>
        </is>
      </c>
      <c r="AQ356" s="77" t="inlineStr">
        <is>
          <t>1-4 weeks</t>
        </is>
      </c>
      <c r="AR356" s="77" t="inlineStr">
        <is>
          <t>All/standard</t>
        </is>
      </c>
      <c r="AS356" s="77" t="inlineStr"/>
    </row>
    <row r="357">
      <c r="A357" s="77" t="inlineStr">
        <is>
          <t>RG22</t>
        </is>
      </c>
      <c r="B357" s="77" t="inlineStr">
        <is>
          <t>UCL</t>
        </is>
      </c>
      <c r="C357" s="77" t="inlineStr">
        <is>
          <t>Programme/course</t>
        </is>
      </c>
      <c r="D357" s="77" t="inlineStr">
        <is>
          <t>RG22-S08</t>
        </is>
      </c>
      <c r="E357" s="77" t="inlineStr"/>
      <c r="F357" s="77" t="inlineStr">
        <is>
          <t>No</t>
        </is>
      </c>
      <c r="G357" s="79" t="inlineStr">
        <is>
          <t>Business Project (MSIN0314), MSc Marketing Science</t>
        </is>
      </c>
      <c r="H357" s="77" t="inlineStr">
        <is>
          <t>MSc Marketing Science Business Project</t>
        </is>
      </c>
      <c r="I357" s="77" t="inlineStr">
        <is>
          <t>MSIN0314</t>
        </is>
      </c>
      <c r="J357"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57" s="77" t="inlineStr">
        <is>
          <t>UCL School of Management</t>
        </is>
      </c>
      <c r="L357" s="77" t="inlineStr">
        <is>
          <t>MSc Marketing Science</t>
        </is>
      </c>
      <c r="M357" s="77" t="inlineStr">
        <is>
          <t>Business/management</t>
        </is>
      </c>
      <c r="N357" s="77" t="inlineStr">
        <is>
          <t>Postgraduate taught</t>
        </is>
      </c>
      <c r="O357" s="77" t="inlineStr"/>
      <c r="P357" s="77" t="inlineStr"/>
      <c r="Q357" s="77" t="inlineStr">
        <is>
          <t>Compulsory within specified programmes</t>
        </is>
      </c>
      <c r="R357" s="77" t="inlineStr">
        <is>
          <t>Curricular</t>
        </is>
      </c>
      <c r="S357" s="77" t="inlineStr">
        <is>
          <t>45 credits; individual and group components</t>
        </is>
      </c>
      <c r="T357" s="77" t="inlineStr">
        <is>
          <t>~10 weeks (Term 3)</t>
        </is>
      </c>
      <c r="U357" s="77" t="inlineStr">
        <is>
          <t>Supervised group consultancy project</t>
        </is>
      </c>
      <c r="V357" s="77" t="inlineStr">
        <is>
          <t>Yes</t>
        </is>
      </c>
      <c r="W357" s="77" t="inlineStr">
        <is>
          <t>Source 1: real marketing challenge; consultancy-style project.</t>
        </is>
      </c>
      <c r="X357" s="77" t="inlineStr">
        <is>
          <t>Yes</t>
        </is>
      </c>
      <c r="Y357" s="77" t="inlineStr">
        <is>
          <t>Source 1: students put into groups under faculty supervision; assessed with group and individual components.</t>
        </is>
      </c>
      <c r="Z357" s="77" t="inlineStr">
        <is>
          <t>Yes</t>
        </is>
      </c>
      <c r="AA357" s="77" t="inlineStr">
        <is>
          <t>Source 1: groups work with real-world external organisations (external client).</t>
        </is>
      </c>
      <c r="AB357" s="77" t="inlineStr">
        <is>
          <t>Unclear</t>
        </is>
      </c>
      <c r="AC357" s="77" t="inlineStr">
        <is>
          <t>External client organisation supplies the marketing challenge.</t>
        </is>
      </c>
      <c r="AD357" s="77" t="inlineStr"/>
      <c r="AE357" s="77" t="inlineStr">
        <is>
          <t>Consultancy project outputs for external organisation (not specified in extract)</t>
        </is>
      </c>
      <c r="AF357" s="77">
        <f>IF(OR(V357="No",X357="No",Z357="No"),"Outside strict definition",IF(AND(V357="Yes",X357="Yes",Z357="Yes"),"Meets all three","Potentially relevant; evidence incomplete"))</f>
        <v/>
      </c>
      <c r="AG357" s="77" t="inlineStr">
        <is>
          <t>Current status unclear</t>
        </is>
      </c>
      <c r="AH357" s="77" t="inlineStr">
        <is>
          <t>2025</t>
        </is>
      </c>
      <c r="AI357" s="77" t="inlineStr">
        <is>
          <t>Yes</t>
        </is>
      </c>
      <c r="AJ357" s="77">
        <f>IF(AND(AI357="Yes",AF357="Meets all three",AG357="Current delivery confirmed"),"Yes","No")</f>
        <v/>
      </c>
      <c r="AK357" s="77" t="inlineStr"/>
      <c r="AL357" s="77" t="inlineStr">
        <is>
          <t>RG22-S08-R1; RG22-S08-R2</t>
        </is>
      </c>
      <c r="AM357" s="77" t="inlineStr">
        <is>
          <t>Programme pages undated; no named 2025/26 clients or presentations found; 2025 info session and April 2025 advisory board are not delivery evidence. Partner sector not stated.</t>
        </is>
      </c>
      <c r="AN357" s="77" t="inlineStr"/>
      <c r="AO357" s="77" t="inlineStr">
        <is>
          <t>UK</t>
        </is>
      </c>
      <c r="AP357" s="77" t="inlineStr">
        <is>
          <t>UK – Russell Group</t>
        </is>
      </c>
      <c r="AQ357" s="77" t="inlineStr">
        <is>
          <t>~1 term/semester</t>
        </is>
      </c>
      <c r="AR357" s="77" t="inlineStr">
        <is>
          <t>All/standard</t>
        </is>
      </c>
      <c r="AS357" s="77" t="inlineStr"/>
    </row>
    <row r="358">
      <c r="A358" s="77" t="inlineStr">
        <is>
          <t>RG22</t>
        </is>
      </c>
      <c r="B358" s="77" t="inlineStr">
        <is>
          <t>UCL</t>
        </is>
      </c>
      <c r="C358" s="77" t="inlineStr">
        <is>
          <t>Programme/course</t>
        </is>
      </c>
      <c r="D358" s="77" t="inlineStr">
        <is>
          <t>RG22-S09</t>
        </is>
      </c>
      <c r="E358" s="77" t="inlineStr"/>
      <c r="F358" s="77" t="inlineStr">
        <is>
          <t>No</t>
        </is>
      </c>
      <c r="G358" s="79" t="inlineStr">
        <is>
          <t>Centre for Data Intensive Science and Industry (DISI) CDT group projects</t>
        </is>
      </c>
      <c r="H358" s="77" t="inlineStr">
        <is>
          <t>PhD CDT industry group projects</t>
        </is>
      </c>
      <c r="I358" s="77" t="inlineStr"/>
      <c r="J358"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58" s="77" t="inlineStr">
        <is>
          <t>UCL Centre for Data Intensive Science and Industry (Mathematical &amp; Physical Sciences)</t>
        </is>
      </c>
      <c r="L358" s="77" t="inlineStr">
        <is>
          <t>PhD students in the Data Intensive Science CDT</t>
        </is>
      </c>
      <c r="M358" s="77" t="inlineStr">
        <is>
          <t>Science</t>
        </is>
      </c>
      <c r="N358" s="77" t="inlineStr">
        <is>
          <t>Postgraduate research</t>
        </is>
      </c>
      <c r="O358" s="77" t="inlineStr">
        <is>
          <t>First-year PhD</t>
        </is>
      </c>
      <c r="P358" s="77" t="inlineStr"/>
      <c r="Q358" s="77" t="inlineStr">
        <is>
          <t>Compulsory within specified programmes</t>
        </is>
      </c>
      <c r="R358" s="77" t="inlineStr">
        <is>
          <t>Curricular</t>
        </is>
      </c>
      <c r="S358" s="77" t="inlineStr">
        <is>
          <t>Training component of CDT; credit not stated</t>
        </is>
      </c>
      <c r="T358" s="77" t="inlineStr">
        <is>
          <t>January-April, ~2 days per week</t>
        </is>
      </c>
      <c r="U358" s="77" t="inlineStr">
        <is>
          <t>Team projects with partner data</t>
        </is>
      </c>
      <c r="V358" s="77" t="inlineStr">
        <is>
          <t>Yes</t>
        </is>
      </c>
      <c r="W358" s="77" t="inlineStr">
        <is>
          <t>Source 1: partners bring real-world problems; example 2025 project building a machine-learning pipeline to detect levees for Fathom's flood maps.</t>
        </is>
      </c>
      <c r="X358" s="77" t="inlineStr">
        <is>
          <t>Yes</t>
        </is>
      </c>
      <c r="Y358" s="77" t="inlineStr">
        <is>
          <t>Source 1: teams of three to four junior PhD students.</t>
        </is>
      </c>
      <c r="Z358" s="77" t="inlineStr">
        <is>
          <t>Yes</t>
        </is>
      </c>
      <c r="AA358" s="77" t="inlineStr">
        <is>
          <t>Source 1: companies pitch projects at an annual partner event and provide problem/data; past partners ASOS, The Guardian, NCC Group, UKAEA, Fathom, Peak AI.</t>
        </is>
      </c>
      <c r="AB358" s="77" t="inlineStr">
        <is>
          <t>Business/commercial</t>
        </is>
      </c>
      <c r="AC358" s="77" t="inlineStr">
        <is>
          <t>Partner supplies problem and data, receives pipeline/analysis output.</t>
        </is>
      </c>
      <c r="AD358" s="77" t="inlineStr">
        <is>
          <t>ASOS, The Guardian, NCC Group, UK Atomic Energy Authority, Fathom, Peak AI (past rounds); 2025 Fathom</t>
        </is>
      </c>
      <c r="AE358" s="77" t="inlineStr">
        <is>
          <t>Data/ML pipeline or analysis for partner</t>
        </is>
      </c>
      <c r="AF358" s="77">
        <f>IF(OR(V358="No",X358="No",Z358="No"),"Outside strict definition",IF(AND(V358="Yes",X358="Yes",Z358="Yes"),"Meets all three","Potentially relevant; evidence incomplete"))</f>
        <v/>
      </c>
      <c r="AG358" s="77" t="inlineStr">
        <is>
          <t>Current delivery confirmed</t>
        </is>
      </c>
      <c r="AH358" s="77" t="inlineStr">
        <is>
          <t>2026</t>
        </is>
      </c>
      <c r="AI358" s="77" t="inlineStr">
        <is>
          <t>Yes</t>
        </is>
      </c>
      <c r="AJ358" s="77">
        <f>IF(AND(AI358="Yes",AF358="Meets all three",AG358="Current delivery confirmed"),"Yes","No")</f>
        <v/>
      </c>
      <c r="AK358" s="77" t="inlineStr">
        <is>
          <t>9 rounds completed; over 40 placements (separate route)</t>
        </is>
      </c>
      <c r="AL358" s="77" t="inlineStr">
        <is>
          <t>RG22-S09-R1; RG22-S09-R2</t>
        </is>
      </c>
      <c r="AM358" s="77" t="inlineStr">
        <is>
          <t>Compulsory status inferred from 'each PhD student takes two industry-led projects'; small centre cohort size not published.</t>
        </is>
      </c>
      <c r="AN358" s="77" t="inlineStr"/>
      <c r="AO358" s="77" t="inlineStr">
        <is>
          <t>UK</t>
        </is>
      </c>
      <c r="AP358" s="77" t="inlineStr">
        <is>
          <t>UK – Russell Group</t>
        </is>
      </c>
      <c r="AQ358" s="77" t="inlineStr">
        <is>
          <t>~1 term/semester</t>
        </is>
      </c>
      <c r="AR358" s="77" t="inlineStr">
        <is>
          <t>All/standard</t>
        </is>
      </c>
      <c r="AS358" s="77" t="inlineStr"/>
    </row>
    <row r="359">
      <c r="A359" s="77" t="inlineStr">
        <is>
          <t>RG22</t>
        </is>
      </c>
      <c r="B359" s="77" t="inlineStr">
        <is>
          <t>UCL</t>
        </is>
      </c>
      <c r="C359" s="77" t="inlineStr">
        <is>
          <t>Programme/course</t>
        </is>
      </c>
      <c r="D359" s="77" t="inlineStr">
        <is>
          <t>RG22-S10</t>
        </is>
      </c>
      <c r="E359" s="77" t="inlineStr"/>
      <c r="F359" s="77" t="inlineStr">
        <is>
          <t>No</t>
        </is>
      </c>
      <c r="G359" s="79" t="inlineStr">
        <is>
          <t>MPA Group Project (STEaPP)</t>
        </is>
      </c>
      <c r="H359" s="77" t="inlineStr">
        <is>
          <t>STEaPP Master of Public Administration group project for external clients</t>
        </is>
      </c>
      <c r="I359" s="77" t="inlineStr"/>
      <c r="J359"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59" s="77" t="inlineStr">
        <is>
          <t>UCL Dept of Science, Technology, Engineering and Public Policy (STEaPP)</t>
        </is>
      </c>
      <c r="L359" s="77" t="inlineStr">
        <is>
          <t>STEaPP MPA programmes (several specialisms)</t>
        </is>
      </c>
      <c r="M359" s="77" t="inlineStr">
        <is>
          <t>Arts/humanities/social sciences; Engineering/computing</t>
        </is>
      </c>
      <c r="N359" s="77" t="inlineStr">
        <is>
          <t>Postgraduate taught</t>
        </is>
      </c>
      <c r="O359" s="77" t="inlineStr"/>
      <c r="P359" s="77" t="inlineStr"/>
      <c r="Q359" s="77" t="inlineStr">
        <is>
          <t>Compulsory within specified programmes</t>
        </is>
      </c>
      <c r="R359" s="77" t="inlineStr">
        <is>
          <t>Curricular</t>
        </is>
      </c>
      <c r="S359" s="77" t="inlineStr">
        <is>
          <t>60-credit final project (per search summary); group-project assessment details not captured</t>
        </is>
      </c>
      <c r="T359" s="77" t="inlineStr">
        <is>
          <t>Nine months (Term 2 to summer)</t>
        </is>
      </c>
      <c r="U359" s="77" t="inlineStr">
        <is>
          <t>Supervised client team project</t>
        </is>
      </c>
      <c r="V359" s="77" t="inlineStr">
        <is>
          <t>Yes</t>
        </is>
      </c>
      <c r="W359" s="77" t="inlineStr">
        <is>
          <t>Source 1: real-world policy challenge for a client with output for the client.</t>
        </is>
      </c>
      <c r="X359" s="77" t="inlineStr">
        <is>
          <t>Yes</t>
        </is>
      </c>
      <c r="Y359" s="77" t="inlineStr">
        <is>
          <t>Source 1: group project is the default major component; example team of five working with BSI.</t>
        </is>
      </c>
      <c r="Z359" s="77" t="inlineStr">
        <is>
          <t>Yes</t>
        </is>
      </c>
      <c r="AA359" s="77" t="inlineStr">
        <is>
          <t>Source 1: external client for each project; clients include BSI, Alan Turing Institute, UK Government Office for Science, Chatham House, Save the Children UK, ARUP, UNESCO.</t>
        </is>
      </c>
      <c r="AB359" s="77" t="inlineStr">
        <is>
          <t>Mixed</t>
        </is>
      </c>
      <c r="AC359" s="77" t="inlineStr">
        <is>
          <t>Client sets the policy challenge and receives the project output.</t>
        </is>
      </c>
      <c r="AD359" s="77" t="inlineStr">
        <is>
          <t>Undated listings: BSI, Alan Turing Institute, GO-Science, Chatham House, Save the Children UK, ARUP, UNESCO, Demos Helsinki</t>
        </is>
      </c>
      <c r="AE359" s="77" t="inlineStr">
        <is>
          <t>Policy report/recommendations for client</t>
        </is>
      </c>
      <c r="AF359" s="77">
        <f>IF(OR(V359="No",X359="No",Z359="No"),"Outside strict definition",IF(AND(V359="Yes",X359="Yes",Z359="Yes"),"Meets all three","Potentially relevant; evidence incomplete"))</f>
        <v/>
      </c>
      <c r="AG359" s="77" t="inlineStr">
        <is>
          <t>Current status unclear</t>
        </is>
      </c>
      <c r="AH359" s="77" t="inlineStr">
        <is>
          <t>2026</t>
        </is>
      </c>
      <c r="AI359" s="77" t="inlineStr">
        <is>
          <t>Yes</t>
        </is>
      </c>
      <c r="AJ359" s="77">
        <f>IF(AND(AI359="Yes",AF359="Meets all three",AG359="Current delivery confirmed"),"Yes","No")</f>
        <v/>
      </c>
      <c r="AK359" s="77" t="inlineStr"/>
      <c r="AL359" s="77" t="inlineStr">
        <is>
          <t>RG22-S10-R1; RG22-S10-R2</t>
        </is>
      </c>
      <c r="AM359" s="77" t="inlineStr">
        <is>
          <t>Group-project pages undated; the dated 2026 catalogue update (25 Aug 2026) is for the individual project module STEP0036; no dated 2025/26 group client list found. Group assessment weight not captured.</t>
        </is>
      </c>
      <c r="AN359" s="77" t="inlineStr"/>
      <c r="AO359" s="77" t="inlineStr">
        <is>
          <t>UK</t>
        </is>
      </c>
      <c r="AP359" s="77" t="inlineStr">
        <is>
          <t>UK – Russell Group</t>
        </is>
      </c>
      <c r="AQ359" s="77" t="inlineStr">
        <is>
          <t>&gt;1 term</t>
        </is>
      </c>
      <c r="AR359" s="77" t="inlineStr">
        <is>
          <t>All/standard</t>
        </is>
      </c>
      <c r="AS359" s="77" t="inlineStr"/>
    </row>
    <row r="360">
      <c r="A360" s="77" t="inlineStr">
        <is>
          <t>RG22</t>
        </is>
      </c>
      <c r="B360" s="77" t="inlineStr">
        <is>
          <t>UCL</t>
        </is>
      </c>
      <c r="C360" s="77" t="inlineStr">
        <is>
          <t>Programme/course</t>
        </is>
      </c>
      <c r="D360" s="77" t="inlineStr">
        <is>
          <t>RG22-S11</t>
        </is>
      </c>
      <c r="E360" s="77" t="inlineStr"/>
      <c r="F360" s="77" t="inlineStr">
        <is>
          <t>No</t>
        </is>
      </c>
      <c r="G360" s="79" t="inlineStr">
        <is>
          <t>Urban Economic Development MSc - UK Practice Engagement (London Project)</t>
        </is>
      </c>
      <c r="H360" s="77" t="inlineStr">
        <is>
          <t>DPU MSc Urban Economic Development London Project</t>
        </is>
      </c>
      <c r="I360" s="77" t="inlineStr"/>
      <c r="J360"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60" s="77" t="inlineStr">
        <is>
          <t>Bartlett Development Planning Unit</t>
        </is>
      </c>
      <c r="L360" s="77" t="inlineStr">
        <is>
          <t>MSc Urban Economic Development</t>
        </is>
      </c>
      <c r="M360" s="77" t="inlineStr">
        <is>
          <t>Other (law, health, design, architecture…)</t>
        </is>
      </c>
      <c r="N360" s="77" t="inlineStr">
        <is>
          <t>Postgraduate taught</t>
        </is>
      </c>
      <c r="O360" s="77" t="inlineStr"/>
      <c r="P360" s="77" t="inlineStr"/>
      <c r="Q360" s="77" t="inlineStr">
        <is>
          <t>Compulsory within specified programmes</t>
        </is>
      </c>
      <c r="R360" s="77" t="inlineStr">
        <is>
          <t>Curricular</t>
        </is>
      </c>
      <c r="S360" s="77" t="inlineStr">
        <is>
          <t>Not captured</t>
        </is>
      </c>
      <c r="T360" s="77" t="inlineStr">
        <is>
          <t>Not stated</t>
        </is>
      </c>
      <c r="U360" s="77" t="inlineStr">
        <is>
          <t>Group applied research with partner organisations</t>
        </is>
      </c>
      <c r="V360" s="77" t="inlineStr">
        <is>
          <t>Yes</t>
        </is>
      </c>
      <c r="W360" s="77" t="inlineStr">
        <is>
          <t>Source 1: applied research projects, final policy-facing report.</t>
        </is>
      </c>
      <c r="X360" s="77" t="inlineStr">
        <is>
          <t>Yes</t>
        </is>
      </c>
      <c r="Y360" s="77" t="inlineStr">
        <is>
          <t>Source 1: 'student groups' investigated six projects.</t>
        </is>
      </c>
      <c r="Z360" s="77" t="inlineStr">
        <is>
          <t>Yes</t>
        </is>
      </c>
      <c r="AA360" s="77" t="inlineStr">
        <is>
          <t>Source 1: partner organisations pose research questions and engage practitioners; partners The Fitzrovia Partnership (2025-26); GLA, TfL, OPDC (2024-25).</t>
        </is>
      </c>
      <c r="AB360" s="77" t="inlineStr">
        <is>
          <t>Mixed</t>
        </is>
      </c>
      <c r="AC360" s="77" t="inlineStr">
        <is>
          <t>Partners set questions and receive reports.</t>
        </is>
      </c>
      <c r="AD360" s="77" t="inlineStr">
        <is>
          <t>2025-26 The Fitzrovia Partnership; 2024-25 GLA, TfL, OPDC</t>
        </is>
      </c>
      <c r="AE360" s="77" t="inlineStr">
        <is>
          <t>Policy-facing report/recommendations</t>
        </is>
      </c>
      <c r="AF360" s="77">
        <f>IF(OR(V360="No",X360="No",Z360="No"),"Outside strict definition",IF(AND(V360="Yes",X360="Yes",Z360="Yes"),"Meets all three","Potentially relevant; evidence incomplete"))</f>
        <v/>
      </c>
      <c r="AG360" s="77" t="inlineStr">
        <is>
          <t>Current delivery confirmed</t>
        </is>
      </c>
      <c r="AH360" s="77" t="inlineStr">
        <is>
          <t>2025/26</t>
        </is>
      </c>
      <c r="AI360" s="77" t="inlineStr">
        <is>
          <t>Yes</t>
        </is>
      </c>
      <c r="AJ360" s="77">
        <f>IF(AND(AI360="Yes",AF360="Meets all three",AG360="Current delivery confirmed"),"Yes","No")</f>
        <v/>
      </c>
      <c r="AK360" s="77" t="inlineStr"/>
      <c r="AL360" s="77" t="inlineStr">
        <is>
          <t>RG22-S11-R1</t>
        </is>
      </c>
      <c r="AM360" s="77" t="inlineStr">
        <is>
          <t>Duration, credit weight and compulsory status of the practice module not captured.</t>
        </is>
      </c>
      <c r="AN360" s="77" t="inlineStr"/>
      <c r="AO360" s="77" t="inlineStr">
        <is>
          <t>UK</t>
        </is>
      </c>
      <c r="AP360" s="77" t="inlineStr">
        <is>
          <t>UK – Russell Group</t>
        </is>
      </c>
      <c r="AQ360" s="77" t="inlineStr">
        <is>
          <t>Unclear</t>
        </is>
      </c>
      <c r="AR360" s="77" t="inlineStr">
        <is>
          <t>All/standard</t>
        </is>
      </c>
      <c r="AS360" s="77" t="inlineStr"/>
    </row>
    <row r="361">
      <c r="A361" s="77" t="inlineStr">
        <is>
          <t>RG22</t>
        </is>
      </c>
      <c r="B361" s="77" t="inlineStr">
        <is>
          <t>UCL</t>
        </is>
      </c>
      <c r="C361" s="77" t="inlineStr">
        <is>
          <t>Programme/course</t>
        </is>
      </c>
      <c r="D361" s="77" t="inlineStr">
        <is>
          <t>RG22-S12</t>
        </is>
      </c>
      <c r="E361" s="77" t="inlineStr"/>
      <c r="F361" s="77" t="inlineStr">
        <is>
          <t>No</t>
        </is>
      </c>
      <c r="G361" s="79" t="inlineStr">
        <is>
          <t>Urban Development Planning MSc - London Project</t>
        </is>
      </c>
      <c r="H361" s="77" t="inlineStr">
        <is>
          <t>DPU MSc UDP London Project with community groups</t>
        </is>
      </c>
      <c r="I361" s="77" t="inlineStr"/>
      <c r="J361" s="77" t="inlineStr">
        <is>
          <t>Annual October-December group project in the core practice module co-designed with Just Space (alliance of London community groups); latest documented 2023-2025 co-production of planning policy propositions linked to the Fairville project.</t>
        </is>
      </c>
      <c r="K361" s="77" t="inlineStr">
        <is>
          <t>Bartlett Development Planning Unit</t>
        </is>
      </c>
      <c r="L361" s="77" t="inlineStr">
        <is>
          <t>MSc Urban Development Planning</t>
        </is>
      </c>
      <c r="M361" s="77" t="inlineStr">
        <is>
          <t>Other (law, health, design, architecture…)</t>
        </is>
      </c>
      <c r="N361" s="77" t="inlineStr">
        <is>
          <t>Postgraduate taught</t>
        </is>
      </c>
      <c r="O361" s="77" t="inlineStr"/>
      <c r="P361" s="77" t="inlineStr"/>
      <c r="Q361" s="77" t="inlineStr">
        <is>
          <t>Compulsory within specified programmes</t>
        </is>
      </c>
      <c r="R361" s="77" t="inlineStr">
        <is>
          <t>Curricular</t>
        </is>
      </c>
      <c r="S361" s="77" t="inlineStr">
        <is>
          <t>Not captured (core practice module)</t>
        </is>
      </c>
      <c r="T361" s="77" t="inlineStr">
        <is>
          <t>October-December</t>
        </is>
      </c>
      <c r="U361" s="77" t="inlineStr">
        <is>
          <t>Group project with community partners</t>
        </is>
      </c>
      <c r="V361" s="77" t="inlineStr">
        <is>
          <t>Yes</t>
        </is>
      </c>
      <c r="W361" s="77" t="inlineStr">
        <is>
          <t>Source 1: co-produced planning policy propositions.</t>
        </is>
      </c>
      <c r="X361" s="77" t="inlineStr">
        <is>
          <t>Yes</t>
        </is>
      </c>
      <c r="Y361" s="77" t="inlineStr">
        <is>
          <t>Source 1: described as a group project (students).</t>
        </is>
      </c>
      <c r="Z361" s="77" t="inlineStr">
        <is>
          <t>Yes</t>
        </is>
      </c>
      <c r="AA361" s="77" t="inlineStr">
        <is>
          <t>Source 1: Just Space and Southwark Planning Network community groups co-design the project; partnership since 2014.</t>
        </is>
      </c>
      <c r="AB361" s="77" t="inlineStr">
        <is>
          <t>Charity/community</t>
        </is>
      </c>
      <c r="AC361" s="77" t="inlineStr">
        <is>
          <t>Community groups co-design topic and use outputs.</t>
        </is>
      </c>
      <c r="AD361" s="77" t="inlineStr">
        <is>
          <t>Just Space, Southwark Planning Network (earlier years)</t>
        </is>
      </c>
      <c r="AE361" s="77" t="inlineStr">
        <is>
          <t>Policy propositions/co-produced outputs</t>
        </is>
      </c>
      <c r="AF361" s="77">
        <f>IF(OR(V361="No",X361="No",Z361="No"),"Outside strict definition",IF(AND(V361="Yes",X361="Yes",Z361="Yes"),"Meets all three","Potentially relevant; evidence incomplete"))</f>
        <v/>
      </c>
      <c r="AG361" s="77" t="inlineStr">
        <is>
          <t>Current status unclear</t>
        </is>
      </c>
      <c r="AH361" s="77" t="inlineStr">
        <is>
          <t>2025</t>
        </is>
      </c>
      <c r="AI361" s="77" t="inlineStr">
        <is>
          <t>Yes</t>
        </is>
      </c>
      <c r="AJ361" s="77">
        <f>IF(AND(AI361="Yes",AF361="Meets all three",AG361="Current delivery confirmed"),"Yes","No")</f>
        <v/>
      </c>
      <c r="AK361" s="77" t="inlineStr"/>
      <c r="AL361" s="77" t="inlineStr">
        <is>
          <t>RG22-S12-R1</t>
        </is>
      </c>
      <c r="AM361" s="77" t="inlineStr">
        <is>
          <t>Latest project dated 2023-2025; no 2025/26 cohort confirmation. Team structure inferred from 'group project' wording.</t>
        </is>
      </c>
      <c r="AN361" s="77" t="inlineStr"/>
      <c r="AO361" s="77" t="inlineStr">
        <is>
          <t>UK</t>
        </is>
      </c>
      <c r="AP361" s="77" t="inlineStr">
        <is>
          <t>UK – Russell Group</t>
        </is>
      </c>
      <c r="AQ361" s="77" t="inlineStr">
        <is>
          <t>~1 term/semester</t>
        </is>
      </c>
      <c r="AR361" s="77" t="inlineStr">
        <is>
          <t>All/standard</t>
        </is>
      </c>
      <c r="AS361" s="77" t="inlineStr"/>
    </row>
    <row r="362">
      <c r="A362" s="77" t="inlineStr">
        <is>
          <t>RG22</t>
        </is>
      </c>
      <c r="B362" s="77" t="inlineStr">
        <is>
          <t>UCL</t>
        </is>
      </c>
      <c r="C362" s="77" t="inlineStr">
        <is>
          <t>Programme/course</t>
        </is>
      </c>
      <c r="D362" s="77" t="inlineStr">
        <is>
          <t>RG22-S13</t>
        </is>
      </c>
      <c r="E362" s="77" t="inlineStr"/>
      <c r="F362" s="77" t="inlineStr">
        <is>
          <t>No</t>
        </is>
      </c>
      <c r="G362" s="79" t="inlineStr">
        <is>
          <t>Community-engaged Planning Projects (BPLN0033)</t>
        </is>
      </c>
      <c r="H362" s="77" t="inlineStr">
        <is>
          <t>Community-engaged Planning Projects</t>
        </is>
      </c>
      <c r="I362" s="77" t="inlineStr">
        <is>
          <t>BPLN0033</t>
        </is>
      </c>
      <c r="J362"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62" s="77" t="inlineStr">
        <is>
          <t>Bartlett School of Planning</t>
        </is>
      </c>
      <c r="L362" s="77" t="inlineStr">
        <is>
          <t>Priority to Bartlett School of Planning students; strict cap</t>
        </is>
      </c>
      <c r="M362" s="77" t="inlineStr">
        <is>
          <t>Other (law, health, design, architecture…)</t>
        </is>
      </c>
      <c r="N362" s="77" t="inlineStr">
        <is>
          <t>Postgraduate taught</t>
        </is>
      </c>
      <c r="O362" s="77" t="inlineStr"/>
      <c r="P362" s="77" t="inlineStr"/>
      <c r="Q362" s="77" t="inlineStr">
        <is>
          <t>Optional/elective</t>
        </is>
      </c>
      <c r="R362" s="77" t="inlineStr">
        <is>
          <t>Curricular</t>
        </is>
      </c>
      <c r="S362" s="77" t="inlineStr">
        <is>
          <t>15 credits; 80% group activity, 20% coursework</t>
        </is>
      </c>
      <c r="T362" s="77" t="inlineStr">
        <is>
          <t>Term 2</t>
        </is>
      </c>
      <c r="U362" s="77" t="inlineStr">
        <is>
          <t>In person, 5+ days fieldwork</t>
        </is>
      </c>
      <c r="V362" s="77" t="inlineStr">
        <is>
          <t>Yes</t>
        </is>
      </c>
      <c r="W362" s="77" t="inlineStr">
        <is>
          <t>Source 1: participatory research project in the field.</t>
        </is>
      </c>
      <c r="X362" s="77" t="inlineStr">
        <is>
          <t>Yes</t>
        </is>
      </c>
      <c r="Y362" s="77" t="inlineStr">
        <is>
          <t>Source 1: 80% group activity assessment.</t>
        </is>
      </c>
      <c r="Z362" s="77" t="inlineStr">
        <is>
          <t>Unclear</t>
        </is>
      </c>
      <c r="AA362" s="77" t="inlineStr">
        <is>
          <t>Source 2 lists CEL elements (community-based research; assessment co-designed with community partners) but partners are unnamed and the page does not state their role in this module.</t>
        </is>
      </c>
      <c r="AB362" s="77" t="inlineStr">
        <is>
          <t>Charity/community</t>
        </is>
      </c>
      <c r="AC362" s="77" t="inlineStr">
        <is>
          <t>Unclear</t>
        </is>
      </c>
      <c r="AD362" s="77" t="inlineStr"/>
      <c r="AE362" s="77" t="inlineStr">
        <is>
          <t>Not stated</t>
        </is>
      </c>
      <c r="AF362" s="77">
        <f>IF(OR(V362="No",X362="No",Z362="No"),"Outside strict definition",IF(AND(V362="Yes",X362="Yes",Z362="Yes"),"Meets all three","Potentially relevant; evidence incomplete"))</f>
        <v/>
      </c>
      <c r="AG362" s="77" t="inlineStr">
        <is>
          <t>Current status unclear</t>
        </is>
      </c>
      <c r="AH362" s="77" t="inlineStr">
        <is>
          <t>undated</t>
        </is>
      </c>
      <c r="AI362" s="77" t="inlineStr">
        <is>
          <t>Yes</t>
        </is>
      </c>
      <c r="AJ362" s="77">
        <f>IF(AND(AI362="Yes",AF362="Meets all three",AG362="Current delivery confirmed"),"Yes","No")</f>
        <v/>
      </c>
      <c r="AK362" s="77" t="inlineStr">
        <is>
          <t>61 students in previous year (per catalogue)</t>
        </is>
      </c>
      <c r="AL362" s="77" t="inlineStr">
        <is>
          <t>RG22-S13-R1; RG22-S13-R2</t>
        </is>
      </c>
      <c r="AM362" s="77" t="inlineStr">
        <is>
          <t>Community partners unnamed; deliverable and current-year delivery unknown.</t>
        </is>
      </c>
      <c r="AN362" s="77" t="inlineStr"/>
      <c r="AO362" s="77" t="inlineStr">
        <is>
          <t>UK</t>
        </is>
      </c>
      <c r="AP362" s="77" t="inlineStr">
        <is>
          <t>UK – Russell Group</t>
        </is>
      </c>
      <c r="AQ362" s="77" t="inlineStr">
        <is>
          <t>~1 term/semester</t>
        </is>
      </c>
      <c r="AR362" s="77" t="inlineStr">
        <is>
          <t>Unclear</t>
        </is>
      </c>
      <c r="AS362" s="77" t="inlineStr"/>
    </row>
    <row r="363">
      <c r="A363" s="77" t="inlineStr">
        <is>
          <t>RG22</t>
        </is>
      </c>
      <c r="B363" s="77" t="inlineStr">
        <is>
          <t>UCL</t>
        </is>
      </c>
      <c r="C363" s="77" t="inlineStr">
        <is>
          <t>Programme/course</t>
        </is>
      </c>
      <c r="D363" s="77" t="inlineStr">
        <is>
          <t>RG22-S14</t>
        </is>
      </c>
      <c r="E363" s="77" t="inlineStr"/>
      <c r="F363" s="77" t="inlineStr">
        <is>
          <t>No</t>
        </is>
      </c>
      <c r="G363" s="79" t="inlineStr">
        <is>
          <t>The Collaborative Economy (BASC0070)</t>
        </is>
      </c>
      <c r="H363" s="77" t="inlineStr">
        <is>
          <t>The Collaborative Economy</t>
        </is>
      </c>
      <c r="I363" s="77" t="inlineStr">
        <is>
          <t>BASC0070</t>
        </is>
      </c>
      <c r="J363" s="77" t="inlineStr">
        <is>
          <t>Year 2 module on BA Creative Arts and Humanities in which peer teams work on a prompt, question or provocation set by an outside organisation, via a January briefing, March collaborative event and evaluation by students and organisations.</t>
        </is>
      </c>
      <c r="K363" s="77" t="inlineStr">
        <is>
          <t>UCL Arts and Sciences / Faculty of Arts &amp; Humanities</t>
        </is>
      </c>
      <c r="L363" s="77" t="inlineStr">
        <is>
          <t>BA Creative Arts and Humanities only</t>
        </is>
      </c>
      <c r="M363" s="77" t="inlineStr">
        <is>
          <t>Arts/humanities/social sciences</t>
        </is>
      </c>
      <c r="N363" s="77" t="inlineStr">
        <is>
          <t>Undergraduate</t>
        </is>
      </c>
      <c r="O363" s="77" t="inlineStr">
        <is>
          <t>Year 2 (Level 5)</t>
        </is>
      </c>
      <c r="P363" s="77" t="inlineStr"/>
      <c r="Q363" s="77" t="inlineStr">
        <is>
          <t>Compulsory within specified programmes</t>
        </is>
      </c>
      <c r="R363" s="77" t="inlineStr">
        <is>
          <t>Curricular</t>
        </is>
      </c>
      <c r="S363" s="77" t="inlineStr">
        <is>
          <t>Not captured</t>
        </is>
      </c>
      <c r="T363" s="77" t="inlineStr">
        <is>
          <t>January-March (2025 cycle)</t>
        </is>
      </c>
      <c r="U363" s="77" t="inlineStr">
        <is>
          <t>Team challenge with external organisations</t>
        </is>
      </c>
      <c r="V363" s="77" t="inlineStr">
        <is>
          <t>Unclear</t>
        </is>
      </c>
      <c r="W363" s="77" t="inlineStr">
        <is>
          <t>Source 1: team addresses an outside-set prompt and produces an output, but the output is not shown.</t>
        </is>
      </c>
      <c r="X363" s="77" t="inlineStr">
        <is>
          <t>Yes</t>
        </is>
      </c>
      <c r="Y363" s="77" t="inlineStr">
        <is>
          <t>Source 1: peer groups/teams.</t>
        </is>
      </c>
      <c r="Z363" s="77" t="inlineStr">
        <is>
          <t>Yes</t>
        </is>
      </c>
      <c r="AA363" s="77" t="inlineStr">
        <is>
          <t>Source 1: prompt set by an outside group; Source 2: organisations take part in the collaborative event and evaluation.</t>
        </is>
      </c>
      <c r="AB363" s="77" t="inlineStr">
        <is>
          <t>Unclear</t>
        </is>
      </c>
      <c r="AC363" s="77" t="inlineStr">
        <is>
          <t>Set prompt, attend event, evaluate.</t>
        </is>
      </c>
      <c r="AD363" s="77" t="inlineStr"/>
      <c r="AE363" s="77" t="inlineStr">
        <is>
          <t>Not stated</t>
        </is>
      </c>
      <c r="AF363" s="77">
        <f>IF(OR(V363="No",X363="No",Z363="No"),"Outside strict definition",IF(AND(V363="Yes",X363="Yes",Z363="Yes"),"Meets all three","Potentially relevant; evidence incomplete"))</f>
        <v/>
      </c>
      <c r="AG363" s="77" t="inlineStr">
        <is>
          <t>Current status unclear</t>
        </is>
      </c>
      <c r="AH363" s="77" t="inlineStr">
        <is>
          <t>2025</t>
        </is>
      </c>
      <c r="AI363" s="77" t="inlineStr">
        <is>
          <t>Yes</t>
        </is>
      </c>
      <c r="AJ363" s="77">
        <f>IF(AND(AI363="Yes",AF363="Meets all three",AG363="Current delivery confirmed"),"Yes","No")</f>
        <v/>
      </c>
      <c r="AK363" s="77" t="inlineStr"/>
      <c r="AL363" s="77" t="inlineStr">
        <is>
          <t>RG22-S14-R1; RG22-S14-R2</t>
        </is>
      </c>
      <c r="AM363" s="77" t="inlineStr">
        <is>
          <t>Output/assessment unknown; timeline from 2024 news about 2025 cycle; partner sector unknown.</t>
        </is>
      </c>
      <c r="AN363" s="77" t="inlineStr"/>
      <c r="AO363" s="77" t="inlineStr">
        <is>
          <t>UK</t>
        </is>
      </c>
      <c r="AP363" s="77" t="inlineStr">
        <is>
          <t>UK – Russell Group</t>
        </is>
      </c>
      <c r="AQ363" s="77" t="inlineStr">
        <is>
          <t>Unclear</t>
        </is>
      </c>
      <c r="AR363" s="77" t="inlineStr">
        <is>
          <t>All/standard</t>
        </is>
      </c>
      <c r="AS363" s="77" t="inlineStr"/>
    </row>
    <row r="364">
      <c r="A364" s="77" t="inlineStr">
        <is>
          <t>RG22</t>
        </is>
      </c>
      <c r="B364" s="77" t="inlineStr">
        <is>
          <t>UCL</t>
        </is>
      </c>
      <c r="C364" s="77" t="inlineStr">
        <is>
          <t>Programme/course</t>
        </is>
      </c>
      <c r="D364" s="77" t="inlineStr">
        <is>
          <t>RG22-S15</t>
        </is>
      </c>
      <c r="E364" s="77" t="inlineStr"/>
      <c r="F364" s="77" t="inlineStr">
        <is>
          <t>No</t>
        </is>
      </c>
      <c r="G364" s="79" t="inlineStr">
        <is>
          <t>Innovation and Group Design Project (MECH0049)</t>
        </is>
      </c>
      <c r="H364" s="77" t="inlineStr">
        <is>
          <t>Innovation and Group Design Project</t>
        </is>
      </c>
      <c r="I364" s="77" t="inlineStr">
        <is>
          <t>MECH0049</t>
        </is>
      </c>
      <c r="J364"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64" s="77" t="inlineStr">
        <is>
          <t>UCL Mechanical Engineering</t>
        </is>
      </c>
      <c r="L364" s="77" t="inlineStr">
        <is>
          <t>MSc Engineering with Finance; Engineering with Innovation and Entrepreneurship; Manufacturing with Innovation and Enterprise</t>
        </is>
      </c>
      <c r="M364" s="77" t="inlineStr">
        <is>
          <t>Engineering/computing</t>
        </is>
      </c>
      <c r="N364" s="77" t="inlineStr">
        <is>
          <t>Postgraduate taught</t>
        </is>
      </c>
      <c r="O364" s="77" t="inlineStr"/>
      <c r="P364" s="77" t="inlineStr"/>
      <c r="Q364" s="77" t="inlineStr">
        <is>
          <t>Compulsory within specified programmes</t>
        </is>
      </c>
      <c r="R364" s="77" t="inlineStr">
        <is>
          <t>Curricular</t>
        </is>
      </c>
      <c r="S364" s="77" t="inlineStr">
        <is>
          <t>30 credits; 100% group activity</t>
        </is>
      </c>
      <c r="T364" s="77" t="inlineStr">
        <is>
          <t>Terms 1-2</t>
        </is>
      </c>
      <c r="U364" s="77" t="inlineStr">
        <is>
          <t>In person</t>
        </is>
      </c>
      <c r="V364" s="77" t="inlineStr">
        <is>
          <t>Yes</t>
        </is>
      </c>
      <c r="W364" s="77" t="inlineStr">
        <is>
          <t>Source 1: prototype, specification, manufacturing plan, business plan.</t>
        </is>
      </c>
      <c r="X364" s="77" t="inlineStr">
        <is>
          <t>Yes</t>
        </is>
      </c>
      <c r="Y364" s="77" t="inlineStr">
        <is>
          <t>Source 1: 100% group activity.</t>
        </is>
      </c>
      <c r="Z364" s="77" t="inlineStr">
        <is>
          <t>Unclear</t>
        </is>
      </c>
      <c r="AA364" s="77" t="inlineStr">
        <is>
          <t>Source 1: 'work with industry in liaison, where possible'; own-idea alternative.</t>
        </is>
      </c>
      <c r="AB364" s="77" t="inlineStr">
        <is>
          <t>Business/commercial</t>
        </is>
      </c>
      <c r="AC364" s="77" t="inlineStr">
        <is>
          <t>Optional industry liaison</t>
        </is>
      </c>
      <c r="AD364" s="77" t="inlineStr"/>
      <c r="AE364" s="77" t="inlineStr">
        <is>
          <t>Prototype and business plan</t>
        </is>
      </c>
      <c r="AF364" s="77">
        <f>IF(OR(V364="No",X364="No",Z364="No"),"Outside strict definition",IF(AND(V364="Yes",X364="Yes",Z364="Yes"),"Meets all three","Potentially relevant; evidence incomplete"))</f>
        <v/>
      </c>
      <c r="AG364" s="77" t="inlineStr">
        <is>
          <t>Current delivery confirmed</t>
        </is>
      </c>
      <c r="AH364" s="77" t="inlineStr">
        <is>
          <t>2026/27</t>
        </is>
      </c>
      <c r="AI364" s="77" t="inlineStr">
        <is>
          <t>Yes</t>
        </is>
      </c>
      <c r="AJ364" s="77">
        <f>IF(AND(AI364="Yes",AF364="Meets all three",AG364="Current delivery confirmed"),"Yes","No")</f>
        <v/>
      </c>
      <c r="AK364" s="77" t="inlineStr">
        <is>
          <t>About 80 students in previous year (catalogue)</t>
        </is>
      </c>
      <c r="AL364" s="77" t="inlineStr">
        <is>
          <t>RG22-S15-R1</t>
        </is>
      </c>
      <c r="AM364" s="77" t="inlineStr">
        <is>
          <t>Share of industry-set projects unknown.</t>
        </is>
      </c>
      <c r="AN364" s="77" t="inlineStr"/>
      <c r="AO364" s="77" t="inlineStr">
        <is>
          <t>UK</t>
        </is>
      </c>
      <c r="AP364" s="77" t="inlineStr">
        <is>
          <t>UK – Russell Group</t>
        </is>
      </c>
      <c r="AQ364" s="77" t="inlineStr">
        <is>
          <t>&gt;1 term</t>
        </is>
      </c>
      <c r="AR364" s="77" t="inlineStr">
        <is>
          <t>Some projects</t>
        </is>
      </c>
      <c r="AS364" s="77" t="inlineStr"/>
    </row>
    <row r="365">
      <c r="A365" s="77" t="inlineStr">
        <is>
          <t>RG22</t>
        </is>
      </c>
      <c r="B365" s="77" t="inlineStr">
        <is>
          <t>UCL</t>
        </is>
      </c>
      <c r="C365" s="77" t="inlineStr">
        <is>
          <t>Programme/course</t>
        </is>
      </c>
      <c r="D365" s="77" t="inlineStr">
        <is>
          <t>RG22-S16</t>
        </is>
      </c>
      <c r="E365" s="77" t="inlineStr"/>
      <c r="F365" s="77" t="inlineStr">
        <is>
          <t>No</t>
        </is>
      </c>
      <c r="G365" s="79" t="inlineStr">
        <is>
          <t>MBA Health consultancy project (Global Business School for Health)</t>
        </is>
      </c>
      <c r="H365" s="77" t="inlineStr">
        <is>
          <t>MBA Health final-term consultancy project</t>
        </is>
      </c>
      <c r="I365" s="77" t="inlineStr"/>
      <c r="J365" s="77" t="inlineStr">
        <is>
          <t>Final-term consultancy project with a real health-sector client, with academic supervisor and industry mentor; students work independently or in small teams.</t>
        </is>
      </c>
      <c r="K365" s="77" t="inlineStr">
        <is>
          <t>UCL Global Business School for Health</t>
        </is>
      </c>
      <c r="L365" s="77" t="inlineStr">
        <is>
          <t>MBA Health (Executive MBA Health has similar Term 3 project)</t>
        </is>
      </c>
      <c r="M365" s="77" t="inlineStr">
        <is>
          <t>Business/management</t>
        </is>
      </c>
      <c r="N365" s="77" t="inlineStr">
        <is>
          <t>Postgraduate taught</t>
        </is>
      </c>
      <c r="O365" s="77" t="inlineStr"/>
      <c r="P365" s="77" t="inlineStr"/>
      <c r="Q365" s="77" t="inlineStr">
        <is>
          <t>Compulsory within specified programmes</t>
        </is>
      </c>
      <c r="R365" s="77" t="inlineStr">
        <is>
          <t>Curricular</t>
        </is>
      </c>
      <c r="S365" s="77" t="inlineStr">
        <is>
          <t>Not captured</t>
        </is>
      </c>
      <c r="T365" s="77" t="inlineStr">
        <is>
          <t>Final term</t>
        </is>
      </c>
      <c r="U365" s="77" t="inlineStr">
        <is>
          <t>Consultancy project</t>
        </is>
      </c>
      <c r="V365" s="77" t="inlineStr">
        <is>
          <t>Yes</t>
        </is>
      </c>
      <c r="W365" s="77" t="inlineStr">
        <is>
          <t>Source 1</t>
        </is>
      </c>
      <c r="X365" s="77" t="inlineStr">
        <is>
          <t>Unclear</t>
        </is>
      </c>
      <c r="Y365" s="77" t="inlineStr">
        <is>
          <t>Source 1: students work independently or in small teams; routes not separable.</t>
        </is>
      </c>
      <c r="Z365" s="77" t="inlineStr">
        <is>
          <t>Yes</t>
        </is>
      </c>
      <c r="AA365" s="77" t="inlineStr">
        <is>
          <t>Source 1: real client in the health sector; industry mentor.</t>
        </is>
      </c>
      <c r="AB365" s="77" t="inlineStr">
        <is>
          <t>Unclear</t>
        </is>
      </c>
      <c r="AC365" s="77" t="inlineStr">
        <is>
          <t>Client plus industry mentor</t>
        </is>
      </c>
      <c r="AD365" s="77" t="inlineStr"/>
      <c r="AE365" s="77" t="inlineStr">
        <is>
          <t>Consultancy solutions</t>
        </is>
      </c>
      <c r="AF365" s="77">
        <f>IF(OR(V365="No",X365="No",Z365="No"),"Outside strict definition",IF(AND(V365="Yes",X365="Yes",Z365="Yes"),"Meets all three","Potentially relevant; evidence incomplete"))</f>
        <v/>
      </c>
      <c r="AG365" s="77" t="inlineStr">
        <is>
          <t>Current status unclear</t>
        </is>
      </c>
      <c r="AH365" s="77" t="inlineStr">
        <is>
          <t>undated</t>
        </is>
      </c>
      <c r="AI365" s="77" t="inlineStr">
        <is>
          <t>Yes</t>
        </is>
      </c>
      <c r="AJ365" s="77">
        <f>IF(AND(AI365="Yes",AF365="Meets all three",AG365="Current delivery confirmed"),"Yes","No")</f>
        <v/>
      </c>
      <c r="AK365" s="77" t="inlineStr"/>
      <c r="AL365" s="77" t="inlineStr">
        <is>
          <t>RG22-S16-R1</t>
        </is>
      </c>
      <c r="AM365" s="77" t="inlineStr">
        <is>
          <t>Team vs individual split unknown.</t>
        </is>
      </c>
      <c r="AN365" s="77" t="inlineStr"/>
      <c r="AO365" s="77" t="inlineStr">
        <is>
          <t>UK</t>
        </is>
      </c>
      <c r="AP365" s="77" t="inlineStr">
        <is>
          <t>UK – Russell Group</t>
        </is>
      </c>
      <c r="AQ365" s="77" t="inlineStr">
        <is>
          <t>~1 term/semester</t>
        </is>
      </c>
      <c r="AR365" s="77" t="inlineStr">
        <is>
          <t>All/standard</t>
        </is>
      </c>
      <c r="AS365" s="77" t="inlineStr"/>
    </row>
    <row r="366">
      <c r="A366" s="77" t="inlineStr">
        <is>
          <t>RG22</t>
        </is>
      </c>
      <c r="B366" s="77" t="inlineStr">
        <is>
          <t>UCL</t>
        </is>
      </c>
      <c r="C366" s="77" t="inlineStr">
        <is>
          <t>University-wide</t>
        </is>
      </c>
      <c r="D366" s="77" t="inlineStr">
        <is>
          <t>RG22-S17</t>
        </is>
      </c>
      <c r="E366" s="77" t="inlineStr"/>
      <c r="F366" s="77" t="inlineStr">
        <is>
          <t>No</t>
        </is>
      </c>
      <c r="G366" s="79" t="inlineStr">
        <is>
          <t>UCL Researcher Consultancy Challenge</t>
        </is>
      </c>
      <c r="H366" s="77" t="inlineStr">
        <is>
          <t>Researcher Consultancy Challenge (UCL Careers)</t>
        </is>
      </c>
      <c r="I366" s="77" t="inlineStr"/>
      <c r="J366" s="77" t="inlineStr">
        <is>
          <t>Week-long programme for early-career researchers: a consultancy-skills training day followed by groups of researchers working on a real industry partner's problem, ending with presentations and feedback; usually July.</t>
        </is>
      </c>
      <c r="K366" s="77" t="inlineStr">
        <is>
          <t>UCL Careers (researcher careers)</t>
        </is>
      </c>
      <c r="L366" s="77" t="inlineStr">
        <is>
          <t>Early-career researchers (PhD students/postdocs)</t>
        </is>
      </c>
      <c r="M366" s="77" t="inlineStr">
        <is>
          <t>Central provision</t>
        </is>
      </c>
      <c r="N366" s="77" t="inlineStr">
        <is>
          <t>Postgraduate research</t>
        </is>
      </c>
      <c r="O366" s="77" t="inlineStr"/>
      <c r="P366" s="77" t="inlineStr">
        <is>
          <t>Early-career researchers only; application via newsletter.</t>
        </is>
      </c>
      <c r="Q366" s="77" t="inlineStr">
        <is>
          <t>Optional/elective</t>
        </is>
      </c>
      <c r="R366" s="77" t="inlineStr">
        <is>
          <t>Extracurricular</t>
        </is>
      </c>
      <c r="S366" s="77" t="inlineStr">
        <is>
          <t>None evidenced</t>
        </is>
      </c>
      <c r="T366" s="77" t="inlineStr">
        <is>
          <t>One week plus training day</t>
        </is>
      </c>
      <c r="U366" s="77" t="inlineStr">
        <is>
          <t>Team consultancy challenge</t>
        </is>
      </c>
      <c r="V366" s="77" t="inlineStr">
        <is>
          <t>Yes</t>
        </is>
      </c>
      <c r="W366" s="77" t="inlineStr">
        <is>
          <t>Source 1: team works on industry partner's problem and presents.</t>
        </is>
      </c>
      <c r="X366" s="77" t="inlineStr">
        <is>
          <t>Yes</t>
        </is>
      </c>
      <c r="Y366" s="77" t="inlineStr">
        <is>
          <t>Source 1: groups of researchers work together.</t>
        </is>
      </c>
      <c r="Z366" s="77" t="inlineStr">
        <is>
          <t>Yes</t>
        </is>
      </c>
      <c r="AA366" s="77" t="inlineStr">
        <is>
          <t>Source 1: industry partner's problem; presentations and feedback.</t>
        </is>
      </c>
      <c r="AB366" s="77" t="inlineStr">
        <is>
          <t>Business/commercial</t>
        </is>
      </c>
      <c r="AC366" s="77" t="inlineStr">
        <is>
          <t>Industry partner sets problem, gives feedback.</t>
        </is>
      </c>
      <c r="AD366" s="77" t="inlineStr"/>
      <c r="AE366" s="77" t="inlineStr">
        <is>
          <t>Presentation to partner</t>
        </is>
      </c>
      <c r="AF366" s="77">
        <f>IF(OR(V366="No",X366="No",Z366="No"),"Outside strict definition",IF(AND(V366="Yes",X366="Yes",Z366="Yes"),"Meets all three","Potentially relevant; evidence incomplete"))</f>
        <v/>
      </c>
      <c r="AG366" s="77" t="inlineStr">
        <is>
          <t>Current status unclear</t>
        </is>
      </c>
      <c r="AH366" s="77" t="inlineStr">
        <is>
          <t>2026</t>
        </is>
      </c>
      <c r="AI366" s="77" t="inlineStr">
        <is>
          <t>Yes</t>
        </is>
      </c>
      <c r="AJ366" s="77">
        <f>IF(AND(AI366="Yes",AF366="Meets all three",AG366="Current delivery confirmed"),"Yes","No")</f>
        <v/>
      </c>
      <c r="AK366" s="77" t="inlineStr"/>
      <c r="AL366" s="77" t="inlineStr">
        <is>
          <t>RG22-S17-R1</t>
        </is>
      </c>
      <c r="AM366" s="77" t="inlineStr">
        <is>
          <t>2026 training day described as 'likely' 3 July 2026; no confirmation it ran; partner names not found.</t>
        </is>
      </c>
      <c r="AN366" s="77" t="inlineStr"/>
      <c r="AO366" s="77" t="inlineStr">
        <is>
          <t>UK</t>
        </is>
      </c>
      <c r="AP366" s="77" t="inlineStr">
        <is>
          <t>UK – Russell Group</t>
        </is>
      </c>
      <c r="AQ366" s="77" t="inlineStr">
        <is>
          <t>1-4 weeks</t>
        </is>
      </c>
      <c r="AR366" s="77" t="inlineStr">
        <is>
          <t>All/standard</t>
        </is>
      </c>
      <c r="AS366" s="77" t="inlineStr"/>
    </row>
    <row r="367">
      <c r="A367" s="77" t="inlineStr">
        <is>
          <t>RG22</t>
        </is>
      </c>
      <c r="B367" s="77" t="inlineStr">
        <is>
          <t>UCL</t>
        </is>
      </c>
      <c r="C367" s="77" t="inlineStr">
        <is>
          <t>University-wide</t>
        </is>
      </c>
      <c r="D367" s="77" t="inlineStr">
        <is>
          <t>RG22-S18</t>
        </is>
      </c>
      <c r="E367" s="77" t="inlineStr"/>
      <c r="F367" s="77" t="inlineStr">
        <is>
          <t>No</t>
        </is>
      </c>
      <c r="G367" s="79" t="inlineStr">
        <is>
          <t>Grand Challenges x ChangeMakers</t>
        </is>
      </c>
      <c r="H367" s="77" t="inlineStr">
        <is>
          <t>UCL Grand Challenges x ChangeMakers student-staff projects</t>
        </is>
      </c>
      <c r="I367" s="77" t="inlineStr"/>
      <c r="J367"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67" s="77" t="inlineStr">
        <is>
          <t>UCL Grand Challenges / ChangeMakers</t>
        </is>
      </c>
      <c r="L367" s="77" t="inlineStr">
        <is>
          <t>Any UCL students and staff</t>
        </is>
      </c>
      <c r="M367" s="77" t="inlineStr">
        <is>
          <t>Central provision</t>
        </is>
      </c>
      <c r="N367" s="77" t="inlineStr">
        <is>
          <t>Mixed</t>
        </is>
      </c>
      <c r="O367" s="77" t="inlineStr"/>
      <c r="P367" s="77" t="inlineStr">
        <is>
          <t>Joint student-staff application; competitive funding.</t>
        </is>
      </c>
      <c r="Q367" s="77" t="inlineStr">
        <is>
          <t>Selective/competitive</t>
        </is>
      </c>
      <c r="R367" s="77" t="inlineStr">
        <is>
          <t>Extracurricular</t>
        </is>
      </c>
      <c r="S367" s="77" t="inlineStr">
        <is>
          <t>None</t>
        </is>
      </c>
      <c r="T367" s="77" t="inlineStr">
        <is>
          <t>~12 weeks across the year</t>
        </is>
      </c>
      <c r="U367" s="77" t="inlineStr">
        <is>
          <t>Funded student-staff project teams</t>
        </is>
      </c>
      <c r="V367" s="77" t="inlineStr">
        <is>
          <t>Yes</t>
        </is>
      </c>
      <c r="W367" s="77" t="inlineStr">
        <is>
          <t>Sources 1-2: ~12-week funded projects under Grand Challenge themes.</t>
        </is>
      </c>
      <c r="X367" s="77" t="inlineStr">
        <is>
          <t>Yes</t>
        </is>
      </c>
      <c r="Y367" s="77" t="inlineStr">
        <is>
          <t>Source 1: teams of at least two students plus staff.</t>
        </is>
      </c>
      <c r="Z367" s="77" t="inlineStr">
        <is>
          <t>Unclear</t>
        </is>
      </c>
      <c r="AA367" s="77" t="inlineStr">
        <is>
          <t>Partners are student-staff; no requirement for an external organisation. Only incidental external engagement (e.g. a site visit to OXCUU in one past project).</t>
        </is>
      </c>
      <c r="AB367" s="77" t="inlineStr">
        <is>
          <t>Other</t>
        </is>
      </c>
      <c r="AC367" s="77" t="inlineStr">
        <is>
          <t>Internal student-staff partnership; external involvement optional/incidental.</t>
        </is>
      </c>
      <c r="AD367" s="77" t="inlineStr"/>
      <c r="AE367" s="77" t="inlineStr">
        <is>
          <t>Project-specific</t>
        </is>
      </c>
      <c r="AF367" s="77">
        <f>IF(OR(V367="No",X367="No",Z367="No"),"Outside strict definition",IF(AND(V367="Yes",X367="Yes",Z367="Yes"),"Meets all three","Potentially relevant; evidence incomplete"))</f>
        <v/>
      </c>
      <c r="AG367" s="77" t="inlineStr">
        <is>
          <t>Current delivery confirmed</t>
        </is>
      </c>
      <c r="AH367" s="77" t="inlineStr">
        <is>
          <t>2025/26</t>
        </is>
      </c>
      <c r="AI367" s="77" t="inlineStr">
        <is>
          <t>Yes</t>
        </is>
      </c>
      <c r="AJ367" s="77">
        <f>IF(AND(AI367="Yes",AF367="Meets all three",AG367="Current delivery confirmed"),"Yes","No")</f>
        <v/>
      </c>
      <c r="AK367" s="77" t="inlineStr">
        <is>
          <t>15 funded projects, 35 student partners (2025-26)</t>
        </is>
      </c>
      <c r="AL367" s="77" t="inlineStr">
        <is>
          <t>RG22-S18-R1; RG22-S18-R2</t>
        </is>
      </c>
      <c r="AM367" s="77" t="inlineStr">
        <is>
          <t>Legacy row cited a 'September 2026 application call'; the September 2026 UCL page found says the next programme 'launches soon' (no open call or deadline). The 2025-26 call closed 23 Jan 2026. C is not shown: no external-organisation requirement.</t>
        </is>
      </c>
      <c r="AN367" s="77" t="inlineStr">
        <is>
          <t>Grand Challenges × ChangeMakers</t>
        </is>
      </c>
      <c r="AO367" s="77" t="inlineStr">
        <is>
          <t>UK</t>
        </is>
      </c>
      <c r="AP367" s="77" t="inlineStr">
        <is>
          <t>UK – Russell Group</t>
        </is>
      </c>
      <c r="AQ367" s="77" t="inlineStr">
        <is>
          <t>~1 term/semester</t>
        </is>
      </c>
      <c r="AR367" s="77" t="inlineStr">
        <is>
          <t>Some projects</t>
        </is>
      </c>
      <c r="AS367" s="77" t="inlineStr"/>
    </row>
    <row r="368">
      <c r="A368" s="77" t="inlineStr">
        <is>
          <t>RG23</t>
        </is>
      </c>
      <c r="B368" s="77" t="inlineStr">
        <is>
          <t>Warwick</t>
        </is>
      </c>
      <c r="C368" s="77" t="inlineStr">
        <is>
          <t>University-wide</t>
        </is>
      </c>
      <c r="D368" s="77" t="inlineStr">
        <is>
          <t>RG23-S01</t>
        </is>
      </c>
      <c r="E368" s="77" t="inlineStr"/>
      <c r="F368" s="77" t="inlineStr">
        <is>
          <t>No</t>
        </is>
      </c>
      <c r="G368" s="79" t="inlineStr">
        <is>
          <t>TeamWork International Experience Programme</t>
        </is>
      </c>
      <c r="H368" s="77" t="inlineStr">
        <is>
          <t>TeamWork International Experience Programme</t>
        </is>
      </c>
      <c r="I368" s="77" t="inlineStr"/>
      <c r="J368"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68" s="77" t="inlineStr">
        <is>
          <t>Warwick Careers (Student Opportunity) - employer-facing international programme</t>
        </is>
      </c>
      <c r="L368" s="77" t="inlineStr">
        <is>
          <t>All Warwick students (application and induction required)</t>
        </is>
      </c>
      <c r="M368" s="77" t="inlineStr">
        <is>
          <t>Central provision</t>
        </is>
      </c>
      <c r="N368" s="77" t="inlineStr">
        <is>
          <t>Mixed</t>
        </is>
      </c>
      <c r="O368" s="77" t="inlineStr">
        <is>
          <t>Any (teams mixed by year and degree)</t>
        </is>
      </c>
      <c r="P368" s="77" t="inlineStr">
        <is>
          <t>Students must apply for a place and complete a detailed induction programme; a bursary for students from under-represented groups was offered in the 2024 round (may have changed).</t>
        </is>
      </c>
      <c r="Q368" s="77" t="inlineStr">
        <is>
          <t>Selective/competitive</t>
        </is>
      </c>
      <c r="R368" s="77" t="inlineStr">
        <is>
          <t>Extracurricular</t>
        </is>
      </c>
      <c r="S368" s="77" t="inlineStr">
        <is>
          <t>No credit evidenced (careers programme).</t>
        </is>
      </c>
      <c r="T368" s="77" t="inlineStr">
        <is>
          <t>4 weeks, part-time (~10 hours/week for students; ~2 hours/week from the organisation)</t>
        </is>
      </c>
      <c r="U368" s="77" t="inlineStr">
        <is>
          <t>Online, multi-university teams</t>
        </is>
      </c>
      <c r="V368" s="77" t="inlineStr">
        <is>
          <t>Yes</t>
        </is>
      </c>
      <c r="W368" s="77" t="inlineStr">
        <is>
          <t>Teams work on a project the organisation describes (project detail supplied by the organisation) and finish with a project presentation to the organisation [1][2].</t>
        </is>
      </c>
      <c r="X368" s="77" t="inlineStr">
        <is>
          <t>Yes</t>
        </is>
      </c>
      <c r="Y368" s="77" t="inlineStr">
        <is>
          <t>Teams of up to 6 students assigned by the programme, multidisciplinary and mixed by year and degree [2].</t>
        </is>
      </c>
      <c r="Z368" s="77" t="inlineStr">
        <is>
          <t>Yes</t>
        </is>
      </c>
      <c r="AA368" s="77" t="inlineStr">
        <is>
          <t>The external organisation supplies the project, gives a pre-project briefing, holds regular check-ins and attends the final project presentation meeting [2]; employer feedback from the 2024 and 2025 rounds published [3].</t>
        </is>
      </c>
      <c r="AB368" s="77" t="inlineStr">
        <is>
          <t>Mixed</t>
        </is>
      </c>
      <c r="AC368" s="77" t="inlineStr">
        <is>
          <t>Supplies project brief; briefs, checks in with and receives final presentation from student team</t>
        </is>
      </c>
      <c r="AD368" s="77" t="inlineStr"/>
      <c r="AE368" s="77" t="inlineStr">
        <is>
          <t>Final project presentation to the organisation</t>
        </is>
      </c>
      <c r="AF368" s="77">
        <f>IF(OR(V368="No",X368="No",Z368="No"),"Outside strict definition",IF(AND(V368="Yes",X368="Yes",Z368="Yes"),"Meets all three","Potentially relevant; evidence incomplete"))</f>
        <v/>
      </c>
      <c r="AG368" s="77" t="inlineStr">
        <is>
          <t>Current delivery confirmed</t>
        </is>
      </c>
      <c r="AH368" s="77" t="inlineStr">
        <is>
          <t>2026/27 (next programme 22 Feb - 19 Mar 2027; 2024 and 2025 rounds delivered)</t>
        </is>
      </c>
      <c r="AI368" s="77" t="inlineStr">
        <is>
          <t>Yes</t>
        </is>
      </c>
      <c r="AJ368" s="77">
        <f>IF(AND(AI368="Yes",AF368="Meets all three",AG368="Current delivery confirmed"),"Yes","No")</f>
        <v/>
      </c>
      <c r="AK368" s="77" t="inlineStr"/>
      <c r="AL368" s="77" t="inlineStr">
        <is>
          <t>RG23-S01-R1; RG23-S01-R2; RG23-S01-R3</t>
        </is>
      </c>
      <c r="AM368"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68" s="77" t="inlineStr"/>
      <c r="AO368" s="77" t="inlineStr">
        <is>
          <t>UK</t>
        </is>
      </c>
      <c r="AP368" s="77" t="inlineStr">
        <is>
          <t>UK – Russell Group</t>
        </is>
      </c>
      <c r="AQ368" s="77" t="inlineStr">
        <is>
          <t>1–4 weeks</t>
        </is>
      </c>
      <c r="AR368" s="77" t="inlineStr">
        <is>
          <t>All/standard</t>
        </is>
      </c>
      <c r="AS368" s="77" t="inlineStr"/>
    </row>
    <row r="369">
      <c r="A369" s="77" t="inlineStr">
        <is>
          <t>RG23</t>
        </is>
      </c>
      <c r="B369" s="77" t="inlineStr">
        <is>
          <t>Warwick</t>
        </is>
      </c>
      <c r="C369" s="77" t="inlineStr">
        <is>
          <t>Programme/course</t>
        </is>
      </c>
      <c r="D369" s="77" t="inlineStr">
        <is>
          <t>RG23-S02</t>
        </is>
      </c>
      <c r="E369" s="77" t="inlineStr"/>
      <c r="F369" s="77" t="inlineStr">
        <is>
          <t>No</t>
        </is>
      </c>
      <c r="G369" s="79" t="inlineStr">
        <is>
          <t>Strategic Consulting Project (group SCP) - MBA</t>
        </is>
      </c>
      <c r="H369" s="77" t="inlineStr">
        <is>
          <t>Strategic Consulting Project (group route)</t>
        </is>
      </c>
      <c r="I369" s="77" t="inlineStr"/>
      <c r="J369"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69" s="77" t="inlineStr">
        <is>
          <t>Warwick Business School (CareersPlus / Employer Relations project team)</t>
        </is>
      </c>
      <c r="L369" s="77" t="inlineStr">
        <is>
          <t>MBA programmes (Full-time MBA per 2026 FAQ; Global Online MBA structure, January 2027 intake)</t>
        </is>
      </c>
      <c r="M369" s="77" t="inlineStr">
        <is>
          <t>Business/management</t>
        </is>
      </c>
      <c r="N369" s="77" t="inlineStr">
        <is>
          <t>Postgraduate taught</t>
        </is>
      </c>
      <c r="O369" s="77" t="inlineStr">
        <is>
          <t>Final stage of MBA (summer)</t>
        </is>
      </c>
      <c r="P369" s="77" t="inlineStr">
        <is>
          <t>MBA students only for group SCPs (2026 FAQ: Masters students can only be offered Individual Projects); client selects group by interview.</t>
        </is>
      </c>
      <c r="Q369" s="77" t="inlineStr">
        <is>
          <t>Optional/elective</t>
        </is>
      </c>
      <c r="R369" s="77" t="inlineStr">
        <is>
          <t>Curricular</t>
        </is>
      </c>
      <c r="S369" s="77" t="inlineStr">
        <is>
          <t>MBA final project (alternative to an Individual Project/dissertation); exact credit not captured.</t>
        </is>
      </c>
      <c r="T369" s="77" t="inlineStr">
        <is>
          <t>Typically 10-12 weeks, June to September</t>
        </is>
      </c>
      <c r="U369" s="77" t="inlineStr">
        <is>
          <t>In person / on site or virtual with client</t>
        </is>
      </c>
      <c r="V369" s="77" t="inlineStr">
        <is>
          <t>Yes</t>
        </is>
      </c>
      <c r="W369" s="77" t="inlineStr">
        <is>
          <t>Client completes a project brief and Project Agreement defining deliverables such as a presentation or management report [1]; Global Online MBA SCP addresses 'at least one topic posed by the Client' [2].</t>
        </is>
      </c>
      <c r="X369" s="77" t="inlineStr">
        <is>
          <t>Yes</t>
        </is>
      </c>
      <c r="Y369" s="77" t="inlineStr">
        <is>
          <t>'A group SCP consists of 3 students who will present themselves as a self-formed group' [1]; Global Online MBA: 'as a group of three' [2].</t>
        </is>
      </c>
      <c r="Z369" s="77" t="inlineStr">
        <is>
          <t>Yes</t>
        </is>
      </c>
      <c r="AA369" s="77" t="inlineStr">
        <is>
          <t>Client organisation submits the brief, interviews the group, must allocate an employee as mentor/point of contact, provides data access and reimburses expenses; max two group projects per organisation [1].</t>
        </is>
      </c>
      <c r="AB369" s="77" t="inlineStr">
        <is>
          <t>Unclear</t>
        </is>
      </c>
      <c r="AC369" s="77" t="inlineStr">
        <is>
          <t>Client: sets brief, selects group, mentors, receives deliverables</t>
        </is>
      </c>
      <c r="AD369" s="77" t="inlineStr"/>
      <c r="AE369" s="77" t="inlineStr">
        <is>
          <t>Presentation and/or management report agreed in Project Agreement</t>
        </is>
      </c>
      <c r="AF369" s="77">
        <f>IF(OR(V369="No",X369="No",Z369="No"),"Outside strict definition",IF(AND(V369="Yes",X369="Yes",Z369="Yes"),"Meets all three","Potentially relevant; evidence incomplete"))</f>
        <v/>
      </c>
      <c r="AG369" s="77" t="inlineStr">
        <is>
          <t>Current delivery confirmed</t>
        </is>
      </c>
      <c r="AH369" s="77" t="inlineStr">
        <is>
          <t>2026 (2026 project FAQ); Global Online MBA January 2027 structure</t>
        </is>
      </c>
      <c r="AI369" s="77" t="inlineStr">
        <is>
          <t>Yes</t>
        </is>
      </c>
      <c r="AJ369" s="77">
        <f>IF(AND(AI369="Yes",AF369="Meets all three",AG369="Current delivery confirmed"),"Yes","No")</f>
        <v/>
      </c>
      <c r="AK369" s="77" t="inlineStr"/>
      <c r="AL369" s="77" t="inlineStr">
        <is>
          <t>RG23-S02-R1; RG23-S02-R2</t>
        </is>
      </c>
      <c r="AM369"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69" s="77" t="inlineStr"/>
      <c r="AO369" s="77" t="inlineStr">
        <is>
          <t>UK</t>
        </is>
      </c>
      <c r="AP369" s="77" t="inlineStr">
        <is>
          <t>UK – Russell Group</t>
        </is>
      </c>
      <c r="AQ369" s="77" t="inlineStr">
        <is>
          <t>~1 term/semester</t>
        </is>
      </c>
      <c r="AR369" s="77" t="inlineStr">
        <is>
          <t>All/standard</t>
        </is>
      </c>
      <c r="AS369" s="77" t="inlineStr"/>
    </row>
    <row r="370">
      <c r="A370" s="77" t="inlineStr">
        <is>
          <t>RG23</t>
        </is>
      </c>
      <c r="B370" s="77" t="inlineStr">
        <is>
          <t>Warwick</t>
        </is>
      </c>
      <c r="C370" s="77" t="inlineStr">
        <is>
          <t>Programme/course</t>
        </is>
      </c>
      <c r="D370" s="77" t="inlineStr">
        <is>
          <t>RG23-S03</t>
        </is>
      </c>
      <c r="E370" s="77" t="inlineStr"/>
      <c r="F370" s="77" t="inlineStr">
        <is>
          <t>No</t>
        </is>
      </c>
      <c r="G370" s="79" t="inlineStr">
        <is>
          <t>LeadershipPlus group consultancy project (Full-time MBA)</t>
        </is>
      </c>
      <c r="H370" s="77" t="inlineStr">
        <is>
          <t>LeadershipPlus group consultancy project</t>
        </is>
      </c>
      <c r="I370" s="77" t="inlineStr"/>
      <c r="J370"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70" s="77" t="inlineStr">
        <is>
          <t>Warwick Business School</t>
        </is>
      </c>
      <c r="L370" s="77" t="inlineStr">
        <is>
          <t>Full-time MBA</t>
        </is>
      </c>
      <c r="M370" s="77" t="inlineStr">
        <is>
          <t>Business/management</t>
        </is>
      </c>
      <c r="N370" s="77" t="inlineStr">
        <is>
          <t>Postgraduate taught</t>
        </is>
      </c>
      <c r="O370" s="77" t="inlineStr">
        <is>
          <t>Full-time MBA (spring term)</t>
        </is>
      </c>
      <c r="P370" s="77" t="inlineStr">
        <is>
          <t>Full-time MBA students</t>
        </is>
      </c>
      <c r="Q370" s="77" t="inlineStr">
        <is>
          <t>Unclear</t>
        </is>
      </c>
      <c r="R370" s="77" t="inlineStr">
        <is>
          <t>Curricular</t>
        </is>
      </c>
      <c r="S370" s="77" t="inlineStr">
        <is>
          <t>Not captured</t>
        </is>
      </c>
      <c r="T370" s="77" t="inlineStr">
        <is>
          <t>About 9-10 weeks (sources differ), January to March</t>
        </is>
      </c>
      <c r="U370" s="77" t="inlineStr">
        <is>
          <t>In person with client</t>
        </is>
      </c>
      <c r="V370" s="77" t="inlineStr">
        <is>
          <t>Yes</t>
        </is>
      </c>
      <c r="W370" s="77" t="inlineStr">
        <is>
          <t>Client's current business issue investigated; practical recommendations delivered [1][2].</t>
        </is>
      </c>
      <c r="X370" s="77" t="inlineStr">
        <is>
          <t>Yes</t>
        </is>
      </c>
      <c r="Y370" s="77" t="inlineStr">
        <is>
          <t>Groups of six to eight Full-time MBA students [1]; blog describes groups of seven or eight [2].</t>
        </is>
      </c>
      <c r="Z370" s="77" t="inlineStr">
        <is>
          <t>Yes</t>
        </is>
      </c>
      <c r="AA370" s="77" t="inlineStr">
        <is>
          <t>Corporate, SME or not-for-profit clients supply the business issue and receive findings presented to client and staff [1][2].</t>
        </is>
      </c>
      <c r="AB370" s="77" t="inlineStr">
        <is>
          <t>Mixed</t>
        </is>
      </c>
      <c r="AC370" s="77" t="inlineStr">
        <is>
          <t>Client sets business issue; receives presentation and recommendations</t>
        </is>
      </c>
      <c r="AD370" s="77" t="inlineStr"/>
      <c r="AE370" s="77" t="inlineStr">
        <is>
          <t>Findings and recommendations presented to client</t>
        </is>
      </c>
      <c r="AF370" s="77">
        <f>IF(OR(V370="No",X370="No",Z370="No"),"Outside strict definition",IF(AND(V370="Yes",X370="Yes",Z370="Yes"),"Meets all three","Potentially relevant; evidence incomplete"))</f>
        <v/>
      </c>
      <c r="AG370" s="77" t="inlineStr">
        <is>
          <t>Current status unclear</t>
        </is>
      </c>
      <c r="AH370" s="77" t="inlineStr">
        <is>
          <t>undated (one page described as 2024-era)</t>
        </is>
      </c>
      <c r="AI370" s="77" t="inlineStr">
        <is>
          <t>Yes</t>
        </is>
      </c>
      <c r="AJ370" s="77">
        <f>IF(AND(AI370="Yes",AF370="Meets all three",AG370="Current delivery confirmed"),"Yes","No")</f>
        <v/>
      </c>
      <c r="AK370" s="77" t="inlineStr"/>
      <c r="AL370" s="77" t="inlineStr">
        <is>
          <t>RG23-S03-R1; RG23-S03-R2; RG23-S03-R3</t>
        </is>
      </c>
      <c r="AM370" s="77" t="inlineStr">
        <is>
          <t>Sources undated or inconsistent (9 vs 10 weeks); no dated 2025/26-2026/27 corroboration; whether compulsory for all FT MBA students not confirmed.</t>
        </is>
      </c>
      <c r="AN370" s="77" t="inlineStr"/>
      <c r="AO370" s="77" t="inlineStr">
        <is>
          <t>UK</t>
        </is>
      </c>
      <c r="AP370" s="77" t="inlineStr">
        <is>
          <t>UK – Russell Group</t>
        </is>
      </c>
      <c r="AQ370" s="77" t="inlineStr">
        <is>
          <t>~1 term/semester</t>
        </is>
      </c>
      <c r="AR370" s="77" t="inlineStr">
        <is>
          <t>All/standard</t>
        </is>
      </c>
      <c r="AS370" s="77" t="inlineStr"/>
    </row>
    <row r="371">
      <c r="A371" s="77" t="inlineStr">
        <is>
          <t>RG23</t>
        </is>
      </c>
      <c r="B371" s="77" t="inlineStr">
        <is>
          <t>Warwick</t>
        </is>
      </c>
      <c r="C371" s="77" t="inlineStr">
        <is>
          <t>Programme/course</t>
        </is>
      </c>
      <c r="D371" s="77" t="inlineStr">
        <is>
          <t>RG23-S04</t>
        </is>
      </c>
      <c r="E371" s="77" t="inlineStr"/>
      <c r="F371" s="77" t="inlineStr">
        <is>
          <t>No</t>
        </is>
      </c>
      <c r="G371" s="79" t="inlineStr">
        <is>
          <t>Business with Consulting MSc - live client consulting projects</t>
        </is>
      </c>
      <c r="H371" s="77" t="inlineStr">
        <is>
          <t>MSc Business with Consulting live client projects</t>
        </is>
      </c>
      <c r="I371" s="77" t="inlineStr"/>
      <c r="J371"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71" s="77" t="inlineStr">
        <is>
          <t>Warwick Business School</t>
        </is>
      </c>
      <c r="L371" s="77" t="inlineStr">
        <is>
          <t>MSc Business with Consulting</t>
        </is>
      </c>
      <c r="M371" s="77" t="inlineStr">
        <is>
          <t>Business/management</t>
        </is>
      </c>
      <c r="N371" s="77" t="inlineStr">
        <is>
          <t>Postgraduate taught</t>
        </is>
      </c>
      <c r="O371" s="77" t="inlineStr">
        <is>
          <t>Terms 1-2</t>
        </is>
      </c>
      <c r="P371" s="77" t="inlineStr">
        <is>
          <t>MSc Business with Consulting students</t>
        </is>
      </c>
      <c r="Q371" s="77" t="inlineStr">
        <is>
          <t>Unclear</t>
        </is>
      </c>
      <c r="R371" s="77" t="inlineStr">
        <is>
          <t>Curricular</t>
        </is>
      </c>
      <c r="S371" s="77" t="inlineStr"/>
      <c r="T371" s="77" t="inlineStr">
        <is>
          <t>Within terms 1-2 (exact length unknown)</t>
        </is>
      </c>
      <c r="U371" s="77" t="inlineStr"/>
      <c r="V371" s="77" t="inlineStr">
        <is>
          <t>Yes</t>
        </is>
      </c>
      <c r="W371" s="77" t="inlineStr">
        <is>
          <t>Alumni: 'the consulting projects in the first two terms involved real clients and we got to experience the full experience of a live project' [1].</t>
        </is>
      </c>
      <c r="X371" s="77" t="inlineStr">
        <is>
          <t>Unclear</t>
        </is>
      </c>
      <c r="Y371" s="77" t="inlineStr">
        <is>
          <t>Search summary states students were split into teams, but the statement could not be tied to a specific source page.</t>
        </is>
      </c>
      <c r="Z371" s="77" t="inlineStr">
        <is>
          <t>Yes</t>
        </is>
      </c>
      <c r="AA371" s="77" t="inlineStr">
        <is>
          <t>Alumni accounts describe 'real clients' / 'live client projects' [1][2]; role of client (brief, feedback) not detailed.</t>
        </is>
      </c>
      <c r="AB371" s="77" t="inlineStr">
        <is>
          <t>Unclear</t>
        </is>
      </c>
      <c r="AC371" s="77" t="inlineStr">
        <is>
          <t>Real client provides live project (detail unknown)</t>
        </is>
      </c>
      <c r="AD371" s="77" t="inlineStr"/>
      <c r="AE371" s="77" t="inlineStr"/>
      <c r="AF371" s="77">
        <f>IF(OR(V371="No",X371="No",Z371="No"),"Outside strict definition",IF(AND(V371="Yes",X371="Yes",Z371="Yes"),"Meets all three","Potentially relevant; evidence incomplete"))</f>
        <v/>
      </c>
      <c r="AG371" s="77" t="inlineStr">
        <is>
          <t>Current status unclear</t>
        </is>
      </c>
      <c r="AH371" s="77" t="inlineStr">
        <is>
          <t>undated alumni blogs; course page for 2027 entry does not name the project</t>
        </is>
      </c>
      <c r="AI371" s="77" t="inlineStr">
        <is>
          <t>Yes</t>
        </is>
      </c>
      <c r="AJ371" s="77">
        <f>IF(AND(AI371="Yes",AF371="Meets all three",AG371="Current delivery confirmed"),"Yes","No")</f>
        <v/>
      </c>
      <c r="AK371" s="77" t="inlineStr"/>
      <c r="AL371" s="77" t="inlineStr">
        <is>
          <t>RG23-S04-R1; RG23-S04-R2; RG23-S04-R3</t>
        </is>
      </c>
      <c r="AM371" s="77" t="inlineStr">
        <is>
          <t>Module code, team structure and client role not verified in official module documentation; current delivery not dated.</t>
        </is>
      </c>
      <c r="AN371" s="77" t="inlineStr"/>
      <c r="AO371" s="77" t="inlineStr">
        <is>
          <t>UK</t>
        </is>
      </c>
      <c r="AP371" s="77" t="inlineStr">
        <is>
          <t>UK – Russell Group</t>
        </is>
      </c>
      <c r="AQ371" s="77" t="inlineStr">
        <is>
          <t>Unclear</t>
        </is>
      </c>
      <c r="AR371" s="77" t="inlineStr">
        <is>
          <t>Unclear</t>
        </is>
      </c>
      <c r="AS371" s="77" t="inlineStr"/>
    </row>
    <row r="372">
      <c r="A372" s="77" t="inlineStr">
        <is>
          <t>RG23</t>
        </is>
      </c>
      <c r="B372" s="77" t="inlineStr">
        <is>
          <t>Warwick</t>
        </is>
      </c>
      <c r="C372" s="77" t="inlineStr">
        <is>
          <t>Programme/course</t>
        </is>
      </c>
      <c r="D372" s="77" t="inlineStr">
        <is>
          <t>RG23-S05</t>
        </is>
      </c>
      <c r="E372" s="77" t="inlineStr"/>
      <c r="F372" s="77" t="inlineStr">
        <is>
          <t>No</t>
        </is>
      </c>
      <c r="G372" s="79" t="inlineStr">
        <is>
          <t>Business Consulting</t>
        </is>
      </c>
      <c r="H372" s="77" t="inlineStr">
        <is>
          <t>Business Consulting (Foundation Year)</t>
        </is>
      </c>
      <c r="I372" s="77" t="inlineStr">
        <is>
          <t>IB013-15</t>
        </is>
      </c>
      <c r="J372"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72" s="77" t="inlineStr">
        <is>
          <t>Warwick Business School</t>
        </is>
      </c>
      <c r="L372" s="77" t="inlineStr">
        <is>
          <t>Business and Management / Management / International Business Management with Foundation Year BSc</t>
        </is>
      </c>
      <c r="M372" s="77" t="inlineStr">
        <is>
          <t>Business/management</t>
        </is>
      </c>
      <c r="N372" s="77" t="inlineStr">
        <is>
          <t>Undergraduate</t>
        </is>
      </c>
      <c r="O372" s="77" t="inlineStr">
        <is>
          <t>Foundation year</t>
        </is>
      </c>
      <c r="P372" s="77" t="inlineStr">
        <is>
          <t>Foundation-year students on WBS programmes</t>
        </is>
      </c>
      <c r="Q372" s="77" t="inlineStr">
        <is>
          <t>Compulsory within specified programmes</t>
        </is>
      </c>
      <c r="R372" s="77" t="inlineStr">
        <is>
          <t>Curricular</t>
        </is>
      </c>
      <c r="S372" s="77" t="inlineStr">
        <is>
          <t>15 credits; 70% individual assignment, 20% group presentation, 10% individual contribution report</t>
        </is>
      </c>
      <c r="T372" s="77" t="inlineStr">
        <is>
          <t>10 weeks</t>
        </is>
      </c>
      <c r="U372" s="77" t="inlineStr"/>
      <c r="V372" s="77" t="inlineStr">
        <is>
          <t>Yes</t>
        </is>
      </c>
      <c r="W372" s="77" t="inlineStr">
        <is>
          <t>Students work on a business consulting project with an organisation [1]; third-term project working with an organisation to identify an issue or challenge [2].</t>
        </is>
      </c>
      <c r="X372" s="77" t="inlineStr">
        <is>
          <t>Unclear</t>
        </is>
      </c>
      <c r="Y372" s="77" t="inlineStr">
        <is>
          <t>Group presentation worth 20% but main output is a 70% individual assignment; a resit route replaces group work [1]. Joint output not established.</t>
        </is>
      </c>
      <c r="Z372" s="77" t="inlineStr">
        <is>
          <t>Unclear</t>
        </is>
      </c>
      <c r="AA372" s="77" t="inlineStr">
        <is>
          <t>'project working with an organisation' [2], but catalogue frames the report as on 'a placement or chosen business' [1]; organisation's role (brief, feedback) not documented.</t>
        </is>
      </c>
      <c r="AB372" s="77" t="inlineStr">
        <is>
          <t>Unclear</t>
        </is>
      </c>
      <c r="AC372" s="77" t="inlineStr"/>
      <c r="AD372" s="77" t="inlineStr"/>
      <c r="AE372" s="77" t="inlineStr"/>
      <c r="AF372" s="77">
        <f>IF(OR(V372="No",X372="No",Z372="No"),"Outside strict definition",IF(AND(V372="Yes",X372="Yes",Z372="Yes"),"Meets all three","Potentially relevant; evidence incomplete"))</f>
        <v/>
      </c>
      <c r="AG372" s="77" t="inlineStr">
        <is>
          <t>Current status unclear</t>
        </is>
      </c>
      <c r="AH372" s="77" t="inlineStr">
        <is>
          <t>2024 (module catalogue)</t>
        </is>
      </c>
      <c r="AI372" s="77" t="inlineStr">
        <is>
          <t>Yes</t>
        </is>
      </c>
      <c r="AJ372" s="77">
        <f>IF(AND(AI372="Yes",AF372="Meets all three",AG372="Current delivery confirmed"),"Yes","No")</f>
        <v/>
      </c>
      <c r="AK372" s="77" t="inlineStr"/>
      <c r="AL372" s="77" t="inlineStr">
        <is>
          <t>RG23-S05-R1; RG23-S05-R2</t>
        </is>
      </c>
      <c r="AM372" s="77" t="inlineStr">
        <is>
          <t>Whether organisation participates actively; whether project is group or individual; no 2025/26+ catalogue seen.</t>
        </is>
      </c>
      <c r="AN372" s="77" t="inlineStr"/>
      <c r="AO372" s="77" t="inlineStr">
        <is>
          <t>UK</t>
        </is>
      </c>
      <c r="AP372" s="77" t="inlineStr">
        <is>
          <t>UK – Russell Group</t>
        </is>
      </c>
      <c r="AQ372" s="77" t="inlineStr">
        <is>
          <t>~1 term/semester</t>
        </is>
      </c>
      <c r="AR372" s="77" t="inlineStr">
        <is>
          <t>Unclear</t>
        </is>
      </c>
      <c r="AS372" s="77" t="inlineStr"/>
    </row>
    <row r="373">
      <c r="A373" s="77" t="inlineStr">
        <is>
          <t>RG23</t>
        </is>
      </c>
      <c r="B373" s="77" t="inlineStr">
        <is>
          <t>Warwick</t>
        </is>
      </c>
      <c r="C373" s="77" t="inlineStr">
        <is>
          <t>Faculty/school</t>
        </is>
      </c>
      <c r="D373" s="77" t="inlineStr">
        <is>
          <t>RG23-S06</t>
        </is>
      </c>
      <c r="E373" s="77" t="inlineStr"/>
      <c r="F373" s="77" t="inlineStr">
        <is>
          <t>No</t>
        </is>
      </c>
      <c r="G373" s="79" t="inlineStr">
        <is>
          <t>Group Project</t>
        </is>
      </c>
      <c r="H373" s="77" t="inlineStr">
        <is>
          <t>Engineering MEng Group Project</t>
        </is>
      </c>
      <c r="I373" s="77" t="inlineStr">
        <is>
          <t>ES410-30</t>
        </is>
      </c>
      <c r="J373"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73" s="77" t="inlineStr">
        <is>
          <t>School of Engineering</t>
        </is>
      </c>
      <c r="L373" s="77" t="inlineStr">
        <is>
          <t>MEng Mechanical, Electronic, Civil, Automotive, Biomedical Systems, Systems Engineering etc.</t>
        </is>
      </c>
      <c r="M373" s="77" t="inlineStr">
        <is>
          <t>Engineering/computing</t>
        </is>
      </c>
      <c r="N373" s="77" t="inlineStr">
        <is>
          <t>Undergraduate</t>
        </is>
      </c>
      <c r="O373" s="77" t="inlineStr">
        <is>
          <t>Year 4 (MEng)</t>
        </is>
      </c>
      <c r="P373" s="77" t="inlineStr">
        <is>
          <t>MEng engineering students</t>
        </is>
      </c>
      <c r="Q373" s="77" t="inlineStr">
        <is>
          <t>Compulsory within specified programmes</t>
        </is>
      </c>
      <c r="R373" s="77" t="inlineStr">
        <is>
          <t>Curricular</t>
        </is>
      </c>
      <c r="S373" s="77" t="inlineStr">
        <is>
          <t>30 credits, 100% coursework</t>
        </is>
      </c>
      <c r="T373" s="77" t="inlineStr">
        <is>
          <t>25 weeks</t>
        </is>
      </c>
      <c r="U373" s="77" t="inlineStr"/>
      <c r="V373" s="77" t="inlineStr">
        <is>
          <t>Yes</t>
        </is>
      </c>
      <c r="W373" s="77" t="inlineStr">
        <is>
          <t>Defined project tasks set each year, e.g. reservoir design, racing car, submarine [1][2].</t>
        </is>
      </c>
      <c r="X373" s="77" t="inlineStr">
        <is>
          <t>Yes</t>
        </is>
      </c>
      <c r="Y373" s="77" t="inlineStr">
        <is>
          <t>Teams normally six students drawn from different degree streams [1].</t>
        </is>
      </c>
      <c r="Z373" s="77" t="inlineStr">
        <is>
          <t>Unclear</t>
        </is>
      </c>
      <c r="AA373" s="77" t="inlineStr">
        <is>
          <t>Projects 'ideally have industrial backing or can at least show industrial applicability' where possible [1] - industrial involvement is an aspiration, not the documented norm.</t>
        </is>
      </c>
      <c r="AB373" s="77" t="inlineStr">
        <is>
          <t>Unclear</t>
        </is>
      </c>
      <c r="AC373" s="77" t="inlineStr">
        <is>
          <t>Industrial backing for some projects (nature unspecified)</t>
        </is>
      </c>
      <c r="AD373" s="77" t="inlineStr">
        <is>
          <t>Severn Trent named as example project context on course page (role unverified)</t>
        </is>
      </c>
      <c r="AE373" s="77" t="inlineStr"/>
      <c r="AF373" s="77">
        <f>IF(OR(V373="No",X373="No",Z373="No"),"Outside strict definition",IF(AND(V373="Yes",X373="Yes",Z373="Yes"),"Meets all three","Potentially relevant; evidence incomplete"))</f>
        <v/>
      </c>
      <c r="AG373" s="77" t="inlineStr">
        <is>
          <t>Current status unclear</t>
        </is>
      </c>
      <c r="AH373" s="77" t="inlineStr">
        <is>
          <t>2022 (module catalogue)</t>
        </is>
      </c>
      <c r="AI373" s="77" t="inlineStr">
        <is>
          <t>Yes</t>
        </is>
      </c>
      <c r="AJ373" s="77">
        <f>IF(AND(AI373="Yes",AF373="Meets all three",AG373="Current delivery confirmed"),"Yes","No")</f>
        <v/>
      </c>
      <c r="AK373" s="77" t="inlineStr"/>
      <c r="AL373" s="77" t="inlineStr">
        <is>
          <t>RG23-S06-R1; RG23-S06-R2</t>
        </is>
      </c>
      <c r="AM373" s="77" t="inlineStr">
        <is>
          <t>No 2025/26+ catalogue entry seen; share and role of industrial sponsors unknown.</t>
        </is>
      </c>
      <c r="AN373" s="77" t="inlineStr"/>
      <c r="AO373" s="77" t="inlineStr">
        <is>
          <t>UK</t>
        </is>
      </c>
      <c r="AP373" s="77" t="inlineStr">
        <is>
          <t>UK – Russell Group</t>
        </is>
      </c>
      <c r="AQ373" s="77" t="inlineStr">
        <is>
          <t>&gt;1 term</t>
        </is>
      </c>
      <c r="AR373" s="77" t="inlineStr">
        <is>
          <t>Some projects</t>
        </is>
      </c>
      <c r="AS373" s="77" t="inlineStr"/>
    </row>
    <row r="374">
      <c r="A374" s="77" t="inlineStr">
        <is>
          <t>RG23</t>
        </is>
      </c>
      <c r="B374" s="77" t="inlineStr">
        <is>
          <t>Warwick</t>
        </is>
      </c>
      <c r="C374" s="77" t="inlineStr">
        <is>
          <t>Programme/course</t>
        </is>
      </c>
      <c r="D374" s="77" t="inlineStr">
        <is>
          <t>RG23-S07</t>
        </is>
      </c>
      <c r="E374" s="77" t="inlineStr"/>
      <c r="F374" s="77" t="inlineStr">
        <is>
          <t>No</t>
        </is>
      </c>
      <c r="G374" s="79" t="inlineStr">
        <is>
          <t>Group Project</t>
        </is>
      </c>
      <c r="H374" s="77" t="inlineStr">
        <is>
          <t>Group Project (Degree Apprenticeship, Electromechanical Engineering)</t>
        </is>
      </c>
      <c r="I374" s="77" t="inlineStr">
        <is>
          <t>ES3H7-30</t>
        </is>
      </c>
      <c r="J374" s="77" t="inlineStr">
        <is>
          <t>Level 3, 30-credit group project for degree apprentices; groups of normally six students undertake tasks predetermined each year by the School of Engineering Project Director in conjunction with industry (employers).</t>
        </is>
      </c>
      <c r="K374" s="77" t="inlineStr">
        <is>
          <t>School of Engineering</t>
        </is>
      </c>
      <c r="L374" s="77" t="inlineStr">
        <is>
          <t>Degree Apprenticeship in Electromechanical Engineering (DESA-H360), Year 4</t>
        </is>
      </c>
      <c r="M374" s="77" t="inlineStr">
        <is>
          <t>Engineering/computing</t>
        </is>
      </c>
      <c r="N374" s="77" t="inlineStr">
        <is>
          <t>Undergraduate</t>
        </is>
      </c>
      <c r="O374" s="77" t="inlineStr">
        <is>
          <t>Year 4 of apprenticeship programme</t>
        </is>
      </c>
      <c r="P374" s="77" t="inlineStr">
        <is>
          <t>Degree apprentices on DESA-H360</t>
        </is>
      </c>
      <c r="Q374" s="77" t="inlineStr">
        <is>
          <t>Compulsory within specified programmes</t>
        </is>
      </c>
      <c r="R374" s="77" t="inlineStr">
        <is>
          <t>Curricular</t>
        </is>
      </c>
      <c r="S374" s="77" t="inlineStr">
        <is>
          <t>30 credits, 100% coursework</t>
        </is>
      </c>
      <c r="T374" s="77" t="inlineStr"/>
      <c r="U374" s="77" t="inlineStr"/>
      <c r="V374" s="77" t="inlineStr">
        <is>
          <t>Yes</t>
        </is>
      </c>
      <c r="W374" s="77" t="inlineStr">
        <is>
          <t>Predetermined group project tasks set each year [1].</t>
        </is>
      </c>
      <c r="X374" s="77" t="inlineStr">
        <is>
          <t>Yes</t>
        </is>
      </c>
      <c r="Y374" s="77" t="inlineStr">
        <is>
          <t>Groups normally of six students [1].</t>
        </is>
      </c>
      <c r="Z374" s="77" t="inlineStr">
        <is>
          <t>Yes</t>
        </is>
      </c>
      <c r="AA374" s="77" t="inlineStr">
        <is>
          <t>'Tasks will be predetermined by the School of Engineering Project Director in conjunction with industry (employers) each year' [1] - employers co-set the brief.</t>
        </is>
      </c>
      <c r="AB374" s="77" t="inlineStr">
        <is>
          <t>Business/commercial</t>
        </is>
      </c>
      <c r="AC374" s="77" t="inlineStr">
        <is>
          <t>Employers co-set project tasks</t>
        </is>
      </c>
      <c r="AD374" s="77" t="inlineStr"/>
      <c r="AE374" s="77" t="inlineStr"/>
      <c r="AF374" s="77">
        <f>IF(OR(V374="No",X374="No",Z374="No"),"Outside strict definition",IF(AND(V374="Yes",X374="Yes",Z374="Yes"),"Meets all three","Potentially relevant; evidence incomplete"))</f>
        <v/>
      </c>
      <c r="AG374" s="77" t="inlineStr">
        <is>
          <t>Current status unclear</t>
        </is>
      </c>
      <c r="AH374" s="77" t="inlineStr">
        <is>
          <t>2024 (module catalogue)</t>
        </is>
      </c>
      <c r="AI374" s="77" t="inlineStr">
        <is>
          <t>Yes</t>
        </is>
      </c>
      <c r="AJ374" s="77">
        <f>IF(AND(AI374="Yes",AF374="Meets all three",AG374="Current delivery confirmed"),"Yes","No")</f>
        <v/>
      </c>
      <c r="AK374" s="77" t="inlineStr"/>
      <c r="AL374" s="77" t="inlineStr">
        <is>
          <t>RG23-S07-R1</t>
        </is>
      </c>
      <c r="AM374" s="77" t="inlineStr">
        <is>
          <t>No 2025/26+ catalogue seen; whether employers are apprentices' own employers and whether they assess/receive outputs unknown.</t>
        </is>
      </c>
      <c r="AN374" s="77" t="inlineStr"/>
      <c r="AO374" s="77" t="inlineStr">
        <is>
          <t>UK</t>
        </is>
      </c>
      <c r="AP374" s="77" t="inlineStr">
        <is>
          <t>UK – Russell Group</t>
        </is>
      </c>
      <c r="AQ374" s="77" t="inlineStr">
        <is>
          <t>Unclear</t>
        </is>
      </c>
      <c r="AR374" s="77" t="inlineStr">
        <is>
          <t>All/standard</t>
        </is>
      </c>
      <c r="AS374" s="77" t="inlineStr"/>
    </row>
    <row r="375">
      <c r="A375" s="77" t="inlineStr">
        <is>
          <t>RG23</t>
        </is>
      </c>
      <c r="B375" s="77" t="inlineStr">
        <is>
          <t>Warwick</t>
        </is>
      </c>
      <c r="C375" s="77" t="inlineStr">
        <is>
          <t>Programme/course</t>
        </is>
      </c>
      <c r="D375" s="77" t="inlineStr">
        <is>
          <t>RG23-S08</t>
        </is>
      </c>
      <c r="E375" s="77" t="inlineStr"/>
      <c r="F375" s="77" t="inlineStr">
        <is>
          <t>No</t>
        </is>
      </c>
      <c r="G375" s="79" t="inlineStr">
        <is>
          <t>Group Project</t>
        </is>
      </c>
      <c r="H375" s="77" t="inlineStr">
        <is>
          <t>Computer Science Group Project</t>
        </is>
      </c>
      <c r="I375" s="77" t="inlineStr">
        <is>
          <t>CS407-30</t>
        </is>
      </c>
      <c r="J375" s="77" t="inlineStr">
        <is>
          <t>Final-year (MEng) Computer Science group project in which groups of 4-6 students engineer a complex software system or conduct a research project to the requirements of a customer, who may be an academic or an industrial partner.</t>
        </is>
      </c>
      <c r="K375" s="77" t="inlineStr">
        <is>
          <t>Department of Computer Science</t>
        </is>
      </c>
      <c r="L375" s="77" t="inlineStr">
        <is>
          <t>Computer Science MEng (Year 4)</t>
        </is>
      </c>
      <c r="M375" s="77" t="inlineStr">
        <is>
          <t>Engineering/computing</t>
        </is>
      </c>
      <c r="N375" s="77" t="inlineStr">
        <is>
          <t>Undergraduate</t>
        </is>
      </c>
      <c r="O375" s="77" t="inlineStr">
        <is>
          <t>Year 4 (MEng)</t>
        </is>
      </c>
      <c r="P375" s="77" t="inlineStr"/>
      <c r="Q375" s="77" t="inlineStr">
        <is>
          <t>Unclear</t>
        </is>
      </c>
      <c r="R375" s="77" t="inlineStr">
        <is>
          <t>Curricular</t>
        </is>
      </c>
      <c r="S375" s="77" t="inlineStr">
        <is>
          <t>30 credits</t>
        </is>
      </c>
      <c r="T375" s="77" t="inlineStr"/>
      <c r="U375" s="77" t="inlineStr"/>
      <c r="V375" s="77" t="inlineStr">
        <is>
          <t>Yes</t>
        </is>
      </c>
      <c r="W375" s="77" t="inlineStr">
        <is>
          <t>Engineer complex software systems or conduct research projects 'according to the requirements of a customer' [1].</t>
        </is>
      </c>
      <c r="X375" s="77" t="inlineStr">
        <is>
          <t>Yes</t>
        </is>
      </c>
      <c r="Y375" s="77" t="inlineStr">
        <is>
          <t>Each group has between 4 and 6 students [1].</t>
        </is>
      </c>
      <c r="Z375" s="77" t="inlineStr">
        <is>
          <t>Unclear</t>
        </is>
      </c>
      <c r="AA375" s="77" t="inlineStr">
        <is>
          <t>Customer 'may be an academic or an industrial partner' [1]; archived catalogue said the customer 'will normally be an industrial partner' [2] - current wording does not make external customers the norm.</t>
        </is>
      </c>
      <c r="AB375" s="77" t="inlineStr">
        <is>
          <t>Mixed</t>
        </is>
      </c>
      <c r="AC375" s="77" t="inlineStr">
        <is>
          <t>Customer sets requirements (academic/internal or industrial)</t>
        </is>
      </c>
      <c r="AD375" s="77" t="inlineStr"/>
      <c r="AE375" s="77" t="inlineStr"/>
      <c r="AF375" s="77">
        <f>IF(OR(V375="No",X375="No",Z375="No"),"Outside strict definition",IF(AND(V375="Yes",X375="Yes",Z375="Yes"),"Meets all three","Potentially relevant; evidence incomplete"))</f>
        <v/>
      </c>
      <c r="AG375" s="77" t="inlineStr">
        <is>
          <t>Current status unclear</t>
        </is>
      </c>
      <c r="AH375" s="77" t="inlineStr">
        <is>
          <t>Undated module page; Fourth Year Computer Science MEng 2025/26 course page exists but CS407 listing not confirmed in extract</t>
        </is>
      </c>
      <c r="AI375" s="77" t="inlineStr">
        <is>
          <t>Yes</t>
        </is>
      </c>
      <c r="AJ375" s="77">
        <f>IF(AND(AI375="Yes",AF375="Meets all three",AG375="Current delivery confirmed"),"Yes","No")</f>
        <v/>
      </c>
      <c r="AK375" s="77" t="inlineStr"/>
      <c r="AL375" s="77" t="inlineStr">
        <is>
          <t>RG23-S08-R1; RG23-S08-R2</t>
        </is>
      </c>
      <c r="AM375" s="77" t="inlineStr">
        <is>
          <t>Share of industrial customers; whether CS407 is listed on 2025/26-2026/27 course structures (not confirmed in extract).</t>
        </is>
      </c>
      <c r="AN375" s="77" t="inlineStr"/>
      <c r="AO375" s="77" t="inlineStr">
        <is>
          <t>UK</t>
        </is>
      </c>
      <c r="AP375" s="77" t="inlineStr">
        <is>
          <t>UK – Russell Group</t>
        </is>
      </c>
      <c r="AQ375" s="77" t="inlineStr">
        <is>
          <t>&gt;1 term</t>
        </is>
      </c>
      <c r="AR375" s="77" t="inlineStr">
        <is>
          <t>Some projects</t>
        </is>
      </c>
      <c r="AS375" s="77" t="inlineStr"/>
    </row>
    <row r="376">
      <c r="A376" s="77" t="inlineStr">
        <is>
          <t>RG23</t>
        </is>
      </c>
      <c r="B376" s="77" t="inlineStr">
        <is>
          <t>Warwick</t>
        </is>
      </c>
      <c r="C376" s="77" t="inlineStr">
        <is>
          <t>Programme/course</t>
        </is>
      </c>
      <c r="D376" s="77" t="inlineStr">
        <is>
          <t>RG23-S09</t>
        </is>
      </c>
      <c r="E376" s="77" t="inlineStr"/>
      <c r="F376" s="77" t="inlineStr">
        <is>
          <t>No</t>
        </is>
      </c>
      <c r="G376" s="79" t="inlineStr">
        <is>
          <t>Industry Impact Projects (MSc International Trade, Strategy and Operations)</t>
        </is>
      </c>
      <c r="H376" s="77" t="inlineStr">
        <is>
          <t>Industry Impact Projects</t>
        </is>
      </c>
      <c r="I376" s="77" t="inlineStr"/>
      <c r="J376"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76" s="77" t="inlineStr">
        <is>
          <t>WMG</t>
        </is>
      </c>
      <c r="L376" s="77" t="inlineStr">
        <is>
          <t>MSc International Trade, Strategy and Operations</t>
        </is>
      </c>
      <c r="M376" s="77" t="inlineStr">
        <is>
          <t>Engineering/computing</t>
        </is>
      </c>
      <c r="N376" s="77" t="inlineStr">
        <is>
          <t>Postgraduate taught</t>
        </is>
      </c>
      <c r="O376" s="77" t="inlineStr"/>
      <c r="P376" s="77" t="inlineStr"/>
      <c r="Q376" s="77" t="inlineStr">
        <is>
          <t>Unclear</t>
        </is>
      </c>
      <c r="R376" s="77" t="inlineStr">
        <is>
          <t>Curricular</t>
        </is>
      </c>
      <c r="S376" s="77" t="inlineStr"/>
      <c r="T376" s="77" t="inlineStr"/>
      <c r="U376" s="77" t="inlineStr"/>
      <c r="V376" s="77" t="inlineStr">
        <is>
          <t>Yes</t>
        </is>
      </c>
      <c r="W376" s="77" t="inlineStr">
        <is>
          <t>Pre-defined industrial challenge (e.g. EV lifecycle assessment, steel logistics) [1].</t>
        </is>
      </c>
      <c r="X376" s="77" t="inlineStr">
        <is>
          <t>Yes</t>
        </is>
      </c>
      <c r="Y376" s="77" t="inlineStr">
        <is>
          <t>'groups of students work on a pre-defined industrial challenge' [1].</t>
        </is>
      </c>
      <c r="Z376" s="77" t="inlineStr">
        <is>
          <t>Yes</t>
        </is>
      </c>
      <c r="AA376" s="77" t="inlineStr">
        <is>
          <t>Challenge provided by a corporate partner; students collaborated with Tata Motors, Tata Steel and Tata AutoComp Systems [1].</t>
        </is>
      </c>
      <c r="AB376" s="77" t="inlineStr">
        <is>
          <t>Business/commercial</t>
        </is>
      </c>
      <c r="AC376" s="77" t="inlineStr">
        <is>
          <t>Corporate partner provides industrial challenge</t>
        </is>
      </c>
      <c r="AD376" s="77" t="inlineStr">
        <is>
          <t>Tata Motors, Tata Steel, Tata AutoComp Systems (year not stated)</t>
        </is>
      </c>
      <c r="AE376" s="77" t="inlineStr"/>
      <c r="AF376" s="77">
        <f>IF(OR(V376="No",X376="No",Z376="No"),"Outside strict definition",IF(AND(V376="Yes",X376="Yes",Z376="Yes"),"Meets all three","Potentially relevant; evidence incomplete"))</f>
        <v/>
      </c>
      <c r="AG376" s="77" t="inlineStr">
        <is>
          <t>Current status unclear</t>
        </is>
      </c>
      <c r="AH376" s="77" t="inlineStr">
        <is>
          <t>undated programme page</t>
        </is>
      </c>
      <c r="AI376" s="77" t="inlineStr">
        <is>
          <t>Yes</t>
        </is>
      </c>
      <c r="AJ376" s="77">
        <f>IF(AND(AI376="Yes",AF376="Meets all three",AG376="Current delivery confirmed"),"Yes","No")</f>
        <v/>
      </c>
      <c r="AK376" s="77" t="inlineStr"/>
      <c r="AL376" s="77" t="inlineStr">
        <is>
          <t>RG23-S09-R1</t>
        </is>
      </c>
      <c r="AM376" s="77" t="inlineStr">
        <is>
          <t>Evidence is a search-summary paraphrase only (extended verification search could not be run: search budget exhausted); credit, duration, compulsory status and current delivery not verified.</t>
        </is>
      </c>
      <c r="AN376" s="77" t="inlineStr"/>
      <c r="AO376" s="77" t="inlineStr">
        <is>
          <t>UK</t>
        </is>
      </c>
      <c r="AP376" s="77" t="inlineStr">
        <is>
          <t>UK – Russell Group</t>
        </is>
      </c>
      <c r="AQ376" s="77" t="inlineStr">
        <is>
          <t>Unclear</t>
        </is>
      </c>
      <c r="AR376" s="77" t="inlineStr">
        <is>
          <t>All/standard</t>
        </is>
      </c>
      <c r="AS376" s="77" t="inlineStr"/>
    </row>
    <row r="377">
      <c r="A377" s="77" t="inlineStr">
        <is>
          <t>RG23</t>
        </is>
      </c>
      <c r="B377" s="77" t="inlineStr">
        <is>
          <t>Warwick</t>
        </is>
      </c>
      <c r="C377" s="77" t="inlineStr">
        <is>
          <t>Programme/course</t>
        </is>
      </c>
      <c r="D377" s="77" t="inlineStr">
        <is>
          <t>RG23-S10</t>
        </is>
      </c>
      <c r="E377" s="77" t="inlineStr"/>
      <c r="F377" s="77" t="inlineStr">
        <is>
          <t>No</t>
        </is>
      </c>
      <c r="G377" s="79" t="inlineStr">
        <is>
          <t>Industry Collaboration Project (MSc Innovation and Entrepreneurship)</t>
        </is>
      </c>
      <c r="H377" s="77" t="inlineStr">
        <is>
          <t>Industry Collaboration Project</t>
        </is>
      </c>
      <c r="I377" s="77" t="inlineStr"/>
      <c r="J377" s="77" t="inlineStr">
        <is>
          <t>WMG MSc Innovation and Entrepreneurship project in which students develop solutions to a real-world industry problem set in consultation with a WMG partner organisation; assessed by supervisor and independent assessor. Not described as a team project.</t>
        </is>
      </c>
      <c r="K377" s="77" t="inlineStr">
        <is>
          <t>WMG</t>
        </is>
      </c>
      <c r="L377" s="77" t="inlineStr">
        <is>
          <t>MSc Innovation and Entrepreneurship</t>
        </is>
      </c>
      <c r="M377" s="77" t="inlineStr">
        <is>
          <t>Engineering/computing</t>
        </is>
      </c>
      <c r="N377" s="77" t="inlineStr">
        <is>
          <t>Postgraduate taught</t>
        </is>
      </c>
      <c r="O377" s="77" t="inlineStr"/>
      <c r="P377" s="77" t="inlineStr"/>
      <c r="Q377" s="77" t="inlineStr">
        <is>
          <t>Unclear</t>
        </is>
      </c>
      <c r="R377" s="77" t="inlineStr">
        <is>
          <t>Curricular</t>
        </is>
      </c>
      <c r="S377" s="77" t="inlineStr"/>
      <c r="T377" s="77" t="inlineStr"/>
      <c r="U377" s="77" t="inlineStr"/>
      <c r="V377" s="77" t="inlineStr">
        <is>
          <t>Yes</t>
        </is>
      </c>
      <c r="W377" s="77" t="inlineStr">
        <is>
          <t>Solutions to a real-world industry problem [1].</t>
        </is>
      </c>
      <c r="X377" s="77" t="inlineStr">
        <is>
          <t>Unclear</t>
        </is>
      </c>
      <c r="Y377" s="77" t="inlineStr">
        <is>
          <t>Page describes a project but not team working [1].</t>
        </is>
      </c>
      <c r="Z377" s="77" t="inlineStr">
        <is>
          <t>Yes</t>
        </is>
      </c>
      <c r="AA377" s="77" t="inlineStr">
        <is>
          <t>Problem set in consultation with a WMG partner organisation [1].</t>
        </is>
      </c>
      <c r="AB377" s="77" t="inlineStr">
        <is>
          <t>Unclear</t>
        </is>
      </c>
      <c r="AC377" s="77" t="inlineStr">
        <is>
          <t>Partner organisation co-sets problem</t>
        </is>
      </c>
      <c r="AD377" s="77" t="inlineStr"/>
      <c r="AE377" s="77" t="inlineStr"/>
      <c r="AF377" s="77">
        <f>IF(OR(V377="No",X377="No",Z377="No"),"Outside strict definition",IF(AND(V377="Yes",X377="Yes",Z377="Yes"),"Meets all three","Potentially relevant; evidence incomplete"))</f>
        <v/>
      </c>
      <c r="AG377" s="77" t="inlineStr">
        <is>
          <t>Current status unclear</t>
        </is>
      </c>
      <c r="AH377" s="77" t="inlineStr">
        <is>
          <t>undated programme page</t>
        </is>
      </c>
      <c r="AI377" s="77" t="inlineStr">
        <is>
          <t>Yes</t>
        </is>
      </c>
      <c r="AJ377" s="77">
        <f>IF(AND(AI377="Yes",AF377="Meets all three",AG377="Current delivery confirmed"),"Yes","No")</f>
        <v/>
      </c>
      <c r="AK377" s="77" t="inlineStr"/>
      <c r="AL377" s="77" t="inlineStr">
        <is>
          <t>RG23-S10-R1</t>
        </is>
      </c>
      <c r="AM377" s="77" t="inlineStr">
        <is>
          <t>Individual vs group not established; paraphrase only; WMG partner organisations assumed external (not verified).</t>
        </is>
      </c>
      <c r="AN377" s="77" t="inlineStr"/>
      <c r="AO377" s="77" t="inlineStr">
        <is>
          <t>UK</t>
        </is>
      </c>
      <c r="AP377" s="77" t="inlineStr">
        <is>
          <t>UK – Russell Group</t>
        </is>
      </c>
      <c r="AQ377" s="77" t="inlineStr">
        <is>
          <t>Unclear</t>
        </is>
      </c>
      <c r="AR377" s="77" t="inlineStr">
        <is>
          <t>All/standard</t>
        </is>
      </c>
      <c r="AS377" s="77" t="inlineStr"/>
    </row>
    <row r="378">
      <c r="A378" s="77" t="inlineStr">
        <is>
          <t>RG23</t>
        </is>
      </c>
      <c r="B378" s="77" t="inlineStr">
        <is>
          <t>Warwick</t>
        </is>
      </c>
      <c r="C378" s="77" t="inlineStr">
        <is>
          <t>Programme/course</t>
        </is>
      </c>
      <c r="D378" s="77" t="inlineStr">
        <is>
          <t>RG23-S11</t>
        </is>
      </c>
      <c r="E378" s="77" t="inlineStr"/>
      <c r="F378" s="77" t="inlineStr">
        <is>
          <t>No</t>
        </is>
      </c>
      <c r="G378" s="79" t="inlineStr">
        <is>
          <t>Practice-based Project</t>
        </is>
      </c>
      <c r="H378" s="77" t="inlineStr">
        <is>
          <t>Practice-based Project (Global Sustainable Development)</t>
        </is>
      </c>
      <c r="I378" s="77" t="inlineStr">
        <is>
          <t>GD903-60</t>
        </is>
      </c>
      <c r="J378"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78" s="77" t="inlineStr">
        <is>
          <t>Global Sustainable Development (School for Cross-faculty Studies)</t>
        </is>
      </c>
      <c r="L378" s="77" t="inlineStr">
        <is>
          <t>GSD Masters programmes</t>
        </is>
      </c>
      <c r="M378" s="77" t="inlineStr">
        <is>
          <t>Arts/humanities/social sciences</t>
        </is>
      </c>
      <c r="N378" s="77" t="inlineStr">
        <is>
          <t>Postgraduate taught</t>
        </is>
      </c>
      <c r="O378" s="77" t="inlineStr"/>
      <c r="P378" s="77" t="inlineStr"/>
      <c r="Q378" s="77" t="inlineStr">
        <is>
          <t>Unclear</t>
        </is>
      </c>
      <c r="R378" s="77" t="inlineStr">
        <is>
          <t>Curricular</t>
        </is>
      </c>
      <c r="S378" s="77" t="inlineStr">
        <is>
          <t>60 credits</t>
        </is>
      </c>
      <c r="T378" s="77" t="inlineStr"/>
      <c r="U378" s="77" t="inlineStr"/>
      <c r="V378" s="77" t="inlineStr">
        <is>
          <t>Yes</t>
        </is>
      </c>
      <c r="W378" s="77" t="inlineStr">
        <is>
          <t>'client' project brief for promoting sustainable development [1].</t>
        </is>
      </c>
      <c r="X378" s="77" t="inlineStr">
        <is>
          <t>Yes</t>
        </is>
      </c>
      <c r="Y378" s="77" t="inlineStr">
        <is>
          <t>Teams work on the client project brief [1].</t>
        </is>
      </c>
      <c r="Z378" s="77" t="inlineStr">
        <is>
          <t>Unclear</t>
        </is>
      </c>
      <c r="AA378" s="77" t="inlineStr">
        <is>
          <t>Partner 'may be' external organisations identified by the student or Placement Officer [1] - external clients not documented as the norm.</t>
        </is>
      </c>
      <c r="AB378" s="77" t="inlineStr">
        <is>
          <t>Unclear</t>
        </is>
      </c>
      <c r="AC378" s="77" t="inlineStr"/>
      <c r="AD378" s="77" t="inlineStr"/>
      <c r="AE378" s="77" t="inlineStr"/>
      <c r="AF378" s="77">
        <f>IF(OR(V378="No",X378="No",Z378="No"),"Outside strict definition",IF(AND(V378="Yes",X378="Yes",Z378="Yes"),"Meets all three","Potentially relevant; evidence incomplete"))</f>
        <v/>
      </c>
      <c r="AG378" s="77" t="inlineStr">
        <is>
          <t>Current status unclear</t>
        </is>
      </c>
      <c r="AH378" s="77" t="inlineStr">
        <is>
          <t>2021 (module catalogue)</t>
        </is>
      </c>
      <c r="AI378" s="77" t="inlineStr">
        <is>
          <t>Yes</t>
        </is>
      </c>
      <c r="AJ378" s="77">
        <f>IF(AND(AI378="Yes",AF378="Meets all three",AG378="Current delivery confirmed"),"Yes","No")</f>
        <v/>
      </c>
      <c r="AK378" s="77" t="inlineStr"/>
      <c r="AL378" s="77" t="inlineStr">
        <is>
          <t>RG23-S11-R1</t>
        </is>
      </c>
      <c r="AM378" s="77" t="inlineStr">
        <is>
          <t>Only 2021 catalogue seen (paraphrase); whether still delivered; client sources.</t>
        </is>
      </c>
      <c r="AN378" s="77" t="inlineStr"/>
      <c r="AO378" s="77" t="inlineStr">
        <is>
          <t>UK</t>
        </is>
      </c>
      <c r="AP378" s="77" t="inlineStr">
        <is>
          <t>UK – Russell Group</t>
        </is>
      </c>
      <c r="AQ378" s="77" t="inlineStr">
        <is>
          <t>Unclear</t>
        </is>
      </c>
      <c r="AR378" s="77" t="inlineStr">
        <is>
          <t>Some projects</t>
        </is>
      </c>
      <c r="AS378" s="77" t="inlineStr"/>
    </row>
    <row r="379">
      <c r="A379" s="77" t="inlineStr">
        <is>
          <t>RG23</t>
        </is>
      </c>
      <c r="B379" s="77" t="inlineStr">
        <is>
          <t>Warwick</t>
        </is>
      </c>
      <c r="C379" s="77" t="inlineStr">
        <is>
          <t>Programme/course</t>
        </is>
      </c>
      <c r="D379" s="77" t="inlineStr">
        <is>
          <t>RG23-S12</t>
        </is>
      </c>
      <c r="E379" s="77" t="inlineStr"/>
      <c r="F379" s="77" t="inlineStr">
        <is>
          <t>No</t>
        </is>
      </c>
      <c r="G379" s="79" t="inlineStr">
        <is>
          <t>Applied Communication Project</t>
        </is>
      </c>
      <c r="H379" s="77" t="inlineStr">
        <is>
          <t>Applied Communication Project</t>
        </is>
      </c>
      <c r="I379" s="77" t="inlineStr">
        <is>
          <t>LP916-15</t>
        </is>
      </c>
      <c r="J379" s="77" t="inlineStr">
        <is>
          <t>Applied Linguistics postgraduate module (15 credits) in which teams work on a live brief and present a strategic proposal to the client at the end of the module.</t>
        </is>
      </c>
      <c r="K379" s="77" t="inlineStr">
        <is>
          <t>Applied Linguistics</t>
        </is>
      </c>
      <c r="L379" s="77" t="inlineStr"/>
      <c r="M379" s="77" t="inlineStr">
        <is>
          <t>Arts/humanities/social sciences</t>
        </is>
      </c>
      <c r="N379" s="77" t="inlineStr">
        <is>
          <t>Postgraduate taught</t>
        </is>
      </c>
      <c r="O379" s="77" t="inlineStr"/>
      <c r="P379" s="77" t="inlineStr"/>
      <c r="Q379" s="77" t="inlineStr">
        <is>
          <t>Unclear</t>
        </is>
      </c>
      <c r="R379" s="77" t="inlineStr">
        <is>
          <t>Curricular</t>
        </is>
      </c>
      <c r="S379" s="77" t="inlineStr">
        <is>
          <t>15 credits</t>
        </is>
      </c>
      <c r="T379" s="77" t="inlineStr"/>
      <c r="U379" s="77" t="inlineStr"/>
      <c r="V379" s="77" t="inlineStr">
        <is>
          <t>Yes</t>
        </is>
      </c>
      <c r="W379" s="77" t="inlineStr">
        <is>
          <t>Live brief leading to a strategic proposal [1].</t>
        </is>
      </c>
      <c r="X379" s="77" t="inlineStr">
        <is>
          <t>Yes</t>
        </is>
      </c>
      <c r="Y379" s="77" t="inlineStr">
        <is>
          <t>Teams work on the live brief [1].</t>
        </is>
      </c>
      <c r="Z379" s="77" t="inlineStr">
        <is>
          <t>Unclear</t>
        </is>
      </c>
      <c r="AA379" s="77" t="inlineStr">
        <is>
          <t>Proposal presented to 'the client' [1]; whether clients are external organisations is not stated in the extract.</t>
        </is>
      </c>
      <c r="AB379" s="77" t="inlineStr">
        <is>
          <t>Unclear</t>
        </is>
      </c>
      <c r="AC379" s="77" t="inlineStr">
        <is>
          <t>Client sets live brief and receives proposal (identity unknown)</t>
        </is>
      </c>
      <c r="AD379" s="77" t="inlineStr"/>
      <c r="AE379" s="77" t="inlineStr"/>
      <c r="AF379" s="77">
        <f>IF(OR(V379="No",X379="No",Z379="No"),"Outside strict definition",IF(AND(V379="Yes",X379="Yes",Z379="Yes"),"Meets all three","Potentially relevant; evidence incomplete"))</f>
        <v/>
      </c>
      <c r="AG379" s="77" t="inlineStr">
        <is>
          <t>Current status unclear</t>
        </is>
      </c>
      <c r="AH379" s="77" t="inlineStr">
        <is>
          <t>2024 (module catalogue)</t>
        </is>
      </c>
      <c r="AI379" s="77" t="inlineStr">
        <is>
          <t>Yes</t>
        </is>
      </c>
      <c r="AJ379" s="77">
        <f>IF(AND(AI379="Yes",AF379="Meets all three",AG379="Current delivery confirmed"),"Yes","No")</f>
        <v/>
      </c>
      <c r="AK379" s="77" t="inlineStr"/>
      <c r="AL379" s="77" t="inlineStr">
        <is>
          <t>RG23-S12-R1</t>
        </is>
      </c>
      <c r="AM379" s="77" t="inlineStr">
        <is>
          <t>Client identity/externality; programme eligibility; current delivery; paraphrase only.</t>
        </is>
      </c>
      <c r="AN379" s="77" t="inlineStr"/>
      <c r="AO379" s="77" t="inlineStr">
        <is>
          <t>UK</t>
        </is>
      </c>
      <c r="AP379" s="77" t="inlineStr">
        <is>
          <t>UK – Russell Group</t>
        </is>
      </c>
      <c r="AQ379" s="77" t="inlineStr">
        <is>
          <t>Unclear</t>
        </is>
      </c>
      <c r="AR379" s="77" t="inlineStr">
        <is>
          <t>Unclear</t>
        </is>
      </c>
      <c r="AS379" s="77" t="inlineStr"/>
    </row>
    <row r="380">
      <c r="A380" s="77" t="inlineStr">
        <is>
          <t>RG24</t>
        </is>
      </c>
      <c r="B380" s="77" t="inlineStr">
        <is>
          <t>York</t>
        </is>
      </c>
      <c r="C380" s="77" t="inlineStr">
        <is>
          <t>University-wide</t>
        </is>
      </c>
      <c r="D380" s="77" t="inlineStr">
        <is>
          <t>RG24-S01</t>
        </is>
      </c>
      <c r="E380" s="77" t="inlineStr"/>
      <c r="F380" s="77" t="inlineStr">
        <is>
          <t>Yes</t>
        </is>
      </c>
      <c r="G380" s="79" t="inlineStr">
        <is>
          <t>York Interdisciplinary Modules (YIMs)</t>
        </is>
      </c>
      <c r="H380" s="77" t="inlineStr">
        <is>
          <t>York Interdisciplinary Modules</t>
        </is>
      </c>
      <c r="I380" s="77" t="inlineStr"/>
      <c r="J380"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80" s="77" t="inlineStr">
        <is>
          <t>Environmental Sustainability at York (ESAY) with participating departments</t>
        </is>
      </c>
      <c r="L380" s="77" t="inlineStr">
        <is>
          <t>Elective modules open (subject to timetable and department availability) to 3rd-year undergraduates and, for some modules, postgraduates</t>
        </is>
      </c>
      <c r="M380" s="77" t="inlineStr">
        <is>
          <t>Central provision</t>
        </is>
      </c>
      <c r="N380" s="77" t="inlineStr">
        <is>
          <t>Mixed</t>
        </is>
      </c>
      <c r="O380" s="77" t="inlineStr"/>
      <c r="P380" s="77" t="inlineStr"/>
      <c r="Q380" s="77" t="inlineStr">
        <is>
          <t>Optional/elective</t>
        </is>
      </c>
      <c r="R380" s="77" t="inlineStr">
        <is>
          <t>Curricular</t>
        </is>
      </c>
      <c r="S380" s="77" t="inlineStr">
        <is>
          <t>20 credits (elective)</t>
        </is>
      </c>
      <c r="T380" s="77" t="inlineStr"/>
      <c r="U380" s="77" t="inlineStr"/>
      <c r="V380" s="77" t="inlineStr">
        <is>
          <t>Unclear</t>
        </is>
      </c>
      <c r="W380" s="77" t="inlineStr">
        <is>
          <t>Umbrella; project content depends on module (src 1).</t>
        </is>
      </c>
      <c r="X380" s="77" t="inlineStr">
        <is>
          <t>Yes</t>
        </is>
      </c>
      <c r="Y380" s="77" t="inlineStr">
        <is>
          <t>Students work in multi-disciplinary teams (src 1).</t>
        </is>
      </c>
      <c r="Z380" s="77" t="inlineStr">
        <is>
          <t>Unclear</t>
        </is>
      </c>
      <c r="AA380" s="77" t="inlineStr">
        <is>
          <t>'Only in some YIMs do students work with outside organisations' such as community groups, small businesses, government bodies and/or NGOs (src 1, search paraphrase). Tested at child level.</t>
        </is>
      </c>
      <c r="AB380" s="77" t="inlineStr">
        <is>
          <t>Mixed</t>
        </is>
      </c>
      <c r="AC380" s="77" t="inlineStr"/>
      <c r="AD380" s="77" t="inlineStr"/>
      <c r="AE380" s="77" t="inlineStr"/>
      <c r="AF380" s="77">
        <f>IF(OR(V380="No",X380="No",Z380="No"),"Outside strict definition",IF(AND(V380="Yes",X380="Yes",Z380="Yes"),"Meets all three","Potentially relevant; evidence incomplete"))</f>
        <v/>
      </c>
      <c r="AG380" s="77" t="inlineStr">
        <is>
          <t>Current delivery confirmed</t>
        </is>
      </c>
      <c r="AH380" s="77" t="inlineStr">
        <is>
          <t>2026/27</t>
        </is>
      </c>
      <c r="AI380" s="77" t="inlineStr">
        <is>
          <t>No</t>
        </is>
      </c>
      <c r="AJ380" s="77">
        <f>IF(AND(AI380="Yes",AF380="Meets all three",AG380="Current delivery confirmed"),"Yes","No")</f>
        <v/>
      </c>
      <c r="AK380" s="77" t="inlineStr"/>
      <c r="AL380" s="77" t="inlineStr">
        <is>
          <t>RG24-S01-R1; RG24-S01-R2</t>
        </is>
      </c>
      <c r="AM380" s="77" t="inlineStr">
        <is>
          <t>Not counted separately; children S1, S2 carry the assessment. Other YIMs (e.g. Future of Food, Sustainability and Policy) not tested for external partners.</t>
        </is>
      </c>
      <c r="AN380" s="77" t="inlineStr">
        <is>
          <t>York Interdisciplinary Modules</t>
        </is>
      </c>
      <c r="AO380" s="77" t="inlineStr">
        <is>
          <t>UK</t>
        </is>
      </c>
      <c r="AP380" s="77" t="inlineStr">
        <is>
          <t>UK – Russell Group</t>
        </is>
      </c>
      <c r="AQ380" s="77" t="inlineStr">
        <is>
          <t>Unclear</t>
        </is>
      </c>
      <c r="AR380" s="77" t="inlineStr">
        <is>
          <t>Some projects</t>
        </is>
      </c>
      <c r="AS380" s="77" t="inlineStr">
        <is>
          <t>No (umbrella; children counted)</t>
        </is>
      </c>
    </row>
    <row r="381">
      <c r="A381" s="77" t="inlineStr">
        <is>
          <t>RG24</t>
        </is>
      </c>
      <c r="B381" s="77" t="inlineStr">
        <is>
          <t>York</t>
        </is>
      </c>
      <c r="C381" s="77" t="inlineStr">
        <is>
          <t>Cross-faculty</t>
        </is>
      </c>
      <c r="D381" s="77" t="inlineStr">
        <is>
          <t>RG24-S02</t>
        </is>
      </c>
      <c r="E381" s="77" t="inlineStr">
        <is>
          <t>RG24-S01</t>
        </is>
      </c>
      <c r="F381" s="77" t="inlineStr">
        <is>
          <t>No</t>
        </is>
      </c>
      <c r="G381" s="79" t="inlineStr">
        <is>
          <t>Sustainability Clinic</t>
        </is>
      </c>
      <c r="H381" s="77" t="inlineStr">
        <is>
          <t>Sustainability Clinic</t>
        </is>
      </c>
      <c r="I381" s="77" t="inlineStr">
        <is>
          <t>ESA00001H / ESA00002H / ESA00002M (elective); ENV00054H and ENV00111M (Environment and Geography versions)</t>
        </is>
      </c>
      <c r="J381"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81" s="77" t="inlineStr">
        <is>
          <t>Environmental Sustainability at York (ESAY) with Environment and Geography and participating departments</t>
        </is>
      </c>
      <c r="L381" s="77" t="inlineStr">
        <is>
          <t>Elective for 3rd-year undergraduates (semester 1, repeated semester 2) and postgraduates (semester 2) across departments, subject to timetable and department availability; core for 3rd-year Environment and Geography undergraduates (per search summary)</t>
        </is>
      </c>
      <c r="M381" s="77" t="inlineStr">
        <is>
          <t>Central provision; Science</t>
        </is>
      </c>
      <c r="N381" s="77" t="inlineStr">
        <is>
          <t>Mixed</t>
        </is>
      </c>
      <c r="O381" s="77" t="inlineStr">
        <is>
          <t>UG year 3; PGT</t>
        </is>
      </c>
      <c r="P381" s="77" t="inlineStr">
        <is>
          <t>Subject to timetable and department availability; not shown as open to every degree</t>
        </is>
      </c>
      <c r="Q381" s="77" t="inlineStr">
        <is>
          <t>Optional/elective</t>
        </is>
      </c>
      <c r="R381" s="77" t="inlineStr">
        <is>
          <t>Curricular</t>
        </is>
      </c>
      <c r="S381" s="77" t="inlineStr">
        <is>
          <t>20 credits; reflective report (2000 words UG ESA00001H 2025-26; 3000 words PG ENV00111M)</t>
        </is>
      </c>
      <c r="T381" s="77" t="inlineStr">
        <is>
          <t>One semester</t>
        </is>
      </c>
      <c r="U381" s="77" t="inlineStr">
        <is>
          <t>Team project with client, facilitator, training workshops</t>
        </is>
      </c>
      <c r="V381" s="77" t="inlineStr">
        <is>
          <t>Yes</t>
        </is>
      </c>
      <c r="W381" s="77" t="inlineStr">
        <is>
          <t>Students 'work on behalf of clients on live real-world sustainability problems'; learning outcomes include defining and undertaking a live project and understanding client needs (src 1,3).</t>
        </is>
      </c>
      <c r="X381" s="77" t="inlineStr">
        <is>
          <t>Yes</t>
        </is>
      </c>
      <c r="Y381" s="77" t="inlineStr">
        <is>
          <t>'All projects are tackled by multi-disciplinary student teams drawn from a range of Departments' (src 1).</t>
        </is>
      </c>
      <c r="Z381" s="77" t="inlineStr">
        <is>
          <t>Yes</t>
        </is>
      </c>
      <c r="AA381"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81" s="77" t="inlineStr">
        <is>
          <t>Mixed</t>
        </is>
      </c>
      <c r="AC381" s="77" t="inlineStr">
        <is>
          <t>Supplies live problem as client; receives team outputs</t>
        </is>
      </c>
      <c r="AD381" s="77" t="inlineStr">
        <is>
          <t>Yorkshire Wildlife Trust, The Rugby Football League, York Minster, North Yorkshire Moors Railway (undated pages)</t>
        </is>
      </c>
      <c r="AE381" s="77" t="inlineStr">
        <is>
          <t>Client project outputs plus individual reflective report</t>
        </is>
      </c>
      <c r="AF381" s="77">
        <f>IF(OR(V381="No",X381="No",Z381="No"),"Outside strict definition",IF(AND(V381="Yes",X381="Yes",Z381="Yes"),"Meets all three","Potentially relevant; evidence incomplete"))</f>
        <v/>
      </c>
      <c r="AG381" s="77" t="inlineStr">
        <is>
          <t>Current delivery confirmed</t>
        </is>
      </c>
      <c r="AH381" s="77" t="inlineStr">
        <is>
          <t>2026/27</t>
        </is>
      </c>
      <c r="AI381" s="77" t="inlineStr">
        <is>
          <t>Yes</t>
        </is>
      </c>
      <c r="AJ381" s="77">
        <f>IF(AND(AI381="Yes",AF381="Meets all three",AG381="Current delivery confirmed"),"Yes","No")</f>
        <v/>
      </c>
      <c r="AK381" s="77" t="inlineStr">
        <is>
          <t>'Over 450 students and 65 partner organisations have taken part to date' (cumulative; university news page, search summary; year of statement unclear; a different page reports 69 organisations)</t>
        </is>
      </c>
      <c r="AL381" s="77" t="inlineStr">
        <is>
          <t>RG24-S02-R1; RG24-S02-R2; RG24-S02-R3; RG24-S02-R4</t>
        </is>
      </c>
      <c r="AM381" s="77" t="inlineStr">
        <is>
          <t>Eligibility is 'subject to department availability', so University-wide access not established (kept Cross-faculty, as legacy). Core status within Environment and Geography is from a search summary of the 2023-24/24-25 catalogue.</t>
        </is>
      </c>
      <c r="AN381" s="77" t="inlineStr">
        <is>
          <t>Sustainability Clinic</t>
        </is>
      </c>
      <c r="AO381" s="77" t="inlineStr">
        <is>
          <t>UK</t>
        </is>
      </c>
      <c r="AP381" s="77" t="inlineStr">
        <is>
          <t>UK – Russell Group</t>
        </is>
      </c>
      <c r="AQ381" s="77" t="inlineStr">
        <is>
          <t>~1 term/semester</t>
        </is>
      </c>
      <c r="AR381" s="77" t="inlineStr">
        <is>
          <t>All/standard</t>
        </is>
      </c>
      <c r="AS381" s="77" t="inlineStr"/>
    </row>
    <row r="382">
      <c r="A382" s="77" t="inlineStr">
        <is>
          <t>RG24</t>
        </is>
      </c>
      <c r="B382" s="77" t="inlineStr">
        <is>
          <t>York</t>
        </is>
      </c>
      <c r="C382" s="77" t="inlineStr">
        <is>
          <t>Cross-faculty</t>
        </is>
      </c>
      <c r="D382" s="77" t="inlineStr">
        <is>
          <t>RG24-S03</t>
        </is>
      </c>
      <c r="E382" s="77" t="inlineStr">
        <is>
          <t>RG24-S01</t>
        </is>
      </c>
      <c r="F382" s="77" t="inlineStr">
        <is>
          <t>No</t>
        </is>
      </c>
      <c r="G382" s="79" t="inlineStr">
        <is>
          <t>Climate Crisis Action Lab (Climate Crisis: Advocacy and Action YIM)</t>
        </is>
      </c>
      <c r="H382" s="77" t="inlineStr">
        <is>
          <t>Climate Crisis Action Lab</t>
        </is>
      </c>
      <c r="I382" s="77" t="inlineStr">
        <is>
          <t>ESA00003H</t>
        </is>
      </c>
      <c r="J382"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82" s="77" t="inlineStr">
        <is>
          <t>Chemistry, Environment and Geography, York Law School (via ESAY)</t>
        </is>
      </c>
      <c r="L382" s="77" t="inlineStr">
        <is>
          <t>Elective, 3rd-year undergraduates (YIM)</t>
        </is>
      </c>
      <c r="M382" s="77" t="inlineStr">
        <is>
          <t>Central provision; Science; Other (law, health, design, architecture…)</t>
        </is>
      </c>
      <c r="N382" s="77" t="inlineStr">
        <is>
          <t>Undergraduate</t>
        </is>
      </c>
      <c r="O382" s="77" t="inlineStr">
        <is>
          <t>Year 3</t>
        </is>
      </c>
      <c r="P382" s="77" t="inlineStr"/>
      <c r="Q382" s="77" t="inlineStr">
        <is>
          <t>Optional/elective</t>
        </is>
      </c>
      <c r="R382" s="77" t="inlineStr">
        <is>
          <t>Curricular</t>
        </is>
      </c>
      <c r="S382" s="77" t="inlineStr">
        <is>
          <t>20 credits (YIM); group output and individual participation/contribution assessed</t>
        </is>
      </c>
      <c r="T382" s="77" t="inlineStr">
        <is>
          <t>One semester</t>
        </is>
      </c>
      <c r="U382" s="77" t="inlineStr">
        <is>
          <t>Multidisciplinary team project for a campaign-group client</t>
        </is>
      </c>
      <c r="V382" s="77" t="inlineStr">
        <is>
          <t>Yes</t>
        </is>
      </c>
      <c r="W382" s="77" t="inlineStr">
        <is>
          <t>Outside organisation gives a brief; teams produce evidence analysis and a group output plus a client-facing report or campaign materials (src 1).</t>
        </is>
      </c>
      <c r="X382" s="77" t="inlineStr">
        <is>
          <t>Yes</t>
        </is>
      </c>
      <c r="Y382" s="77" t="inlineStr">
        <is>
          <t>Students are split into multidisciplinary teams; group report assessed with individual contributions specified (src 1).</t>
        </is>
      </c>
      <c r="Z382" s="77" t="inlineStr">
        <is>
          <t>Yes</t>
        </is>
      </c>
      <c r="AA382" s="77" t="inlineStr">
        <is>
          <t>'Each year an outside organisation gives the team a short brief' - likely a campaign group such as the Environmental Law Foundation; client receives non-assessed output (src 1).</t>
        </is>
      </c>
      <c r="AB382" s="77" t="inlineStr">
        <is>
          <t>Charity/community</t>
        </is>
      </c>
      <c r="AC382" s="77" t="inlineStr">
        <is>
          <t>Sets brief; receives client-facing report/campaign materials</t>
        </is>
      </c>
      <c r="AD382" s="77" t="inlineStr">
        <is>
          <t>Environmental Law Foundation and Rights: Community: Action given as likely examples (not confirmed for a specific year)</t>
        </is>
      </c>
      <c r="AE382" s="77" t="inlineStr">
        <is>
          <t>Group report; client-facing report or campaign materials</t>
        </is>
      </c>
      <c r="AF382" s="77">
        <f>IF(OR(V382="No",X382="No",Z382="No"),"Outside strict definition",IF(AND(V382="Yes",X382="Yes",Z382="Yes"),"Meets all three","Potentially relevant; evidence incomplete"))</f>
        <v/>
      </c>
      <c r="AG382" s="77" t="inlineStr">
        <is>
          <t>Paused/discontinued</t>
        </is>
      </c>
      <c r="AH382" s="77" t="inlineStr">
        <is>
          <t>2025/26</t>
        </is>
      </c>
      <c r="AI382" s="77" t="inlineStr">
        <is>
          <t>Yes</t>
        </is>
      </c>
      <c r="AJ382" s="77">
        <f>IF(AND(AI382="Yes",AF382="Meets all three",AG382="Current delivery confirmed"),"Yes","No")</f>
        <v/>
      </c>
      <c r="AK382" s="77" t="inlineStr"/>
      <c r="AL382" s="77" t="inlineStr">
        <is>
          <t>RG24-S03-R1; RG24-S03-R2</t>
        </is>
      </c>
      <c r="AM382" s="77" t="inlineStr">
        <is>
          <t>York YIM teaching page states the module will not run in 2026/27, while a features page says it is available from 2026/27 - treated as not running in 2026/27 (verify with esay@york.ac.uk). Partner naming is 'likely', not confirmed for a cohort.</t>
        </is>
      </c>
      <c r="AN382" s="77" t="inlineStr"/>
      <c r="AO382" s="77" t="inlineStr">
        <is>
          <t>UK</t>
        </is>
      </c>
      <c r="AP382" s="77" t="inlineStr">
        <is>
          <t>UK – Russell Group</t>
        </is>
      </c>
      <c r="AQ382" s="77" t="inlineStr">
        <is>
          <t>~1 term/semester</t>
        </is>
      </c>
      <c r="AR382" s="77" t="inlineStr">
        <is>
          <t>All/standard</t>
        </is>
      </c>
      <c r="AS382" s="77" t="inlineStr"/>
    </row>
    <row r="383">
      <c r="A383" s="77" t="inlineStr">
        <is>
          <t>RG24</t>
        </is>
      </c>
      <c r="B383" s="77" t="inlineStr">
        <is>
          <t>York</t>
        </is>
      </c>
      <c r="C383" s="77" t="inlineStr">
        <is>
          <t>Cross-faculty</t>
        </is>
      </c>
      <c r="D383" s="77" t="inlineStr">
        <is>
          <t>RG24-S04</t>
        </is>
      </c>
      <c r="E383" s="77" t="inlineStr"/>
      <c r="F383" s="77" t="inlineStr">
        <is>
          <t>Yes</t>
        </is>
      </c>
      <c r="G383" s="79" t="inlineStr">
        <is>
          <t>Community Engaged Learning (CEL)</t>
        </is>
      </c>
      <c r="H383" s="77" t="inlineStr">
        <is>
          <t>Community Engaged Learning</t>
        </is>
      </c>
      <c r="I383" s="77" t="inlineStr"/>
      <c r="J383"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83" s="77" t="inlineStr">
        <is>
          <t>Community Engaged Learning team, University of York</t>
        </is>
      </c>
      <c r="L383" s="77" t="inlineStr">
        <is>
          <t>Module-specific; e.g. Public History projects limited to History students</t>
        </is>
      </c>
      <c r="M383" s="77" t="inlineStr">
        <is>
          <t>Central provision; Arts/humanities/social sciences; Science</t>
        </is>
      </c>
      <c r="N383" s="77" t="inlineStr">
        <is>
          <t>Undergraduate</t>
        </is>
      </c>
      <c r="O383" s="77" t="inlineStr"/>
      <c r="P383" s="77" t="inlineStr"/>
      <c r="Q383" s="77" t="inlineStr">
        <is>
          <t>Unclear</t>
        </is>
      </c>
      <c r="R383" s="77" t="inlineStr">
        <is>
          <t>Curricular</t>
        </is>
      </c>
      <c r="S383" s="77" t="inlineStr"/>
      <c r="T383" s="77" t="inlineStr"/>
      <c r="U383" s="77" t="inlineStr"/>
      <c r="V383" s="77" t="inlineStr">
        <is>
          <t>Yes</t>
        </is>
      </c>
      <c r="W383" s="77" t="inlineStr">
        <is>
          <t>'Collaborate with external partners on real-world challenges' (src 1).</t>
        </is>
      </c>
      <c r="X383" s="77" t="inlineStr">
        <is>
          <t>Yes</t>
        </is>
      </c>
      <c r="Y383" s="77" t="inlineStr">
        <is>
          <t>Student-delivered team projects (src 1).</t>
        </is>
      </c>
      <c r="Z383" s="77" t="inlineStr">
        <is>
          <t>Unclear</t>
        </is>
      </c>
      <c r="AA383" s="77" t="inlineStr">
        <is>
          <t>Community partners (158 in 2024/25) - mostly charities/community organisations; mixed with some internal bodies in examples (src 1).</t>
        </is>
      </c>
      <c r="AB383" s="77" t="inlineStr">
        <is>
          <t>Mixed</t>
        </is>
      </c>
      <c r="AC383" s="77" t="inlineStr"/>
      <c r="AD383" s="77" t="inlineStr"/>
      <c r="AE383" s="77" t="inlineStr"/>
      <c r="AF383" s="77">
        <f>IF(OR(V383="No",X383="No",Z383="No"),"Outside strict definition",IF(AND(V383="Yes",X383="Yes",Z383="Yes"),"Meets all three","Potentially relevant; evidence incomplete"))</f>
        <v/>
      </c>
      <c r="AG383" s="77" t="inlineStr">
        <is>
          <t>Current delivery confirmed</t>
        </is>
      </c>
      <c r="AH383" s="77" t="inlineStr">
        <is>
          <t>2024/25</t>
        </is>
      </c>
      <c r="AI383" s="77" t="inlineStr">
        <is>
          <t>No</t>
        </is>
      </c>
      <c r="AJ383" s="77">
        <f>IF(AND(AI383="Yes",AF383="Meets all three",AG383="Current delivery confirmed"),"Yes","No")</f>
        <v/>
      </c>
      <c r="AK383" s="77" t="inlineStr">
        <is>
          <t>2024/25: 158 community partners, 1,424 students, 61 student-delivered projects (CEL staff page, as reported in search summary); another university page says CEL is in 12 taught modules across three faculties</t>
        </is>
      </c>
      <c r="AL383" s="77" t="inlineStr">
        <is>
          <t>RG24-S04-R1</t>
        </is>
      </c>
      <c r="AM383" s="77" t="inlineStr">
        <is>
          <t>Umbrella, not counted. The 12 CEL taught modules are not all identified; further departmental instances likely.</t>
        </is>
      </c>
      <c r="AN383" s="77" t="inlineStr"/>
      <c r="AO383" s="77" t="inlineStr">
        <is>
          <t>UK</t>
        </is>
      </c>
      <c r="AP383" s="77" t="inlineStr">
        <is>
          <t>UK – Russell Group</t>
        </is>
      </c>
      <c r="AQ383" s="77" t="inlineStr">
        <is>
          <t>Unclear</t>
        </is>
      </c>
      <c r="AR383" s="77" t="inlineStr">
        <is>
          <t>Unclear</t>
        </is>
      </c>
      <c r="AS383" s="77" t="inlineStr">
        <is>
          <t>No (umbrella; children counted)</t>
        </is>
      </c>
    </row>
    <row r="384">
      <c r="A384" s="77" t="inlineStr">
        <is>
          <t>RG24</t>
        </is>
      </c>
      <c r="B384" s="77" t="inlineStr">
        <is>
          <t>York</t>
        </is>
      </c>
      <c r="C384" s="77" t="inlineStr">
        <is>
          <t>Programme/course</t>
        </is>
      </c>
      <c r="D384" s="77" t="inlineStr">
        <is>
          <t>RG24-S05</t>
        </is>
      </c>
      <c r="E384" s="77" t="inlineStr">
        <is>
          <t>RG24-S04</t>
        </is>
      </c>
      <c r="F384" s="77" t="inlineStr">
        <is>
          <t>No</t>
        </is>
      </c>
      <c r="G384" s="79" t="inlineStr">
        <is>
          <t>Public History Project</t>
        </is>
      </c>
      <c r="H384" s="77" t="inlineStr">
        <is>
          <t>Public History Project</t>
        </is>
      </c>
      <c r="I384" s="77" t="inlineStr">
        <is>
          <t>HIS00130I</t>
        </is>
      </c>
      <c r="J384"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84" s="77" t="inlineStr">
        <is>
          <t>Department of History</t>
        </is>
      </c>
      <c r="L384" s="77" t="inlineStr">
        <is>
          <t>BA History (core Year 2)</t>
        </is>
      </c>
      <c r="M384" s="77" t="inlineStr">
        <is>
          <t>Arts/humanities/social sciences</t>
        </is>
      </c>
      <c r="N384" s="77" t="inlineStr">
        <is>
          <t>Undergraduate</t>
        </is>
      </c>
      <c r="O384" s="77" t="inlineStr">
        <is>
          <t>Year 2</t>
        </is>
      </c>
      <c r="P384" s="77" t="inlineStr">
        <is>
          <t>History students only</t>
        </is>
      </c>
      <c r="Q384" s="77" t="inlineStr">
        <is>
          <t>Compulsory within specified programmes</t>
        </is>
      </c>
      <c r="R384" s="77" t="inlineStr">
        <is>
          <t>Curricular</t>
        </is>
      </c>
      <c r="S384" s="77" t="inlineStr">
        <is>
          <t>20 credits; group presentation and 1,500-word individual reflection</t>
        </is>
      </c>
      <c r="T384" s="77" t="inlineStr">
        <is>
          <t>Semester 1</t>
        </is>
      </c>
      <c r="U384" s="77" t="inlineStr">
        <is>
          <t>Team project for external partner</t>
        </is>
      </c>
      <c r="V384" s="77" t="inlineStr">
        <is>
          <t>Yes</t>
        </is>
      </c>
      <c r="W384" s="77" t="inlineStr">
        <is>
          <t>Teams work on a public history project to a partner brief; examples of outputs listed (src 1).</t>
        </is>
      </c>
      <c r="X384" s="77" t="inlineStr">
        <is>
          <t>Yes</t>
        </is>
      </c>
      <c r="Y384" s="77" t="inlineStr">
        <is>
          <t>'Students work in small teams'; summative group presentation (src 1).</t>
        </is>
      </c>
      <c r="Z384" s="77" t="inlineStr">
        <is>
          <t>Yes</t>
        </is>
      </c>
      <c r="AA384" s="77" t="inlineStr">
        <is>
          <t>Brief supplied by an external partner organisation such as a museum or community group; partner-use outputs (src 1).</t>
        </is>
      </c>
      <c r="AB384" s="77" t="inlineStr">
        <is>
          <t>Mixed</t>
        </is>
      </c>
      <c r="AC384" s="77" t="inlineStr">
        <is>
          <t>Provides project brief; recipient of output</t>
        </is>
      </c>
      <c r="AD384" s="77" t="inlineStr"/>
      <c r="AE384" s="77" t="inlineStr">
        <is>
          <t>Public history resource/event plus group presentation</t>
        </is>
      </c>
      <c r="AF384" s="77">
        <f>IF(OR(V384="No",X384="No",Z384="No"),"Outside strict definition",IF(AND(V384="Yes",X384="Yes",Z384="Yes"),"Meets all three","Potentially relevant; evidence incomplete"))</f>
        <v/>
      </c>
      <c r="AG384" s="77" t="inlineStr">
        <is>
          <t>Current delivery confirmed</t>
        </is>
      </c>
      <c r="AH384" s="77" t="inlineStr">
        <is>
          <t>2025/26</t>
        </is>
      </c>
      <c r="AI384" s="77" t="inlineStr">
        <is>
          <t>Yes</t>
        </is>
      </c>
      <c r="AJ384" s="77">
        <f>IF(AND(AI384="Yes",AF384="Meets all three",AG384="Current delivery confirmed"),"Yes","No")</f>
        <v/>
      </c>
      <c r="AK384" s="77" t="inlineStr"/>
      <c r="AL384" s="77" t="inlineStr">
        <is>
          <t>RG24-S05-R1; RG24-S05-R2</t>
        </is>
      </c>
      <c r="AM384" s="77" t="inlineStr">
        <is>
          <t>No 2026/27 entry seen; partners/mix of internal vs external (e.g. University archives) not enumerated.</t>
        </is>
      </c>
      <c r="AN384" s="77" t="inlineStr"/>
      <c r="AO384" s="77" t="inlineStr">
        <is>
          <t>UK</t>
        </is>
      </c>
      <c r="AP384" s="77" t="inlineStr">
        <is>
          <t>UK – Russell Group</t>
        </is>
      </c>
      <c r="AQ384" s="77" t="inlineStr">
        <is>
          <t>~1 term/semester</t>
        </is>
      </c>
      <c r="AR384" s="77" t="inlineStr">
        <is>
          <t>All/standard</t>
        </is>
      </c>
      <c r="AS384" s="77" t="inlineStr"/>
    </row>
    <row r="385">
      <c r="A385" s="77" t="inlineStr">
        <is>
          <t>RG24</t>
        </is>
      </c>
      <c r="B385" s="77" t="inlineStr">
        <is>
          <t>York</t>
        </is>
      </c>
      <c r="C385" s="77" t="inlineStr">
        <is>
          <t>Programme/course</t>
        </is>
      </c>
      <c r="D385" s="77" t="inlineStr">
        <is>
          <t>RG24-S06</t>
        </is>
      </c>
      <c r="E385" s="77" t="inlineStr">
        <is>
          <t>RG24-S04</t>
        </is>
      </c>
      <c r="F385" s="77" t="inlineStr">
        <is>
          <t>No</t>
        </is>
      </c>
      <c r="G385" s="79" t="inlineStr">
        <is>
          <t>Community Action Project</t>
        </is>
      </c>
      <c r="H385" s="77" t="inlineStr">
        <is>
          <t>Community Action Project</t>
        </is>
      </c>
      <c r="I385" s="77" t="inlineStr">
        <is>
          <t>PSY00075H</t>
        </is>
      </c>
      <c r="J385"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85" s="77" t="inlineStr">
        <is>
          <t>Department of Psychology</t>
        </is>
      </c>
      <c r="L385" s="77" t="inlineStr">
        <is>
          <t>Psychology students (level H module); wider eligibility not established</t>
        </is>
      </c>
      <c r="M385" s="77" t="inlineStr">
        <is>
          <t>Science</t>
        </is>
      </c>
      <c r="N385" s="77" t="inlineStr">
        <is>
          <t>Undergraduate</t>
        </is>
      </c>
      <c r="O385" s="77" t="inlineStr"/>
      <c r="P385" s="77" t="inlineStr"/>
      <c r="Q385" s="77" t="inlineStr">
        <is>
          <t>Unclear</t>
        </is>
      </c>
      <c r="R385" s="77" t="inlineStr">
        <is>
          <t>Curricular</t>
        </is>
      </c>
      <c r="S385" s="77" t="inlineStr">
        <is>
          <t>20 credits</t>
        </is>
      </c>
      <c r="T385" s="77" t="inlineStr">
        <is>
          <t>Not stated in extract</t>
        </is>
      </c>
      <c r="U385" s="77" t="inlineStr">
        <is>
          <t>Team project for external partner</t>
        </is>
      </c>
      <c r="V385" s="77" t="inlineStr">
        <is>
          <t>Yes</t>
        </is>
      </c>
      <c r="W385" s="77" t="inlineStr">
        <is>
          <t>Teams deliver projects for non-academic audiences to partner brief (src 1).</t>
        </is>
      </c>
      <c r="X385" s="77" t="inlineStr">
        <is>
          <t>Yes</t>
        </is>
      </c>
      <c r="Y385" s="77" t="inlineStr">
        <is>
          <t>'Students will work in small teams to a brief provided by an external partner organisation' (src 1).</t>
        </is>
      </c>
      <c r="Z385" s="77" t="inlineStr">
        <is>
          <t>Yes</t>
        </is>
      </c>
      <c r="AA385" s="77" t="inlineStr">
        <is>
          <t>External partner organisation provides brief; CEL page says teams work with local charities to capture and analyse evidence of their impact (src 1,2).</t>
        </is>
      </c>
      <c r="AB385" s="77" t="inlineStr">
        <is>
          <t>Charity/community</t>
        </is>
      </c>
      <c r="AC385" s="77" t="inlineStr">
        <is>
          <t>Provides brief; receives outputs</t>
        </is>
      </c>
      <c r="AD385" s="77" t="inlineStr"/>
      <c r="AE385" s="77" t="inlineStr">
        <is>
          <t>Non-academic output (e.g. impact evidence analysis, resources)</t>
        </is>
      </c>
      <c r="AF385" s="77">
        <f>IF(OR(V385="No",X385="No",Z385="No"),"Outside strict definition",IF(AND(V385="Yes",X385="Yes",Z385="Yes"),"Meets all three","Potentially relevant; evidence incomplete"))</f>
        <v/>
      </c>
      <c r="AG385" s="77" t="inlineStr">
        <is>
          <t>Current delivery confirmed</t>
        </is>
      </c>
      <c r="AH385" s="77" t="inlineStr">
        <is>
          <t>2025/26</t>
        </is>
      </c>
      <c r="AI385" s="77" t="inlineStr">
        <is>
          <t>Yes</t>
        </is>
      </c>
      <c r="AJ385" s="77">
        <f>IF(AND(AI385="Yes",AF385="Meets all three",AG385="Current delivery confirmed"),"Yes","No")</f>
        <v/>
      </c>
      <c r="AK385" s="77" t="inlineStr"/>
      <c r="AL385" s="77" t="inlineStr">
        <is>
          <t>RG24-S06-R1; RG24-S06-R2</t>
        </is>
      </c>
      <c r="AM385" s="77" t="inlineStr">
        <is>
          <t>Whether compulsory/elective and open outside Psychology not shown; no named partners; 2026/27 specification reportedly available but not read.</t>
        </is>
      </c>
      <c r="AN385" s="77" t="inlineStr"/>
      <c r="AO385" s="77" t="inlineStr">
        <is>
          <t>UK</t>
        </is>
      </c>
      <c r="AP385" s="77" t="inlineStr">
        <is>
          <t>UK – Russell Group</t>
        </is>
      </c>
      <c r="AQ385" s="77" t="inlineStr">
        <is>
          <t>Unclear</t>
        </is>
      </c>
      <c r="AR385" s="77" t="inlineStr">
        <is>
          <t>All/standard</t>
        </is>
      </c>
      <c r="AS385" s="77" t="inlineStr"/>
    </row>
    <row r="386">
      <c r="A386" s="77" t="inlineStr">
        <is>
          <t>RG24</t>
        </is>
      </c>
      <c r="B386" s="77" t="inlineStr">
        <is>
          <t>York</t>
        </is>
      </c>
      <c r="C386" s="77" t="inlineStr">
        <is>
          <t>Programme/course</t>
        </is>
      </c>
      <c r="D386" s="77" t="inlineStr">
        <is>
          <t>RG24-S07</t>
        </is>
      </c>
      <c r="E386" s="77" t="inlineStr">
        <is>
          <t>RG24-S04</t>
        </is>
      </c>
      <c r="F386" s="77" t="inlineStr">
        <is>
          <t>No</t>
        </is>
      </c>
      <c r="G386" s="79" t="inlineStr">
        <is>
          <t>Beyond the Book: Community Projects - Semester 1</t>
        </is>
      </c>
      <c r="H386" s="77" t="inlineStr">
        <is>
          <t>Beyond the Book: Community Projects</t>
        </is>
      </c>
      <c r="I386" s="77" t="inlineStr">
        <is>
          <t>ENG00175I</t>
        </is>
      </c>
      <c r="J386" s="77" t="inlineStr">
        <is>
          <t>CEL module in English and Related Literature: each semester the CEL team sets up partner projects; students rank preferences and are allocated to project teams that deliver outputs (e.g. podcast, recipe book, event design, oral histories).</t>
        </is>
      </c>
      <c r="K386" s="77" t="inlineStr">
        <is>
          <t>Department of English and Related Literature with CEL team</t>
        </is>
      </c>
      <c r="L386" s="77" t="inlineStr">
        <is>
          <t>Not established beyond English</t>
        </is>
      </c>
      <c r="M386" s="77" t="inlineStr">
        <is>
          <t>Arts/humanities/social sciences</t>
        </is>
      </c>
      <c r="N386" s="77" t="inlineStr">
        <is>
          <t>Undergraduate</t>
        </is>
      </c>
      <c r="O386" s="77" t="inlineStr"/>
      <c r="P386" s="77" t="inlineStr"/>
      <c r="Q386" s="77" t="inlineStr">
        <is>
          <t>Unclear</t>
        </is>
      </c>
      <c r="R386" s="77" t="inlineStr">
        <is>
          <t>Curricular</t>
        </is>
      </c>
      <c r="S386" s="77" t="inlineStr">
        <is>
          <t>20 credits</t>
        </is>
      </c>
      <c r="T386" s="77" t="inlineStr">
        <is>
          <t>Semester 1</t>
        </is>
      </c>
      <c r="U386" s="77" t="inlineStr">
        <is>
          <t>Allocated team projects with partners</t>
        </is>
      </c>
      <c r="V386" s="77" t="inlineStr">
        <is>
          <t>Yes</t>
        </is>
      </c>
      <c r="W386" s="77" t="inlineStr">
        <is>
          <t>Listed pilot projects each have a defined output (podcast, book of recipes, event design, oral histories) (src 1).</t>
        </is>
      </c>
      <c r="X386" s="77" t="inlineStr">
        <is>
          <t>Yes</t>
        </is>
      </c>
      <c r="Y386" s="77" t="inlineStr">
        <is>
          <t>Students are allocated to 'project teams' based on ranked choices (src 1, search summary).</t>
        </is>
      </c>
      <c r="Z386" s="77" t="inlineStr">
        <is>
          <t>Unclear</t>
        </is>
      </c>
      <c r="AA386" s="77" t="inlineStr">
        <is>
          <t>Pilot partners include external bodies (York City of Sanctuary; York Mystery Plays) but also University-affiliated bodies (Borthwick Institute of Archives; York Festival of Ideas) - internal share undetermined.</t>
        </is>
      </c>
      <c r="AB386" s="77" t="inlineStr">
        <is>
          <t>Mixed</t>
        </is>
      </c>
      <c r="AC386" s="77" t="inlineStr">
        <is>
          <t>Hosts project / receives output</t>
        </is>
      </c>
      <c r="AD386" s="77" t="inlineStr">
        <is>
          <t>Borthwick Institute of Archives, York City of Sanctuary, York Festival of Ideas, York Mystery Plays (pilot projects, catalogue)</t>
        </is>
      </c>
      <c r="AE386" s="77" t="inlineStr">
        <is>
          <t>Project output for partner</t>
        </is>
      </c>
      <c r="AF386" s="77">
        <f>IF(OR(V386="No",X386="No",Z386="No"),"Outside strict definition",IF(AND(V386="Yes",X386="Yes",Z386="Yes"),"Meets all three","Potentially relevant; evidence incomplete"))</f>
        <v/>
      </c>
      <c r="AG386" s="77" t="inlineStr">
        <is>
          <t>Current delivery confirmed</t>
        </is>
      </c>
      <c r="AH386" s="77" t="inlineStr">
        <is>
          <t>2026/27</t>
        </is>
      </c>
      <c r="AI386" s="77" t="inlineStr">
        <is>
          <t>Yes</t>
        </is>
      </c>
      <c r="AJ386" s="77">
        <f>IF(AND(AI386="Yes",AF386="Meets all three",AG386="Current delivery confirmed"),"Yes","No")</f>
        <v/>
      </c>
      <c r="AK386" s="77" t="inlineStr"/>
      <c r="AL386" s="77" t="inlineStr">
        <is>
          <t>RG24-S07-R1</t>
        </is>
      </c>
      <c r="AM386" s="77" t="inlineStr">
        <is>
          <t>Mixed internal/external partners; partners for 2026/27 not published; C left Unclear per mixed-client ruling.</t>
        </is>
      </c>
      <c r="AN386" s="77" t="inlineStr"/>
      <c r="AO386" s="77" t="inlineStr">
        <is>
          <t>UK</t>
        </is>
      </c>
      <c r="AP386" s="77" t="inlineStr">
        <is>
          <t>UK – Russell Group</t>
        </is>
      </c>
      <c r="AQ386" s="77" t="inlineStr">
        <is>
          <t>~1 term/semester</t>
        </is>
      </c>
      <c r="AR386" s="77" t="inlineStr">
        <is>
          <t>Unclear</t>
        </is>
      </c>
      <c r="AS386" s="77" t="inlineStr"/>
    </row>
    <row r="387">
      <c r="A387" s="77" t="inlineStr">
        <is>
          <t>RG24</t>
        </is>
      </c>
      <c r="B387" s="77" t="inlineStr">
        <is>
          <t>York</t>
        </is>
      </c>
      <c r="C387" s="77" t="inlineStr">
        <is>
          <t>Programme/course</t>
        </is>
      </c>
      <c r="D387" s="77" t="inlineStr">
        <is>
          <t>RG24-S08</t>
        </is>
      </c>
      <c r="E387" s="77" t="inlineStr"/>
      <c r="F387" s="77" t="inlineStr">
        <is>
          <t>No</t>
        </is>
      </c>
      <c r="G387" s="79" t="inlineStr">
        <is>
          <t>Student consultancy projects / Business Consultancy Project</t>
        </is>
      </c>
      <c r="H387" s="77" t="inlineStr">
        <is>
          <t>Undergraduate Business Consultancy Project</t>
        </is>
      </c>
      <c r="I387" s="77" t="inlineStr">
        <is>
          <t>MAN00019H</t>
        </is>
      </c>
      <c r="J387"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87" s="77" t="inlineStr">
        <is>
          <t>School for Business and Society / York Management School</t>
        </is>
      </c>
      <c r="L387" s="77" t="inlineStr">
        <is>
          <t>Option in BA Business and Society (and with a year in industry) and BSc Accounting, Business Finance and Management; other programmes not confirmed</t>
        </is>
      </c>
      <c r="M387" s="77" t="inlineStr">
        <is>
          <t>Business/management</t>
        </is>
      </c>
      <c r="N387" s="77" t="inlineStr">
        <is>
          <t>Undergraduate</t>
        </is>
      </c>
      <c r="O387" s="77" t="inlineStr">
        <is>
          <t>Year 3 (Year 4 with industry year)</t>
        </is>
      </c>
      <c r="P387" s="77" t="inlineStr"/>
      <c r="Q387" s="77" t="inlineStr">
        <is>
          <t>Optional/elective</t>
        </is>
      </c>
      <c r="R387" s="77" t="inlineStr">
        <is>
          <t>Curricular</t>
        </is>
      </c>
      <c r="S387" s="77" t="inlineStr">
        <is>
          <t>20 credits; 60% coursework, 40% groupwork</t>
        </is>
      </c>
      <c r="T387" s="77" t="inlineStr">
        <is>
          <t>Six-week part-time assignment within Semester 2 (project Jan-Mar)</t>
        </is>
      </c>
      <c r="U387" s="77" t="inlineStr">
        <is>
          <t>Group consultancy for client</t>
        </is>
      </c>
      <c r="V387" s="77" t="inlineStr">
        <is>
          <t>Yes</t>
        </is>
      </c>
      <c r="W387" s="77" t="inlineStr">
        <is>
          <t>Problem definition to final report; client-specified project (src 1,2).</t>
        </is>
      </c>
      <c r="X387" s="77" t="inlineStr">
        <is>
          <t>Yes</t>
        </is>
      </c>
      <c r="Y387" s="77" t="inlineStr">
        <is>
          <t>'Undergraduate students deliver a six-week part-time consultancy assignment in groups for individual clients' (src 2); 40% groupwork assessment (src 1).</t>
        </is>
      </c>
      <c r="Z387" s="77" t="inlineStr">
        <is>
          <t>Yes</t>
        </is>
      </c>
      <c r="AA387" s="77" t="inlineStr">
        <is>
          <t>Clients (businesses, charities, public sector) specify the project and receive the consultancy output (src 2).</t>
        </is>
      </c>
      <c r="AB387" s="77" t="inlineStr">
        <is>
          <t>Mixed</t>
        </is>
      </c>
      <c r="AC387" s="77" t="inlineStr">
        <is>
          <t>Client: specifies project and receives deliverable</t>
        </is>
      </c>
      <c r="AD387" s="77" t="inlineStr"/>
      <c r="AE387" s="77" t="inlineStr">
        <is>
          <t>Consultancy report/recommendations to client</t>
        </is>
      </c>
      <c r="AF387" s="77">
        <f>IF(OR(V387="No",X387="No",Z387="No"),"Outside strict definition",IF(AND(V387="Yes",X387="Yes",Z387="Yes"),"Meets all three","Potentially relevant; evidence incomplete"))</f>
        <v/>
      </c>
      <c r="AG387" s="77" t="inlineStr">
        <is>
          <t>Current delivery confirmed</t>
        </is>
      </c>
      <c r="AH387" s="77" t="inlineStr">
        <is>
          <t>2026/27</t>
        </is>
      </c>
      <c r="AI387" s="77" t="inlineStr">
        <is>
          <t>Yes</t>
        </is>
      </c>
      <c r="AJ387" s="77">
        <f>IF(AND(AI387="Yes",AF387="Meets all three",AG387="Current delivery confirmed"),"Yes","No")</f>
        <v/>
      </c>
      <c r="AK387" s="77" t="inlineStr"/>
      <c r="AL387" s="77" t="inlineStr">
        <is>
          <t>RG24-S08-R1; RG24-S08-R2; RG24-S08-R3</t>
        </is>
      </c>
      <c r="AM387"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87" s="77" t="inlineStr"/>
      <c r="AO387" s="77" t="inlineStr">
        <is>
          <t>UK</t>
        </is>
      </c>
      <c r="AP387" s="77" t="inlineStr">
        <is>
          <t>UK – Russell Group</t>
        </is>
      </c>
      <c r="AQ387" s="77" t="inlineStr">
        <is>
          <t>~1 term/semester</t>
        </is>
      </c>
      <c r="AR387" s="77" t="inlineStr">
        <is>
          <t>All/standard</t>
        </is>
      </c>
      <c r="AS387" s="77" t="inlineStr"/>
    </row>
    <row r="388">
      <c r="A388" s="77" t="inlineStr">
        <is>
          <t>RG24</t>
        </is>
      </c>
      <c r="B388" s="77" t="inlineStr">
        <is>
          <t>York</t>
        </is>
      </c>
      <c r="C388" s="77" t="inlineStr">
        <is>
          <t>Programme/course</t>
        </is>
      </c>
      <c r="D388" s="77" t="inlineStr">
        <is>
          <t>RG24-S09</t>
        </is>
      </c>
      <c r="E388" s="77" t="inlineStr"/>
      <c r="F388" s="77" t="inlineStr">
        <is>
          <t>No</t>
        </is>
      </c>
      <c r="G388" s="79" t="inlineStr">
        <is>
          <t>MSc Management applied (work-based) dissertation with live business projects</t>
        </is>
      </c>
      <c r="H388" s="77" t="inlineStr">
        <is>
          <t>Work-based dissertation</t>
        </is>
      </c>
      <c r="I388" s="77" t="inlineStr"/>
      <c r="J388"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88" s="77" t="inlineStr">
        <is>
          <t>York Management School</t>
        </is>
      </c>
      <c r="L388" s="77" t="inlineStr">
        <is>
          <t>MSc Management (similar applied routes appear on other York MSc pages but are unconfirmed)</t>
        </is>
      </c>
      <c r="M388" s="77" t="inlineStr">
        <is>
          <t>Business/management</t>
        </is>
      </c>
      <c r="N388" s="77" t="inlineStr">
        <is>
          <t>Postgraduate taught</t>
        </is>
      </c>
      <c r="O388" s="77" t="inlineStr"/>
      <c r="P388" s="77" t="inlineStr"/>
      <c r="Q388" s="77" t="inlineStr">
        <is>
          <t>Optional/elective</t>
        </is>
      </c>
      <c r="R388" s="77" t="inlineStr">
        <is>
          <t>Curricular</t>
        </is>
      </c>
      <c r="S388" s="77" t="inlineStr">
        <is>
          <t>Dissertation route (credit not stated in extract)</t>
        </is>
      </c>
      <c r="T388" s="77" t="inlineStr">
        <is>
          <t>Dissertation period (not stated)</t>
        </is>
      </c>
      <c r="U388" s="77" t="inlineStr">
        <is>
          <t>Small-group live project</t>
        </is>
      </c>
      <c r="V388" s="77" t="inlineStr">
        <is>
          <t>Yes</t>
        </is>
      </c>
      <c r="W388" s="77" t="inlineStr">
        <is>
          <t>'Actual, live challenges set by businesses' (src 1).</t>
        </is>
      </c>
      <c r="X388" s="77" t="inlineStr">
        <is>
          <t>Yes</t>
        </is>
      </c>
      <c r="Y388" s="77" t="inlineStr">
        <is>
          <t>'Working in small groups with a single company' (src 1, search summary); note: reassessment of whether the output is a joint deliverable or individual dissertation not verified.</t>
        </is>
      </c>
      <c r="Z388" s="77" t="inlineStr">
        <is>
          <t>Yes</t>
        </is>
      </c>
      <c r="AA388" s="77" t="inlineStr">
        <is>
          <t>Challenges set by businesses; check-ins with the business through project coordinator; past partners Optio Group, Think Consulting Solutions, Gong Cha Global (src 1).</t>
        </is>
      </c>
      <c r="AB388" s="77" t="inlineStr">
        <is>
          <t>Business/commercial</t>
        </is>
      </c>
      <c r="AC388" s="77" t="inlineStr">
        <is>
          <t>Sets challenge; ongoing check-ins</t>
        </is>
      </c>
      <c r="AD388" s="77" t="inlineStr">
        <is>
          <t>Optio Group, Think Consulting Solutions, Gong Cha Global (undated course page)</t>
        </is>
      </c>
      <c r="AE388" s="77" t="inlineStr">
        <is>
          <t>Applied dissertation/report for business</t>
        </is>
      </c>
      <c r="AF388" s="77">
        <f>IF(OR(V388="No",X388="No",Z388="No"),"Outside strict definition",IF(AND(V388="Yes",X388="Yes",Z388="Yes"),"Meets all three","Potentially relevant; evidence incomplete"))</f>
        <v/>
      </c>
      <c r="AG388" s="77" t="inlineStr">
        <is>
          <t>Current status unclear</t>
        </is>
      </c>
      <c r="AH388" s="77" t="inlineStr">
        <is>
          <t>undated</t>
        </is>
      </c>
      <c r="AI388" s="77" t="inlineStr">
        <is>
          <t>Yes</t>
        </is>
      </c>
      <c r="AJ388" s="77">
        <f>IF(AND(AI388="Yes",AF388="Meets all three",AG388="Current delivery confirmed"),"Yes","No")</f>
        <v/>
      </c>
      <c r="AK388" s="77" t="inlineStr"/>
      <c r="AL388" s="77" t="inlineStr">
        <is>
          <t>RG24-S09-R1</t>
        </is>
      </c>
      <c r="AM388" s="77" t="inlineStr">
        <is>
          <t>Course page undated and no dated corroboration; whether the final assessed output is individual (dissertation) or group not confirmed - B should be re-verified.</t>
        </is>
      </c>
      <c r="AN388" s="77" t="inlineStr"/>
      <c r="AO388" s="77" t="inlineStr">
        <is>
          <t>UK</t>
        </is>
      </c>
      <c r="AP388" s="77" t="inlineStr">
        <is>
          <t>UK – Russell Group</t>
        </is>
      </c>
      <c r="AQ388" s="77" t="inlineStr">
        <is>
          <t>Unclear</t>
        </is>
      </c>
      <c r="AR388" s="77" t="inlineStr">
        <is>
          <t>All/standard</t>
        </is>
      </c>
      <c r="AS388" s="77" t="inlineStr"/>
    </row>
    <row r="389">
      <c r="A389" s="77" t="inlineStr">
        <is>
          <t>RG24</t>
        </is>
      </c>
      <c r="B389" s="77" t="inlineStr">
        <is>
          <t>York</t>
        </is>
      </c>
      <c r="C389" s="77" t="inlineStr">
        <is>
          <t>Programme/course</t>
        </is>
      </c>
      <c r="D389" s="77" t="inlineStr">
        <is>
          <t>RG24-S10</t>
        </is>
      </c>
      <c r="E389" s="77" t="inlineStr"/>
      <c r="F389" s="77" t="inlineStr">
        <is>
          <t>No</t>
        </is>
      </c>
      <c r="G389" s="79" t="inlineStr">
        <is>
          <t>Group Sustainable Business Project</t>
        </is>
      </c>
      <c r="H389" s="77" t="inlineStr">
        <is>
          <t>Group Sustainable Business Project</t>
        </is>
      </c>
      <c r="I389" s="77" t="inlineStr">
        <is>
          <t>ENV00120M</t>
        </is>
      </c>
      <c r="J389"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89" s="77" t="inlineStr">
        <is>
          <t>Department of Environment and Geography</t>
        </is>
      </c>
      <c r="L389" s="77" t="inlineStr">
        <is>
          <t>MSc Sustainable Business: Leadership, Innovation and Management (core)</t>
        </is>
      </c>
      <c r="M389" s="77" t="inlineStr">
        <is>
          <t>Business/management; Science</t>
        </is>
      </c>
      <c r="N389" s="77" t="inlineStr">
        <is>
          <t>Postgraduate taught</t>
        </is>
      </c>
      <c r="O389" s="77" t="inlineStr"/>
      <c r="P389" s="77" t="inlineStr"/>
      <c r="Q389" s="77" t="inlineStr">
        <is>
          <t>Compulsory within specified programmes</t>
        </is>
      </c>
      <c r="R389" s="77" t="inlineStr">
        <is>
          <t>Curricular</t>
        </is>
      </c>
      <c r="S389" s="77" t="inlineStr">
        <is>
          <t>20 credits; individual report built on group project report proposal</t>
        </is>
      </c>
      <c r="T389" s="77" t="inlineStr">
        <is>
          <t>Semester 2</t>
        </is>
      </c>
      <c r="U389" s="77" t="inlineStr">
        <is>
          <t>Group project with business partners</t>
        </is>
      </c>
      <c r="V389" s="77" t="inlineStr">
        <is>
          <t>Yes</t>
        </is>
      </c>
      <c r="W389" s="77" t="inlineStr">
        <is>
          <t>Projects developed from broad ideas defined by business partners; group proposal and report (src 1).</t>
        </is>
      </c>
      <c r="X389" s="77" t="inlineStr">
        <is>
          <t>Yes</t>
        </is>
      </c>
      <c r="Y389" s="77" t="inlineStr">
        <is>
          <t>'Developed and implemented by student groups'; group proposal (src 1).</t>
        </is>
      </c>
      <c r="Z389" s="77" t="inlineStr">
        <is>
          <t>Yes</t>
        </is>
      </c>
      <c r="AA389" s="77" t="inlineStr">
        <is>
          <t>Business partners define ideas, meet groups weekly and review reports in seminars (src 1); course page describes collaborating with an external organisation committed to sustainable business (src 2).</t>
        </is>
      </c>
      <c r="AB389" s="77" t="inlineStr">
        <is>
          <t>Business/commercial</t>
        </is>
      </c>
      <c r="AC389" s="77" t="inlineStr">
        <is>
          <t>Defines project idea; weekly meetings; reviews reports</t>
        </is>
      </c>
      <c r="AD389" s="77" t="inlineStr"/>
      <c r="AE389" s="77" t="inlineStr">
        <is>
          <t>Group proposal and individual sustainable business report</t>
        </is>
      </c>
      <c r="AF389" s="77">
        <f>IF(OR(V389="No",X389="No",Z389="No"),"Outside strict definition",IF(AND(V389="Yes",X389="Yes",Z389="Yes"),"Meets all three","Potentially relevant; evidence incomplete"))</f>
        <v/>
      </c>
      <c r="AG389" s="77" t="inlineStr">
        <is>
          <t>Current delivery confirmed</t>
        </is>
      </c>
      <c r="AH389" s="77" t="inlineStr">
        <is>
          <t>2025/26</t>
        </is>
      </c>
      <c r="AI389" s="77" t="inlineStr">
        <is>
          <t>Yes</t>
        </is>
      </c>
      <c r="AJ389" s="77">
        <f>IF(AND(AI389="Yes",AF389="Meets all three",AG389="Current delivery confirmed"),"Yes","No")</f>
        <v/>
      </c>
      <c r="AK389" s="77" t="inlineStr"/>
      <c r="AL389" s="77" t="inlineStr">
        <is>
          <t>RG24-S10-R1; RG24-S10-R2</t>
        </is>
      </c>
      <c r="AM389" s="77" t="inlineStr">
        <is>
          <t>No named partners; 2026/27 specification exists but not seen; final report is individual though prepared within a group project.</t>
        </is>
      </c>
      <c r="AN389" s="77" t="inlineStr"/>
      <c r="AO389" s="77" t="inlineStr">
        <is>
          <t>UK</t>
        </is>
      </c>
      <c r="AP389" s="77" t="inlineStr">
        <is>
          <t>UK – Russell Group</t>
        </is>
      </c>
      <c r="AQ389" s="77" t="inlineStr">
        <is>
          <t>~1 term/semester</t>
        </is>
      </c>
      <c r="AR389" s="77" t="inlineStr">
        <is>
          <t>All/standard</t>
        </is>
      </c>
      <c r="AS389" s="77" t="inlineStr"/>
    </row>
    <row r="390">
      <c r="A390" s="77" t="inlineStr">
        <is>
          <t>RG24</t>
        </is>
      </c>
      <c r="B390" s="77" t="inlineStr">
        <is>
          <t>York</t>
        </is>
      </c>
      <c r="C390" s="77" t="inlineStr">
        <is>
          <t>Programme/course</t>
        </is>
      </c>
      <c r="D390" s="77" t="inlineStr">
        <is>
          <t>RG24-S11</t>
        </is>
      </c>
      <c r="E390" s="77" t="inlineStr"/>
      <c r="F390" s="77" t="inlineStr">
        <is>
          <t>No</t>
        </is>
      </c>
      <c r="G390" s="79" t="inlineStr">
        <is>
          <t>Migrants' Rights: Law and Policy Clinic</t>
        </is>
      </c>
      <c r="H390" s="77" t="inlineStr">
        <is>
          <t>Migrants' Rights: Law and Policy Clinic</t>
        </is>
      </c>
      <c r="I390" s="77" t="inlineStr">
        <is>
          <t>LAW00093H</t>
        </is>
      </c>
      <c r="J390"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90" s="77" t="inlineStr">
        <is>
          <t>York Law School</t>
        </is>
      </c>
      <c r="L390" s="77" t="inlineStr">
        <is>
          <t>Law students (level H); eligibility not further established</t>
        </is>
      </c>
      <c r="M390" s="77" t="inlineStr">
        <is>
          <t>Other (law, health, design, architecture…)</t>
        </is>
      </c>
      <c r="N390" s="77" t="inlineStr">
        <is>
          <t>Undergraduate</t>
        </is>
      </c>
      <c r="O390" s="77" t="inlineStr"/>
      <c r="P390" s="77" t="inlineStr"/>
      <c r="Q390" s="77" t="inlineStr">
        <is>
          <t>Optional/elective</t>
        </is>
      </c>
      <c r="R390" s="77" t="inlineStr">
        <is>
          <t>Curricular</t>
        </is>
      </c>
      <c r="S390" s="77" t="inlineStr">
        <is>
          <t>Not stated in extract</t>
        </is>
      </c>
      <c r="T390" s="77" t="inlineStr"/>
      <c r="U390" s="77" t="inlineStr"/>
      <c r="V390" s="77" t="inlineStr">
        <is>
          <t>Yes</t>
        </is>
      </c>
      <c r="W390" s="77" t="inlineStr">
        <is>
          <t>Advice letters per case plus policy briefing (src 1).</t>
        </is>
      </c>
      <c r="X390" s="77" t="inlineStr">
        <is>
          <t>Yes</t>
        </is>
      </c>
      <c r="Y390" s="77" t="inlineStr">
        <is>
          <t>'Each group will advise on two cases' (src 1).</t>
        </is>
      </c>
      <c r="Z390" s="77" t="inlineStr">
        <is>
          <t>Yes</t>
        </is>
      </c>
      <c r="AA390" s="77" t="inlineStr">
        <is>
          <t>'Cases are likely to come from charities and organisations working with migrants. These organisations will be treated as clients' (src 1) - hedged wording.</t>
        </is>
      </c>
      <c r="AB390" s="77" t="inlineStr">
        <is>
          <t>Mixed</t>
        </is>
      </c>
      <c r="AC390" s="77" t="inlineStr">
        <is>
          <t>Client commissioning written advice</t>
        </is>
      </c>
      <c r="AD390" s="77" t="inlineStr"/>
      <c r="AE390" s="77" t="inlineStr">
        <is>
          <t>Written advice letters; law/policy briefing</t>
        </is>
      </c>
      <c r="AF390" s="77">
        <f>IF(OR(V390="No",X390="No",Z390="No"),"Outside strict definition",IF(AND(V390="Yes",X390="Yes",Z390="Yes"),"Meets all three","Potentially relevant; evidence incomplete"))</f>
        <v/>
      </c>
      <c r="AG390" s="77" t="inlineStr">
        <is>
          <t>Current status unclear</t>
        </is>
      </c>
      <c r="AH390" s="77" t="inlineStr">
        <is>
          <t>2024/25</t>
        </is>
      </c>
      <c r="AI390" s="77" t="inlineStr">
        <is>
          <t>Yes</t>
        </is>
      </c>
      <c r="AJ390" s="77">
        <f>IF(AND(AI390="Yes",AF390="Meets all three",AG390="Current delivery confirmed"),"Yes","No")</f>
        <v/>
      </c>
      <c r="AK390" s="77" t="inlineStr"/>
      <c r="AL390" s="77" t="inlineStr">
        <is>
          <t>RG24-S11-R1; RG24-S11-R2</t>
        </is>
      </c>
      <c r="AM390" s="77" t="inlineStr">
        <is>
          <t>Only a 2024-25 catalogue entry and an undated clinic page seen; no 2025/26 or 2026/27 confirmation; 'likely to come from' hedge.</t>
        </is>
      </c>
      <c r="AN390" s="77" t="inlineStr"/>
      <c r="AO390" s="77" t="inlineStr">
        <is>
          <t>UK</t>
        </is>
      </c>
      <c r="AP390" s="77" t="inlineStr">
        <is>
          <t>UK – Russell Group</t>
        </is>
      </c>
      <c r="AQ390" s="77" t="inlineStr">
        <is>
          <t>~1 term/semester</t>
        </is>
      </c>
      <c r="AR390" s="77" t="inlineStr">
        <is>
          <t>All/standard</t>
        </is>
      </c>
      <c r="AS390" s="77" t="inlineStr"/>
    </row>
    <row r="391">
      <c r="A391" s="77" t="inlineStr">
        <is>
          <t>RG24</t>
        </is>
      </c>
      <c r="B391" s="77" t="inlineStr">
        <is>
          <t>York</t>
        </is>
      </c>
      <c r="C391" s="77" t="inlineStr">
        <is>
          <t>Programme/course</t>
        </is>
      </c>
      <c r="D391" s="77" t="inlineStr">
        <is>
          <t>RG24-S12</t>
        </is>
      </c>
      <c r="E391" s="77" t="inlineStr"/>
      <c r="F391" s="77" t="inlineStr">
        <is>
          <t>No</t>
        </is>
      </c>
      <c r="G391" s="79" t="inlineStr">
        <is>
          <t>Education STEP 1 programme</t>
        </is>
      </c>
      <c r="H391" s="77" t="inlineStr">
        <is>
          <t>Education STEP 1 first-year employer/community challenge</t>
        </is>
      </c>
      <c r="I391" s="77" t="inlineStr"/>
      <c r="J391" s="77" t="inlineStr">
        <is>
          <t>Education-exclusive first-year programme in which teams solve a real-world educational problem presented by a community partner / industry employer, researching the issue and presenting a solution to the partner.</t>
        </is>
      </c>
      <c r="K391" s="77" t="inlineStr">
        <is>
          <t>Department of Education</t>
        </is>
      </c>
      <c r="L391" s="77" t="inlineStr">
        <is>
          <t>First-year Education students</t>
        </is>
      </c>
      <c r="M391" s="77" t="inlineStr">
        <is>
          <t>Arts/humanities/social sciences</t>
        </is>
      </c>
      <c r="N391" s="77" t="inlineStr">
        <is>
          <t>Undergraduate</t>
        </is>
      </c>
      <c r="O391" s="77" t="inlineStr">
        <is>
          <t>Year 1</t>
        </is>
      </c>
      <c r="P391" s="77" t="inlineStr"/>
      <c r="Q391" s="77" t="inlineStr">
        <is>
          <t>Unclear</t>
        </is>
      </c>
      <c r="R391" s="77" t="inlineStr">
        <is>
          <t>Unclear</t>
        </is>
      </c>
      <c r="S391" s="77" t="inlineStr"/>
      <c r="T391" s="77" t="inlineStr"/>
      <c r="U391" s="77" t="inlineStr"/>
      <c r="V391" s="77" t="inlineStr">
        <is>
          <t>Yes</t>
        </is>
      </c>
      <c r="W391" s="77" t="inlineStr">
        <is>
          <t>Defined challenge; solution researched and presented to the partner (src 1).</t>
        </is>
      </c>
      <c r="X391" s="77" t="inlineStr">
        <is>
          <t>Yes</t>
        </is>
      </c>
      <c r="Y391" s="77" t="inlineStr">
        <is>
          <t>'Students work in teams' (src 1).</t>
        </is>
      </c>
      <c r="Z391" s="77" t="inlineStr">
        <is>
          <t>Yes</t>
        </is>
      </c>
      <c r="AA391" s="77" t="inlineStr">
        <is>
          <t>Challenge supplied by community partner/employer; solution presented to the partner (src 1).</t>
        </is>
      </c>
      <c r="AB391" s="77" t="inlineStr">
        <is>
          <t>Unclear</t>
        </is>
      </c>
      <c r="AC391" s="77" t="inlineStr">
        <is>
          <t>Sets challenge; receives presentation</t>
        </is>
      </c>
      <c r="AD391" s="77" t="inlineStr"/>
      <c r="AE391" s="77" t="inlineStr">
        <is>
          <t>Team solution presentation</t>
        </is>
      </c>
      <c r="AF391" s="77">
        <f>IF(OR(V391="No",X391="No",Z391="No"),"Outside strict definition",IF(AND(V391="Yes",X391="Yes",Z391="Yes"),"Meets all three","Potentially relevant; evidence incomplete"))</f>
        <v/>
      </c>
      <c r="AG391" s="77" t="inlineStr">
        <is>
          <t>Current status unclear</t>
        </is>
      </c>
      <c r="AH391" s="77" t="inlineStr">
        <is>
          <t>undated</t>
        </is>
      </c>
      <c r="AI391" s="77" t="inlineStr">
        <is>
          <t>Yes</t>
        </is>
      </c>
      <c r="AJ391" s="77">
        <f>IF(AND(AI391="Yes",AF391="Meets all three",AG391="Current delivery confirmed"),"Yes","No")</f>
        <v/>
      </c>
      <c r="AK391" s="77" t="inlineStr"/>
      <c r="AL391" s="77" t="inlineStr">
        <is>
          <t>RG24-S12-R1</t>
        </is>
      </c>
      <c r="AM391" s="77" t="inlineStr">
        <is>
          <t>Single undated careers page; no module catalogue entry found; credit-bearing status, duration, partners and whether currently running unknown; partner described both as 'industry employer' and 'community partner'.</t>
        </is>
      </c>
      <c r="AN391" s="77" t="inlineStr"/>
      <c r="AO391" s="77" t="inlineStr">
        <is>
          <t>UK</t>
        </is>
      </c>
      <c r="AP391" s="77" t="inlineStr">
        <is>
          <t>UK – Russell Group</t>
        </is>
      </c>
      <c r="AQ391" s="77" t="inlineStr">
        <is>
          <t>Unclear</t>
        </is>
      </c>
      <c r="AR391" s="77" t="inlineStr">
        <is>
          <t>All/standard</t>
        </is>
      </c>
      <c r="AS391" s="77" t="inlineStr"/>
    </row>
    <row r="392">
      <c r="A392" s="77" t="inlineStr">
        <is>
          <t>RG24</t>
        </is>
      </c>
      <c r="B392" s="77" t="inlineStr">
        <is>
          <t>York</t>
        </is>
      </c>
      <c r="C392" s="77" t="inlineStr">
        <is>
          <t>Programme/course</t>
        </is>
      </c>
      <c r="D392" s="77" t="inlineStr">
        <is>
          <t>RG24-S13</t>
        </is>
      </c>
      <c r="E392" s="77" t="inlineStr"/>
      <c r="F392" s="77" t="inlineStr">
        <is>
          <t>No</t>
        </is>
      </c>
      <c r="G392" s="79" t="inlineStr">
        <is>
          <t>Group Project (Integrated Masters) - Computer Science</t>
        </is>
      </c>
      <c r="H392" s="77" t="inlineStr">
        <is>
          <t>Group Project (Integrated Masters)</t>
        </is>
      </c>
      <c r="I392" s="77" t="inlineStr">
        <is>
          <t>COM00138M</t>
        </is>
      </c>
      <c r="J392" s="77" t="inlineStr">
        <is>
          <t>40-credit software engineering team project simulating real-world industrial projects, with teams meeting the module leader and/or an external customer; learning outcomes include communicating with customers who have a problem to be solved.</t>
        </is>
      </c>
      <c r="K392" s="77" t="inlineStr">
        <is>
          <t>Department of Computer Science</t>
        </is>
      </c>
      <c r="L392" s="77" t="inlineStr">
        <is>
          <t>Integrated Masters Computer Science (level M)</t>
        </is>
      </c>
      <c r="M392" s="77" t="inlineStr">
        <is>
          <t>Engineering/computing</t>
        </is>
      </c>
      <c r="N392" s="77" t="inlineStr">
        <is>
          <t>Undergraduate</t>
        </is>
      </c>
      <c r="O392" s="77" t="inlineStr"/>
      <c r="P392" s="77" t="inlineStr"/>
      <c r="Q392" s="77" t="inlineStr">
        <is>
          <t>Compulsory within specified programmes</t>
        </is>
      </c>
      <c r="R392" s="77" t="inlineStr">
        <is>
          <t>Curricular</t>
        </is>
      </c>
      <c r="S392" s="77" t="inlineStr">
        <is>
          <t>40 credits; groupwork 90% (20%+70%) and 10% coursework</t>
        </is>
      </c>
      <c r="T392" s="77" t="inlineStr">
        <is>
          <t>Semester 1 to Semester 2</t>
        </is>
      </c>
      <c r="U392" s="77" t="inlineStr"/>
      <c r="V392" s="77" t="inlineStr">
        <is>
          <t>Yes</t>
        </is>
      </c>
      <c r="W392" s="77" t="inlineStr">
        <is>
          <t>Software engineering project for a customer (src 1).</t>
        </is>
      </c>
      <c r="X392" s="77" t="inlineStr">
        <is>
          <t>Yes</t>
        </is>
      </c>
      <c r="Y392" s="77" t="inlineStr">
        <is>
          <t>Team project; groupwork assessments (src 1).</t>
        </is>
      </c>
      <c r="Z392" s="77" t="inlineStr">
        <is>
          <t>Unclear</t>
        </is>
      </c>
      <c r="AA392" s="77" t="inlineStr">
        <is>
          <t>'Each team will have several meetings with either the module leader or the external customer or both' - external customer role optional/unclear; aim is to 'simulate' industrial context (src 1).</t>
        </is>
      </c>
      <c r="AB392" s="77" t="inlineStr">
        <is>
          <t>Unclear</t>
        </is>
      </c>
      <c r="AC392" s="77" t="inlineStr">
        <is>
          <t>External customer meetings (extent unclear)</t>
        </is>
      </c>
      <c r="AD392" s="77" t="inlineStr"/>
      <c r="AE392" s="77" t="inlineStr"/>
      <c r="AF392" s="77">
        <f>IF(OR(V392="No",X392="No",Z392="No"),"Outside strict definition",IF(AND(V392="Yes",X392="Yes",Z392="Yes"),"Meets all three","Potentially relevant; evidence incomplete"))</f>
        <v/>
      </c>
      <c r="AG392" s="77" t="inlineStr">
        <is>
          <t>Current delivery confirmed</t>
        </is>
      </c>
      <c r="AH392" s="77" t="inlineStr">
        <is>
          <t>2026/27</t>
        </is>
      </c>
      <c r="AI392" s="77" t="inlineStr">
        <is>
          <t>Yes</t>
        </is>
      </c>
      <c r="AJ392" s="77">
        <f>IF(AND(AI392="Yes",AF392="Meets all three",AG392="Current delivery confirmed"),"Yes","No")</f>
        <v/>
      </c>
      <c r="AK392" s="77" t="inlineStr"/>
      <c r="AL392" s="77" t="inlineStr">
        <is>
          <t>RG24-S13-R1</t>
        </is>
      </c>
      <c r="AM392" s="77" t="inlineStr">
        <is>
          <t>Whether customers are external organisations for all teams, or module leader/staff; no named customers. Compulsory status inferred from integrated masters module but not verified.</t>
        </is>
      </c>
      <c r="AN392" s="77" t="inlineStr"/>
      <c r="AO392" s="77" t="inlineStr">
        <is>
          <t>UK</t>
        </is>
      </c>
      <c r="AP392" s="77" t="inlineStr">
        <is>
          <t>UK – Russell Group</t>
        </is>
      </c>
      <c r="AQ392" s="77" t="inlineStr">
        <is>
          <t>&gt;1 term</t>
        </is>
      </c>
      <c r="AR392" s="77" t="inlineStr">
        <is>
          <t>Unclear</t>
        </is>
      </c>
      <c r="AS392" s="77" t="inlineStr"/>
    </row>
    <row r="393">
      <c r="A393" s="77" t="inlineStr">
        <is>
          <t>UK01</t>
        </is>
      </c>
      <c r="B393" s="77" t="inlineStr">
        <is>
          <t>Bath</t>
        </is>
      </c>
      <c r="C393" s="77" t="inlineStr">
        <is>
          <t>University-wide</t>
        </is>
      </c>
      <c r="D393" s="77" t="inlineStr">
        <is>
          <t>UK01-S01</t>
        </is>
      </c>
      <c r="E393" s="77" t="inlineStr"/>
      <c r="F393" s="77" t="inlineStr">
        <is>
          <t>No</t>
        </is>
      </c>
      <c r="G393" s="79" t="inlineStr">
        <is>
          <t>Vertically Integrated Projects (VIP)</t>
        </is>
      </c>
      <c r="H393" s="77" t="inlineStr">
        <is>
          <t>Vertically Integrated Projects (VIP)</t>
        </is>
      </c>
      <c r="I393" s="77" t="inlineStr"/>
      <c r="J393"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393" s="77" t="inlineStr">
        <is>
          <t>University VIP network (Bath)</t>
        </is>
      </c>
      <c r="L393" s="77" t="inlineStr">
        <is>
          <t>All courses</t>
        </is>
      </c>
      <c r="M393" s="77" t="inlineStr">
        <is>
          <t>Central provision</t>
        </is>
      </c>
      <c r="N393" s="77" t="inlineStr">
        <is>
          <t>Mixed</t>
        </is>
      </c>
      <c r="O393" s="77" t="inlineStr">
        <is>
          <t>Any</t>
        </is>
      </c>
      <c r="P393" s="77" t="inlineStr">
        <is>
          <t>Open to all UG, PG and doctoral students; students not on a placement year get priority</t>
        </is>
      </c>
      <c r="Q393" s="77" t="inlineStr">
        <is>
          <t>Optional/elective</t>
        </is>
      </c>
      <c r="R393" s="77" t="inlineStr">
        <is>
          <t>Mixed</t>
        </is>
      </c>
      <c r="S393" s="77" t="inlineStr">
        <is>
          <t>Mostly not credit-bearing ('currently extra-curricular'); some academic areas moving to credit</t>
        </is>
      </c>
      <c r="T393" s="77" t="inlineStr">
        <is>
          <t>Multi-year projects; students join for the academic year</t>
        </is>
      </c>
      <c r="U393" s="77" t="inlineStr">
        <is>
          <t>Team projects led by academic directors</t>
        </is>
      </c>
      <c r="V393" s="77" t="inlineStr">
        <is>
          <t>Yes</t>
        </is>
      </c>
      <c r="W393" s="77" t="inlineStr">
        <is>
          <t>Long-term real-world research-based projects with academic directors [1].</t>
        </is>
      </c>
      <c r="X393" s="77" t="inlineStr">
        <is>
          <t>Yes</t>
        </is>
      </c>
      <c r="Y393" s="77" t="inlineStr">
        <is>
          <t>'inter-disciplinary, multi-level teams of students' working with academic staff [1].</t>
        </is>
      </c>
      <c r="Z393" s="77" t="inlineStr">
        <is>
          <t>Unclear</t>
        </is>
      </c>
      <c r="AA393" s="77" t="inlineStr">
        <is>
          <t>'There may be the opportunity for external organisations to contribute to existing or new VIPs' [1]; no documented external client/brief/feedback for current teams.</t>
        </is>
      </c>
      <c r="AB393" s="77" t="inlineStr">
        <is>
          <t>Unclear</t>
        </is>
      </c>
      <c r="AC393" s="77" t="inlineStr">
        <is>
          <t>Optional external contribution only</t>
        </is>
      </c>
      <c r="AD393" s="77" t="inlineStr"/>
      <c r="AE393" s="77" t="inlineStr">
        <is>
          <t>Not specified</t>
        </is>
      </c>
      <c r="AF393" s="77">
        <f>IF(OR(V393="No",X393="No",Z393="No"),"Outside strict definition",IF(AND(V393="Yes",X393="Yes",Z393="Yes"),"Meets all three","Potentially relevant; evidence incomplete"))</f>
        <v/>
      </c>
      <c r="AG393" s="77" t="inlineStr">
        <is>
          <t>Current delivery confirmed</t>
        </is>
      </c>
      <c r="AH393" s="77" t="inlineStr">
        <is>
          <t>2025/26</t>
        </is>
      </c>
      <c r="AI393" s="77" t="inlineStr">
        <is>
          <t>Yes</t>
        </is>
      </c>
      <c r="AJ393" s="77">
        <f>IF(AND(AI393="Yes",AF393="Meets all three",AG393="Current delivery confirmed"),"Yes","No")</f>
        <v/>
      </c>
      <c r="AK393" s="77" t="inlineStr">
        <is>
          <t>250 students, 11 project teams, 16 academic leads (2025/26) [1]</t>
        </is>
      </c>
      <c r="AL393" s="77" t="inlineStr">
        <is>
          <t>UK01-S01-R1</t>
        </is>
      </c>
      <c r="AM393" s="77" t="inlineStr">
        <is>
          <t>Which, if any, VIP teams have a named external partner; credit status by department.</t>
        </is>
      </c>
      <c r="AN393" s="77" t="inlineStr">
        <is>
          <t>Vertically Integrated Projects (VIP)</t>
        </is>
      </c>
      <c r="AO393" s="77" t="inlineStr">
        <is>
          <t>UK</t>
        </is>
      </c>
      <c r="AP393" s="77" t="inlineStr">
        <is>
          <t>UK – additional</t>
        </is>
      </c>
      <c r="AQ393" s="77" t="inlineStr">
        <is>
          <t>&gt;1 term</t>
        </is>
      </c>
      <c r="AR393" s="77" t="inlineStr">
        <is>
          <t>Some projects</t>
        </is>
      </c>
      <c r="AS393" s="77" t="inlineStr"/>
    </row>
    <row r="394">
      <c r="A394" s="77" t="inlineStr">
        <is>
          <t>UK01</t>
        </is>
      </c>
      <c r="B394" s="77" t="inlineStr">
        <is>
          <t>Bath</t>
        </is>
      </c>
      <c r="C394" s="77" t="inlineStr">
        <is>
          <t>Programme/course</t>
        </is>
      </c>
      <c r="D394" s="77" t="inlineStr">
        <is>
          <t>UK01-S02</t>
        </is>
      </c>
      <c r="E394" s="77" t="inlineStr"/>
      <c r="F394" s="77" t="inlineStr">
        <is>
          <t>No</t>
        </is>
      </c>
      <c r="G394" s="79" t="inlineStr">
        <is>
          <t>Group Design and Business Project (MEng Mechanical; MEng Electronic &amp; Electrical)</t>
        </is>
      </c>
      <c r="H394" s="77" t="inlineStr">
        <is>
          <t>Group Design and Business Project (MEng Mechanical; MEng Electronic &amp; Electrical)</t>
        </is>
      </c>
      <c r="I394" s="77" t="inlineStr"/>
      <c r="J394" s="77" t="inlineStr">
        <is>
          <t>Third-year MEng teams (second semester) work for about 14 weeks on a project brief provided by an external company, guided by an academic supervisor, producing technical and commercial solutions presented to the company in July.</t>
        </is>
      </c>
      <c r="K394" s="77" t="inlineStr">
        <is>
          <t>Faculty of Engineering &amp; Design</t>
        </is>
      </c>
      <c r="L394" s="77" t="inlineStr">
        <is>
          <t>MEng Mechanical Engineering; MEng Electronic and Electrical Engineering</t>
        </is>
      </c>
      <c r="M394" s="77" t="inlineStr">
        <is>
          <t>Engineering/computing</t>
        </is>
      </c>
      <c r="N394" s="77" t="inlineStr">
        <is>
          <t>Undergraduate</t>
        </is>
      </c>
      <c r="O394" s="77" t="inlineStr">
        <is>
          <t>Year 3 (semester 2)</t>
        </is>
      </c>
      <c r="P394" s="77" t="inlineStr">
        <is>
          <t>Named MEng programmes</t>
        </is>
      </c>
      <c r="Q394" s="77" t="inlineStr">
        <is>
          <t>Compulsory within specified programmes</t>
        </is>
      </c>
      <c r="R394" s="77" t="inlineStr">
        <is>
          <t>Curricular</t>
        </is>
      </c>
      <c r="S394" s="77" t="inlineStr">
        <is>
          <t>Unit credit/assessment not retrieved</t>
        </is>
      </c>
      <c r="T394" s="77" t="inlineStr">
        <is>
          <t>~14 weeks, Feb to July</t>
        </is>
      </c>
      <c r="U394" s="77" t="inlineStr">
        <is>
          <t>Team project with company brief, mid-term review, Design Exhibition</t>
        </is>
      </c>
      <c r="V394" s="77" t="inlineStr">
        <is>
          <t>Yes</t>
        </is>
      </c>
      <c r="W394" s="77" t="inlineStr">
        <is>
          <t>Company brief; 'detailed technical and commercial solutions' [1].</t>
        </is>
      </c>
      <c r="X394" s="77" t="inlineStr">
        <is>
          <t>Yes</t>
        </is>
      </c>
      <c r="Y394" s="77" t="inlineStr">
        <is>
          <t>'we match you with a suitable student team'; each team has an academic supervisor [1].</t>
        </is>
      </c>
      <c r="Z394" s="77" t="inlineStr">
        <is>
          <t>Unclear</t>
        </is>
      </c>
      <c r="AA394"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394" s="77" t="inlineStr">
        <is>
          <t>Business/commercial</t>
        </is>
      </c>
      <c r="AC394" s="77" t="inlineStr">
        <is>
          <t>Provides brief; meets team; receives final solution</t>
        </is>
      </c>
      <c r="AD394" s="77" t="inlineStr">
        <is>
          <t>RUH Bath, Airbus, Shellworks, National Composites Centre, UKAEA, CERN, AgriSound (partner page, no year given)</t>
        </is>
      </c>
      <c r="AE394" s="77" t="inlineStr">
        <is>
          <t>Technical and commercial solution, final presentation to company</t>
        </is>
      </c>
      <c r="AF394" s="77">
        <f>IF(OR(V394="No",X394="No",Z394="No"),"Outside strict definition",IF(AND(V394="Yes",X394="Yes",Z394="Yes"),"Meets all three","Potentially relevant; evidence incomplete"))</f>
        <v/>
      </c>
      <c r="AG394" s="77" t="inlineStr">
        <is>
          <t>Current status unclear</t>
        </is>
      </c>
      <c r="AH394" s="77" t="inlineStr">
        <is>
          <t>Undated (months only)</t>
        </is>
      </c>
      <c r="AI394" s="77" t="inlineStr">
        <is>
          <t>Yes</t>
        </is>
      </c>
      <c r="AJ394" s="77">
        <f>IF(AND(AI394="Yes",AF394="Meets all three",AG394="Current delivery confirmed"),"Yes","No")</f>
        <v/>
      </c>
      <c r="AK394" s="77" t="inlineStr"/>
      <c r="AL394" s="77" t="inlineStr">
        <is>
          <t>UK01-S02-R1</t>
        </is>
      </c>
      <c r="AM394" s="77" t="inlineStr">
        <is>
          <t>Compulsory status, credit, proportion of teams with external companies, and dated 2025/26 delivery not verified (unit catalogue 2024/25 lists 'Group business &amp; design project' units per search result only).</t>
        </is>
      </c>
      <c r="AN394" s="77" t="inlineStr"/>
      <c r="AO394" s="77" t="inlineStr">
        <is>
          <t>UK</t>
        </is>
      </c>
      <c r="AP394" s="77" t="inlineStr">
        <is>
          <t>UK – additional</t>
        </is>
      </c>
      <c r="AQ394" s="77" t="inlineStr">
        <is>
          <t>~1 term/semester</t>
        </is>
      </c>
      <c r="AR394" s="77" t="inlineStr">
        <is>
          <t>Unclear</t>
        </is>
      </c>
      <c r="AS394" s="77" t="inlineStr"/>
    </row>
    <row r="395">
      <c r="A395" s="77" t="inlineStr">
        <is>
          <t>UK01</t>
        </is>
      </c>
      <c r="B395" s="77" t="inlineStr">
        <is>
          <t>Bath</t>
        </is>
      </c>
      <c r="C395" s="77" t="inlineStr">
        <is>
          <t>Programme/course</t>
        </is>
      </c>
      <c r="D395" s="77" t="inlineStr">
        <is>
          <t>UK01-S03</t>
        </is>
      </c>
      <c r="E395" s="77" t="inlineStr"/>
      <c r="F395" s="77" t="inlineStr">
        <is>
          <t>No</t>
        </is>
      </c>
      <c r="G395" s="79" t="inlineStr">
        <is>
          <t>MSc Practice Track (School of Management)</t>
        </is>
      </c>
      <c r="H395" s="77" t="inlineStr">
        <is>
          <t>MSc Practice Track (School of Management)</t>
        </is>
      </c>
      <c r="I395" s="77" t="inlineStr"/>
      <c r="J395"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395" s="77" t="inlineStr">
        <is>
          <t>School of Management</t>
        </is>
      </c>
      <c r="L395" s="77" t="inlineStr">
        <is>
          <t>Five named School of Management MSc programmes</t>
        </is>
      </c>
      <c r="M395" s="77" t="inlineStr">
        <is>
          <t>Business/management</t>
        </is>
      </c>
      <c r="N395" s="77" t="inlineStr">
        <is>
          <t>Postgraduate taught</t>
        </is>
      </c>
      <c r="O395" s="77" t="inlineStr">
        <is>
          <t>MSc summer</t>
        </is>
      </c>
      <c r="P395" s="77" t="inlineStr">
        <is>
          <t>Named MSc programmes; option, not required</t>
        </is>
      </c>
      <c r="Q395" s="77" t="inlineStr">
        <is>
          <t>Optional/elective</t>
        </is>
      </c>
      <c r="R395" s="77" t="inlineStr">
        <is>
          <t>Curricular</t>
        </is>
      </c>
      <c r="S395" s="77" t="inlineStr">
        <is>
          <t>Not stated</t>
        </is>
      </c>
      <c r="T395" s="77" t="inlineStr">
        <is>
          <t>7-8 weeks full time (June-July); ~3 months per general page</t>
        </is>
      </c>
      <c r="U395" s="77" t="inlineStr">
        <is>
          <t>Team client project</t>
        </is>
      </c>
      <c r="V395" s="77" t="inlineStr">
        <is>
          <t>Yes</t>
        </is>
      </c>
      <c r="W395" s="77" t="inlineStr">
        <is>
          <t>Project with an external client organisation; deliverable not specified [1][2].</t>
        </is>
      </c>
      <c r="X395" s="77" t="inlineStr">
        <is>
          <t>Yes</t>
        </is>
      </c>
      <c r="Y395" s="77" t="inlineStr">
        <is>
          <t>'Work in teams on a project with an external client organisation' [1]; MSc teams can combine courses [2].</t>
        </is>
      </c>
      <c r="Z395" s="77" t="inlineStr">
        <is>
          <t>Yes</t>
        </is>
      </c>
      <c r="AA395" s="77" t="inlineStr">
        <is>
          <t>External client organisation; 'We welcome partners from all sectors and of all sizes', no fee [1][2].</t>
        </is>
      </c>
      <c r="AB395" s="77" t="inlineStr">
        <is>
          <t>Mixed</t>
        </is>
      </c>
      <c r="AC395" s="77" t="inlineStr">
        <is>
          <t>Client providing project</t>
        </is>
      </c>
      <c r="AD395" s="77" t="inlineStr"/>
      <c r="AE395" s="77" t="inlineStr">
        <is>
          <t>Not specified</t>
        </is>
      </c>
      <c r="AF395" s="77">
        <f>IF(OR(V395="No",X395="No",Z395="No"),"Outside strict definition",IF(AND(V395="Yes",X395="Yes",Z395="Yes"),"Meets all three","Potentially relevant; evidence incomplete"))</f>
        <v/>
      </c>
      <c r="AG395" s="77" t="inlineStr">
        <is>
          <t>Current status unclear</t>
        </is>
      </c>
      <c r="AH395" s="77" t="inlineStr">
        <is>
          <t>Undated; course links point to 2027 entry</t>
        </is>
      </c>
      <c r="AI395" s="77" t="inlineStr">
        <is>
          <t>Yes</t>
        </is>
      </c>
      <c r="AJ395" s="77">
        <f>IF(AND(AI395="Yes",AF395="Meets all three",AG395="Current delivery confirmed"),"Yes","No")</f>
        <v/>
      </c>
      <c r="AK395" s="77" t="inlineStr"/>
      <c r="AL395" s="77" t="inlineStr">
        <is>
          <t>UK01-S03-R1; UK01-S03-R2</t>
        </is>
      </c>
      <c r="AM395" s="77" t="inlineStr">
        <is>
          <t>Dated 2025/26 delivery, named clients, credit and team size not found; duration band set to nearest option (7-8 weeks, i.e. &gt;4 weeks but under a term).</t>
        </is>
      </c>
      <c r="AN395" s="77" t="inlineStr"/>
      <c r="AO395" s="77" t="inlineStr">
        <is>
          <t>UK</t>
        </is>
      </c>
      <c r="AP395" s="77" t="inlineStr">
        <is>
          <t>UK – additional</t>
        </is>
      </c>
      <c r="AQ395" s="77" t="inlineStr">
        <is>
          <t>1-4 weeks</t>
        </is>
      </c>
      <c r="AR395" s="77" t="inlineStr">
        <is>
          <t>All/standard</t>
        </is>
      </c>
      <c r="AS395" s="77" t="inlineStr"/>
    </row>
    <row r="396">
      <c r="A396" s="77" t="inlineStr">
        <is>
          <t>UK01</t>
        </is>
      </c>
      <c r="B396" s="77" t="inlineStr">
        <is>
          <t>Bath</t>
        </is>
      </c>
      <c r="C396" s="77" t="inlineStr">
        <is>
          <t>Programme/course</t>
        </is>
      </c>
      <c r="D396" s="77" t="inlineStr">
        <is>
          <t>UK01-S04</t>
        </is>
      </c>
      <c r="E396" s="77" t="inlineStr"/>
      <c r="F396" s="77" t="inlineStr">
        <is>
          <t>No</t>
        </is>
      </c>
      <c r="G396" s="79" t="inlineStr">
        <is>
          <t>MSc Consulting Project (six-week team project, Semester 2)</t>
        </is>
      </c>
      <c r="H396" s="77" t="inlineStr">
        <is>
          <t>MSc Consulting Project (six-week team project, Semester 2)</t>
        </is>
      </c>
      <c r="I396" s="77" t="inlineStr"/>
      <c r="J396" s="77" t="inlineStr">
        <is>
          <t>Six-week team consulting project with a local organisation in Feb-Mar of Semester 2 on School of Management MSc timeline; counts towards a University of Bath Award.</t>
        </is>
      </c>
      <c r="K396" s="77" t="inlineStr">
        <is>
          <t>School of Management</t>
        </is>
      </c>
      <c r="L396" s="77" t="inlineStr">
        <is>
          <t>School of Management MSc students (programmes not itemised)</t>
        </is>
      </c>
      <c r="M396" s="77" t="inlineStr">
        <is>
          <t>Business/management</t>
        </is>
      </c>
      <c r="N396" s="77" t="inlineStr">
        <is>
          <t>Postgraduate taught</t>
        </is>
      </c>
      <c r="O396" s="77" t="inlineStr">
        <is>
          <t>MSc semester 2</t>
        </is>
      </c>
      <c r="P396" s="77" t="inlineStr">
        <is>
          <t>Not stated</t>
        </is>
      </c>
      <c r="Q396" s="77" t="inlineStr">
        <is>
          <t>Unclear</t>
        </is>
      </c>
      <c r="R396" s="77" t="inlineStr">
        <is>
          <t>Unclear</t>
        </is>
      </c>
      <c r="S396" s="77" t="inlineStr">
        <is>
          <t>Counts towards a Bath Award; credit not stated</t>
        </is>
      </c>
      <c r="T396" s="77" t="inlineStr">
        <is>
          <t>6 weeks, Feb-Mar</t>
        </is>
      </c>
      <c r="U396" s="77" t="inlineStr">
        <is>
          <t>Team consulting project</t>
        </is>
      </c>
      <c r="V396" s="77" t="inlineStr">
        <is>
          <t>Yes</t>
        </is>
      </c>
      <c r="W396" s="77" t="inlineStr">
        <is>
          <t>'six-week team consulting project' [1]; deliverable not specified.</t>
        </is>
      </c>
      <c r="X396" s="77" t="inlineStr">
        <is>
          <t>Yes</t>
        </is>
      </c>
      <c r="Y396" s="77" t="inlineStr">
        <is>
          <t>'team consulting project' [1].</t>
        </is>
      </c>
      <c r="Z396" s="77" t="inlineStr">
        <is>
          <t>Yes</t>
        </is>
      </c>
      <c r="AA396" s="77" t="inlineStr">
        <is>
          <t>'with a local organisation' [1]; how the organisation participates not described.</t>
        </is>
      </c>
      <c r="AB396" s="77" t="inlineStr">
        <is>
          <t>Unclear</t>
        </is>
      </c>
      <c r="AC396" s="77" t="inlineStr">
        <is>
          <t>Local organisation (role not described)</t>
        </is>
      </c>
      <c r="AD396" s="77" t="inlineStr"/>
      <c r="AE396" s="77" t="inlineStr">
        <is>
          <t>Not specified</t>
        </is>
      </c>
      <c r="AF396" s="77">
        <f>IF(OR(V396="No",X396="No",Z396="No"),"Outside strict definition",IF(AND(V396="Yes",X396="Yes",Z396="Yes"),"Meets all three","Potentially relevant; evidence incomplete"))</f>
        <v/>
      </c>
      <c r="AG396" s="77" t="inlineStr">
        <is>
          <t>Current status unclear</t>
        </is>
      </c>
      <c r="AH396" s="77" t="inlineStr">
        <is>
          <t>Undated; course links point to 2027 entry</t>
        </is>
      </c>
      <c r="AI396" s="77" t="inlineStr">
        <is>
          <t>Yes</t>
        </is>
      </c>
      <c r="AJ396" s="77">
        <f>IF(AND(AI396="Yes",AF396="Meets all three",AG396="Current delivery confirmed"),"Yes","No")</f>
        <v/>
      </c>
      <c r="AK396" s="77" t="inlineStr"/>
      <c r="AL396" s="77" t="inlineStr">
        <is>
          <t>UK01-S04-R1</t>
        </is>
      </c>
      <c r="AM396" s="77" t="inlineStr">
        <is>
          <t>Curricular vs extracurricular, compulsory vs optional, partner role, deliverable; 6 weeks falls between bands (1-4 weeks / term).</t>
        </is>
      </c>
      <c r="AN396" s="77" t="inlineStr"/>
      <c r="AO396" s="77" t="inlineStr">
        <is>
          <t>UK</t>
        </is>
      </c>
      <c r="AP396" s="77" t="inlineStr">
        <is>
          <t>UK – additional</t>
        </is>
      </c>
      <c r="AQ396" s="77" t="inlineStr">
        <is>
          <t>1-4 weeks</t>
        </is>
      </c>
      <c r="AR396" s="77" t="inlineStr">
        <is>
          <t>Unclear</t>
        </is>
      </c>
      <c r="AS396" s="77" t="inlineStr"/>
    </row>
    <row r="397">
      <c r="A397" s="77" t="inlineStr">
        <is>
          <t>UK01</t>
        </is>
      </c>
      <c r="B397" s="77" t="inlineStr">
        <is>
          <t>Bath</t>
        </is>
      </c>
      <c r="C397" s="77" t="inlineStr">
        <is>
          <t>Faculty/school</t>
        </is>
      </c>
      <c r="D397" s="77" t="inlineStr">
        <is>
          <t>UK01-S05</t>
        </is>
      </c>
      <c r="E397" s="77" t="inlineStr"/>
      <c r="F397" s="77" t="inlineStr">
        <is>
          <t>No</t>
        </is>
      </c>
      <c r="G397" s="79" t="inlineStr">
        <is>
          <t>Big Team Challenge (employer-set first-week challenge)</t>
        </is>
      </c>
      <c r="H397" s="77" t="inlineStr">
        <is>
          <t>Big Team Challenge (employer-set first-week challenge)</t>
        </is>
      </c>
      <c r="I397" s="77" t="inlineStr"/>
      <c r="J397"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397" s="77" t="inlineStr">
        <is>
          <t>School of Management (welcome week)</t>
        </is>
      </c>
      <c r="L397" s="77" t="inlineStr">
        <is>
          <t>School of Management UG and MSc</t>
        </is>
      </c>
      <c r="M397" s="77" t="inlineStr">
        <is>
          <t>Business/management</t>
        </is>
      </c>
      <c r="N397" s="77" t="inlineStr">
        <is>
          <t>Mixed</t>
        </is>
      </c>
      <c r="O397" s="77" t="inlineStr">
        <is>
          <t>Entry</t>
        </is>
      </c>
      <c r="P397" s="77" t="inlineStr">
        <is>
          <t>Not verified</t>
        </is>
      </c>
      <c r="Q397" s="77" t="inlineStr">
        <is>
          <t>Unclear</t>
        </is>
      </c>
      <c r="R397" s="77" t="inlineStr">
        <is>
          <t>Extracurricular</t>
        </is>
      </c>
      <c r="S397" s="77" t="inlineStr">
        <is>
          <t>None evidenced</t>
        </is>
      </c>
      <c r="T397" s="77" t="inlineStr">
        <is>
          <t>~1 week (UG welcome week); first two weeks (MSc)</t>
        </is>
      </c>
      <c r="U397" s="77" t="inlineStr">
        <is>
          <t>Team challenge, presentation to employer</t>
        </is>
      </c>
      <c r="V397" s="77" t="inlineStr">
        <is>
          <t>Unclear</t>
        </is>
      </c>
      <c r="W397" s="77" t="inlineStr">
        <is>
          <t>Defined employer challenge with ideas presented back, but output substance unverified; short format.</t>
        </is>
      </c>
      <c r="X397" s="77" t="inlineStr">
        <is>
          <t>Yes</t>
        </is>
      </c>
      <c r="Y397" s="77" t="inlineStr">
        <is>
          <t>Students work together in teams [search summary].</t>
        </is>
      </c>
      <c r="Z397" s="77" t="inlineStr">
        <is>
          <t>Yes</t>
        </is>
      </c>
      <c r="AA397" s="77" t="inlineStr">
        <is>
          <t>Employer sets the challenge and receives the presentation (search-summary paraphrase of Bath pages; not opened directly).</t>
        </is>
      </c>
      <c r="AB397" s="77" t="inlineStr">
        <is>
          <t>Business/commercial</t>
        </is>
      </c>
      <c r="AC397" s="77" t="inlineStr">
        <is>
          <t>Sets challenge; receives presentation</t>
        </is>
      </c>
      <c r="AD397" s="77" t="inlineStr">
        <is>
          <t>EY, Kraft Heinz, L'Oreal, Uniqlo, Accenture, AlphaSights (past, undated)</t>
        </is>
      </c>
      <c r="AE397" s="77" t="inlineStr">
        <is>
          <t>Presentation of ideas</t>
        </is>
      </c>
      <c r="AF397" s="77">
        <f>IF(OR(V397="No",X397="No",Z397="No"),"Outside strict definition",IF(AND(V397="Yes",X397="Yes",Z397="Yes"),"Meets all three","Potentially relevant; evidence incomplete"))</f>
        <v/>
      </c>
      <c r="AG397" s="77" t="inlineStr">
        <is>
          <t>Current status unclear</t>
        </is>
      </c>
      <c r="AH397" s="77" t="inlineStr">
        <is>
          <t>Undated</t>
        </is>
      </c>
      <c r="AI397" s="77" t="inlineStr">
        <is>
          <t>Yes</t>
        </is>
      </c>
      <c r="AJ397" s="77">
        <f>IF(AND(AI397="Yes",AF397="Meets all three",AG397="Current delivery confirmed"),"Yes","No")</f>
        <v/>
      </c>
      <c r="AK397" s="77" t="inlineStr"/>
      <c r="AL397" s="77" t="inlineStr">
        <is>
          <t>UK01-S05-R1</t>
        </is>
      </c>
      <c r="AM397" s="77" t="inlineStr">
        <is>
          <t>No page text obtained; 2026 cohort not found; whether defined output qualifies as a project.</t>
        </is>
      </c>
      <c r="AN397" s="77" t="inlineStr"/>
      <c r="AO397" s="77" t="inlineStr">
        <is>
          <t>UK</t>
        </is>
      </c>
      <c r="AP397" s="77" t="inlineStr">
        <is>
          <t>UK – additional</t>
        </is>
      </c>
      <c r="AQ397" s="77" t="inlineStr">
        <is>
          <t>&lt;1 week</t>
        </is>
      </c>
      <c r="AR397" s="77" t="inlineStr">
        <is>
          <t>Unclear</t>
        </is>
      </c>
      <c r="AS397" s="77" t="inlineStr"/>
    </row>
    <row r="398">
      <c r="A398" s="77" t="inlineStr">
        <is>
          <t>UK01</t>
        </is>
      </c>
      <c r="B398" s="77" t="inlineStr">
        <is>
          <t>Bath</t>
        </is>
      </c>
      <c r="C398" s="77" t="inlineStr">
        <is>
          <t>Unclear</t>
        </is>
      </c>
      <c r="D398" s="77" t="inlineStr">
        <is>
          <t>UK01-S06</t>
        </is>
      </c>
      <c r="E398" s="77" t="inlineStr"/>
      <c r="F398" s="77" t="inlineStr">
        <is>
          <t>No</t>
        </is>
      </c>
      <c r="G398" s="79" t="inlineStr">
        <is>
          <t>180 Degrees Consulting, Bath branch</t>
        </is>
      </c>
      <c r="H398" s="77" t="inlineStr">
        <is>
          <t>180 Degrees Consulting, Bath branch</t>
        </is>
      </c>
      <c r="I398" s="77" t="inlineStr"/>
      <c r="J398" s="77" t="inlineStr">
        <is>
          <t>Student consulting society whose small teams advise social enterprises/charities and small businesses (examples: Devon physiotherapy clinic SEO strategy; Canadian animal sanctuary; global humanitarian charity), led by Engagement Managers.</t>
        </is>
      </c>
      <c r="K398" s="77" t="inlineStr">
        <is>
          <t>Student-run branch of 180 Degrees Consulting (Bath)</t>
        </is>
      </c>
      <c r="L398" s="77" t="inlineStr">
        <is>
          <t>Not stated</t>
        </is>
      </c>
      <c r="M398" s="77" t="inlineStr">
        <is>
          <t>Central provision</t>
        </is>
      </c>
      <c r="N398" s="77" t="inlineStr">
        <is>
          <t>Unclear</t>
        </is>
      </c>
      <c r="O398" s="77" t="inlineStr">
        <is>
          <t>Any</t>
        </is>
      </c>
      <c r="P398" s="77" t="inlineStr">
        <is>
          <t>Selective (global site: 'carefully selected')</t>
        </is>
      </c>
      <c r="Q398" s="77" t="inlineStr">
        <is>
          <t>Selective/competitive</t>
        </is>
      </c>
      <c r="R398" s="77" t="inlineStr">
        <is>
          <t>Extracurricular</t>
        </is>
      </c>
      <c r="S398" s="77" t="inlineStr">
        <is>
          <t>None</t>
        </is>
      </c>
      <c r="T398" s="77" t="inlineStr">
        <is>
          <t>Unclear</t>
        </is>
      </c>
      <c r="U398" s="77" t="inlineStr">
        <is>
          <t>Student society consulting projects</t>
        </is>
      </c>
      <c r="V398" s="77" t="inlineStr">
        <is>
          <t>Yes</t>
        </is>
      </c>
      <c r="W398" s="77" t="inlineStr">
        <is>
          <t>Consulting projects (e.g. SEO strategy) for named client types [1].</t>
        </is>
      </c>
      <c r="X398" s="77" t="inlineStr">
        <is>
          <t>Yes</t>
        </is>
      </c>
      <c r="Y398" s="77" t="inlineStr">
        <is>
          <t>Engagement Manager leads projects; teams work together (search summary: small teams) [1].</t>
        </is>
      </c>
      <c r="Z398" s="77" t="inlineStr">
        <is>
          <t>Yes</t>
        </is>
      </c>
      <c r="AA398" s="77" t="inlineStr">
        <is>
          <t>External clients (physiotherapy clinic, animal sanctuary, humanitarian charity) [1]; the organisations are student-society clients, not necessarily university-run.</t>
        </is>
      </c>
      <c r="AB398" s="77" t="inlineStr">
        <is>
          <t>Mixed</t>
        </is>
      </c>
      <c r="AC398" s="77" t="inlineStr">
        <is>
          <t>Client</t>
        </is>
      </c>
      <c r="AD398" s="77" t="inlineStr"/>
      <c r="AE398" s="77" t="inlineStr">
        <is>
          <t>Consulting recommendations (unspecified)</t>
        </is>
      </c>
      <c r="AF398" s="77">
        <f>IF(OR(V398="No",X398="No",Z398="No"),"Outside strict definition",IF(AND(V398="Yes",X398="Yes",Z398="Yes"),"Meets all three","Potentially relevant; evidence incomplete"))</f>
        <v/>
      </c>
      <c r="AG398" s="77" t="inlineStr">
        <is>
          <t>Current status unclear</t>
        </is>
      </c>
      <c r="AH398" s="77" t="inlineStr">
        <is>
          <t>Undated student case study</t>
        </is>
      </c>
      <c r="AI398" s="77" t="inlineStr">
        <is>
          <t>Yes</t>
        </is>
      </c>
      <c r="AJ398" s="77">
        <f>IF(AND(AI398="Yes",AF398="Meets all three",AG398="Current delivery confirmed"),"Yes","No")</f>
        <v/>
      </c>
      <c r="AK398" s="77" t="inlineStr"/>
      <c r="AL398" s="77" t="inlineStr">
        <is>
          <t>UK01-S06-R1</t>
        </is>
      </c>
      <c r="AM398" s="77" t="inlineStr">
        <is>
          <t>University hosting vs student-run, current activity, selection process.</t>
        </is>
      </c>
      <c r="AN398" s="77" t="inlineStr"/>
      <c r="AO398" s="77" t="inlineStr">
        <is>
          <t>UK</t>
        </is>
      </c>
      <c r="AP398" s="77" t="inlineStr">
        <is>
          <t>UK – additional</t>
        </is>
      </c>
      <c r="AQ398" s="77" t="inlineStr">
        <is>
          <t>Unclear</t>
        </is>
      </c>
      <c r="AR398" s="77" t="inlineStr">
        <is>
          <t>All/standard</t>
        </is>
      </c>
      <c r="AS398" s="77" t="inlineStr"/>
    </row>
    <row r="399">
      <c r="A399" s="77" t="inlineStr">
        <is>
          <t>UK01</t>
        </is>
      </c>
      <c r="B399" s="77" t="inlineStr">
        <is>
          <t>Bath</t>
        </is>
      </c>
      <c r="C399" s="77" t="inlineStr">
        <is>
          <t>Cross-faculty</t>
        </is>
      </c>
      <c r="D399" s="77" t="inlineStr">
        <is>
          <t>UK01-S07</t>
        </is>
      </c>
      <c r="E399" s="77" t="inlineStr"/>
      <c r="F399" s="77" t="inlineStr">
        <is>
          <t>No</t>
        </is>
      </c>
      <c r="G399" s="79" t="inlineStr">
        <is>
          <t>Postgraduate consultancy projects in lieu of dissertation (Engineering &amp; Design; Humanities &amp; Social Sciences)</t>
        </is>
      </c>
      <c r="H399" s="77" t="inlineStr">
        <is>
          <t>Postgraduate consultancy projects in lieu of dissertation (Engineering &amp; Design; Humanities &amp; Social Sciences)</t>
        </is>
      </c>
      <c r="I399" s="77" t="inlineStr"/>
      <c r="J399"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399" s="77" t="inlineStr">
        <is>
          <t>Faculties of Engineering &amp; Design, Humanities &amp; Social Sciences</t>
        </is>
      </c>
      <c r="L399" s="77" t="inlineStr">
        <is>
          <t>Named MSc/MA courses</t>
        </is>
      </c>
      <c r="M399" s="77" t="inlineStr">
        <is>
          <t>Engineering/computing; Arts/humanities/social sciences</t>
        </is>
      </c>
      <c r="N399" s="77" t="inlineStr">
        <is>
          <t>Postgraduate taught</t>
        </is>
      </c>
      <c r="O399" s="77" t="inlineStr">
        <is>
          <t>MSc summer</t>
        </is>
      </c>
      <c r="P399" s="77" t="inlineStr">
        <is>
          <t>Subject to availability; limited places; dissertation if no project secured</t>
        </is>
      </c>
      <c r="Q399" s="77" t="inlineStr">
        <is>
          <t>Optional/elective</t>
        </is>
      </c>
      <c r="R399" s="77" t="inlineStr">
        <is>
          <t>Curricular</t>
        </is>
      </c>
      <c r="S399" s="77" t="inlineStr">
        <is>
          <t>e.g. 30 credits (EBM, Education per search result)</t>
        </is>
      </c>
      <c r="T399" s="77" t="inlineStr">
        <is>
          <t>~3 months in summer</t>
        </is>
      </c>
      <c r="U399" s="77" t="inlineStr">
        <is>
          <t>Consultancy project with partner</t>
        </is>
      </c>
      <c r="V399" s="77" t="inlineStr">
        <is>
          <t>Yes</t>
        </is>
      </c>
      <c r="W399" s="77" t="inlineStr">
        <is>
          <t>Company/organisation challenge or research extension [1].</t>
        </is>
      </c>
      <c r="X399" s="77" t="inlineStr">
        <is>
          <t>Unclear</t>
        </is>
      </c>
      <c r="Y399" s="77" t="inlineStr">
        <is>
          <t>'you can work as part of a small group or on your own' [1]; routes not separable.</t>
        </is>
      </c>
      <c r="Z399" s="77" t="inlineStr">
        <is>
          <t>Yes</t>
        </is>
      </c>
      <c r="AA399" s="77" t="inlineStr">
        <is>
          <t>'work with one of the university's partner companies' [1].</t>
        </is>
      </c>
      <c r="AB399" s="77" t="inlineStr">
        <is>
          <t>Mixed</t>
        </is>
      </c>
      <c r="AC399" s="77" t="inlineStr">
        <is>
          <t>Provides challenge</t>
        </is>
      </c>
      <c r="AD399" s="77" t="inlineStr"/>
      <c r="AE399" s="77" t="inlineStr">
        <is>
          <t>Not specified (presentation/written account per Education MA search result)</t>
        </is>
      </c>
      <c r="AF399" s="77">
        <f>IF(OR(V399="No",X399="No",Z399="No"),"Outside strict definition",IF(AND(V399="Yes",X399="Yes",Z399="Yes"),"Meets all three","Potentially relevant; evidence incomplete"))</f>
        <v/>
      </c>
      <c r="AG399" s="77" t="inlineStr">
        <is>
          <t>Current status unclear</t>
        </is>
      </c>
      <c r="AH399" s="77" t="inlineStr">
        <is>
          <t>Undated</t>
        </is>
      </c>
      <c r="AI399" s="77" t="inlineStr">
        <is>
          <t>Yes</t>
        </is>
      </c>
      <c r="AJ399" s="77">
        <f>IF(AND(AI399="Yes",AF399="Meets all three",AG399="Current delivery confirmed"),"Yes","No")</f>
        <v/>
      </c>
      <c r="AK399" s="77" t="inlineStr"/>
      <c r="AL399" s="77" t="inlineStr">
        <is>
          <t>UK01-S07-R1</t>
        </is>
      </c>
      <c r="AM399" s="77" t="inlineStr">
        <is>
          <t>Group vs individual split by course; current delivery.</t>
        </is>
      </c>
      <c r="AN399" s="77" t="inlineStr"/>
      <c r="AO399" s="77" t="inlineStr">
        <is>
          <t>UK</t>
        </is>
      </c>
      <c r="AP399" s="77" t="inlineStr">
        <is>
          <t>UK – additional</t>
        </is>
      </c>
      <c r="AQ399" s="77" t="inlineStr">
        <is>
          <t>~1 term/semester</t>
        </is>
      </c>
      <c r="AR399" s="77" t="inlineStr">
        <is>
          <t>Some projects</t>
        </is>
      </c>
      <c r="AS399" s="77" t="inlineStr"/>
    </row>
    <row r="400">
      <c r="A400" s="77" t="inlineStr">
        <is>
          <t>UK02</t>
        </is>
      </c>
      <c r="B400" s="77" t="inlineStr">
        <is>
          <t>St Andrews</t>
        </is>
      </c>
      <c r="C400" s="77" t="inlineStr">
        <is>
          <t>Unclear</t>
        </is>
      </c>
      <c r="D400" s="77" t="inlineStr">
        <is>
          <t>UK02-S01</t>
        </is>
      </c>
      <c r="E400" s="77" t="inlineStr"/>
      <c r="F400" s="77" t="inlineStr">
        <is>
          <t>No</t>
        </is>
      </c>
      <c r="G400" s="79" t="inlineStr">
        <is>
          <t>Vertically Integrated Projects (VIP)</t>
        </is>
      </c>
      <c r="H400" s="77" t="inlineStr">
        <is>
          <t>Vertically Integrated Projects (VIP)</t>
        </is>
      </c>
      <c r="I400" s="77" t="inlineStr">
        <is>
          <t>VP-prefixed modules (e.g. VP2026)</t>
        </is>
      </c>
      <c r="J400"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400" s="77" t="inlineStr">
        <is>
          <t>Central Education (VIP team, viprojects@st-andrews.ac.uk)</t>
        </is>
      </c>
      <c r="L400" s="77" t="inlineStr">
        <is>
          <t>Not re-verified in this review (legacy row states Arts and Science students at different study levels)</t>
        </is>
      </c>
      <c r="M400" s="77" t="inlineStr">
        <is>
          <t>Central provision</t>
        </is>
      </c>
      <c r="N400" s="77" t="inlineStr">
        <is>
          <t>Undergraduate</t>
        </is>
      </c>
      <c r="O400" s="77" t="inlineStr">
        <is>
          <t>Different levels of study combined</t>
        </is>
      </c>
      <c r="P400" s="77" t="inlineStr">
        <is>
          <t>One VIP per semester; must be taken for credit; application required (rolling, projects may close when full). Faculty-level eligibility not re-verified.</t>
        </is>
      </c>
      <c r="Q400" s="77" t="inlineStr">
        <is>
          <t>Optional/elective</t>
        </is>
      </c>
      <c r="R400" s="77" t="inlineStr">
        <is>
          <t>Curricular</t>
        </is>
      </c>
      <c r="S400" s="77" t="inlineStr">
        <is>
          <t>10, 15, 20 or 30 SCOTCAT credits per semester; 5 credits for returning students; appears on transcript</t>
        </is>
      </c>
      <c r="T400" s="77" t="inlineStr">
        <is>
          <t>Per semester; multi-semester participation encouraged</t>
        </is>
      </c>
      <c r="U400" s="77" t="inlineStr">
        <is>
          <t>In person research team</t>
        </is>
      </c>
      <c r="V400" s="77" t="inlineStr">
        <is>
          <t>Yes</t>
        </is>
      </c>
      <c r="W400" s="77" t="inlineStr">
        <is>
          <t>Team contributes to an ongoing research project addressing 'genuine research questions' [2][3]; St Andrews Forest example produces a commissioned report and group presentation [4].</t>
        </is>
      </c>
      <c r="X400" s="77" t="inlineStr">
        <is>
          <t>Yes</t>
        </is>
      </c>
      <c r="Y400" s="77" t="inlineStr">
        <is>
          <t>'A VIP brings together a student team formed from different disciplines and levels of study' [3]; the team addresses research questions jointly [2].</t>
        </is>
      </c>
      <c r="Z400" s="77" t="inlineStr">
        <is>
          <t>Unclear</t>
        </is>
      </c>
      <c r="AA400"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400" s="77" t="inlineStr">
        <is>
          <t>Unclear</t>
        </is>
      </c>
      <c r="AC400" s="77" t="inlineStr">
        <is>
          <t>Mostly internal academic research; occasional external practitioners/community participants in individual projects</t>
        </is>
      </c>
      <c r="AD400" s="77" t="inlineStr"/>
      <c r="AE400" s="77" t="inlineStr">
        <is>
          <t>Research contributions; project-specific outputs (e.g. report and group presentation in St Andrews Forest VIP)</t>
        </is>
      </c>
      <c r="AF400" s="77">
        <f>IF(OR(V400="No",X400="No",Z400="No"),"Outside strict definition",IF(AND(V400="Yes",X400="Yes",Z400="Yes"),"Meets all three","Potentially relevant; evidence incomplete"))</f>
        <v/>
      </c>
      <c r="AG400" s="77" t="inlineStr">
        <is>
          <t>Current delivery confirmed</t>
        </is>
      </c>
      <c r="AH400" s="77" t="inlineStr">
        <is>
          <t>2026/27</t>
        </is>
      </c>
      <c r="AI400" s="77" t="inlineStr">
        <is>
          <t>Yes</t>
        </is>
      </c>
      <c r="AJ400" s="77">
        <f>IF(AND(AI400="Yes",AF400="Meets all three",AG400="Current delivery confirmed"),"Yes","No")</f>
        <v/>
      </c>
      <c r="AK400" s="77" t="inlineStr"/>
      <c r="AL400" s="77" t="inlineStr">
        <is>
          <t>UK02-S01-R1; UK02-S01-R2; UK02-S01-R3; UK02-S01-R4; UK02-S01-R5; UK02-S01-R6</t>
        </is>
      </c>
      <c r="AM400" s="77" t="inlineStr">
        <is>
          <t>Faculty eligibility not stated on projects page (legacy row says Arts and Science); the page does not name external partners, so C stays Unclear.</t>
        </is>
      </c>
      <c r="AN400" s="77" t="inlineStr">
        <is>
          <t>Vertically Integrated Projects (VIP)</t>
        </is>
      </c>
      <c r="AO400" s="77" t="inlineStr">
        <is>
          <t>UK</t>
        </is>
      </c>
      <c r="AP400" s="77" t="inlineStr">
        <is>
          <t>UK – additional</t>
        </is>
      </c>
      <c r="AQ400" s="77" t="inlineStr">
        <is>
          <t>~1 term/semester</t>
        </is>
      </c>
      <c r="AR400" s="77" t="inlineStr">
        <is>
          <t>Some projects</t>
        </is>
      </c>
      <c r="AS400" s="77" t="inlineStr"/>
    </row>
    <row r="401">
      <c r="A401" s="77" t="inlineStr">
        <is>
          <t>UK02</t>
        </is>
      </c>
      <c r="B401" s="77" t="inlineStr">
        <is>
          <t>St Andrews</t>
        </is>
      </c>
      <c r="C401" s="77" t="inlineStr">
        <is>
          <t>University-wide</t>
        </is>
      </c>
      <c r="D401" s="77" t="inlineStr">
        <is>
          <t>UK02-S02</t>
        </is>
      </c>
      <c r="E401" s="77" t="inlineStr"/>
      <c r="F401" s="77" t="inlineStr">
        <is>
          <t>No</t>
        </is>
      </c>
      <c r="G401" s="79" t="inlineStr">
        <is>
          <t>Summer Team Enterprise Programme (STEP)</t>
        </is>
      </c>
      <c r="H401" s="77" t="inlineStr">
        <is>
          <t>Summer Team Enterprise Programme (STEP)</t>
        </is>
      </c>
      <c r="I401" s="77" t="inlineStr"/>
      <c r="J401"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401" s="77" t="inlineStr">
        <is>
          <t>International Education and Lifelong Learning Institute (IELLI) / Education</t>
        </is>
      </c>
      <c r="L401" s="77" t="inlineStr">
        <is>
          <t>St Andrews undergraduates (no faculty restriction stated)</t>
        </is>
      </c>
      <c r="M401" s="77" t="inlineStr">
        <is>
          <t>Central provision</t>
        </is>
      </c>
      <c r="N401" s="77" t="inlineStr">
        <is>
          <t>Undergraduate</t>
        </is>
      </c>
      <c r="O401" s="77" t="inlineStr">
        <is>
          <t>Not stated</t>
        </is>
      </c>
      <c r="P401" s="77" t="inlineStr">
        <is>
          <t>Application required (2026 deadline 4 May)</t>
        </is>
      </c>
      <c r="Q401" s="77" t="inlineStr">
        <is>
          <t>Selective/competitive</t>
        </is>
      </c>
      <c r="R401" s="77" t="inlineStr">
        <is>
          <t>Extracurricular</t>
        </is>
      </c>
      <c r="S401" s="77" t="inlineStr">
        <is>
          <t>No credit; recorded on HEAR transcript; LinkedIn badge on completion</t>
        </is>
      </c>
      <c r="T401" s="77" t="inlineStr">
        <is>
          <t>About 7 weeks (2026: core project work 25 May-13 July; closing ceremony 3 August), 4-6 hours/week</t>
        </is>
      </c>
      <c r="U401" s="77" t="inlineStr">
        <is>
          <t>Online, remote teams</t>
        </is>
      </c>
      <c r="V401" s="77" t="inlineStr">
        <is>
          <t>Yes</t>
        </is>
      </c>
      <c r="W401" s="77" t="inlineStr">
        <is>
          <t>'Real-life project' with outputs such as research report, video, educational resource, creative work or website [1]; 'real consulting project' [2].</t>
        </is>
      </c>
      <c r="X401" s="77" t="inlineStr">
        <is>
          <t>Yes</t>
        </is>
      </c>
      <c r="Y401" s="77" t="inlineStr">
        <is>
          <t>Students placed in a remote project team of six or seven undergraduates [1].</t>
        </is>
      </c>
      <c r="Z401" s="77" t="inlineStr">
        <is>
          <t>No</t>
        </is>
      </c>
      <c r="AA401" s="77" t="inlineStr">
        <is>
          <t>Clients are internal: projects are 'designed and supported by University staff' [1] for 'various University academic Schools and professional service units' [2]. No external organisation evidenced.</t>
        </is>
      </c>
      <c r="AB401" s="77" t="inlineStr">
        <is>
          <t>Other</t>
        </is>
      </c>
      <c r="AC401" s="77" t="inlineStr">
        <is>
          <t>Internal University Schools and professional service units act as project sponsors (internal clients - does not satisfy C)</t>
        </is>
      </c>
      <c r="AD401" s="77" t="inlineStr"/>
      <c r="AE401" s="77" t="inlineStr">
        <is>
          <t>Research report, video, educational resource, creative work or website</t>
        </is>
      </c>
      <c r="AF401" s="77">
        <f>IF(OR(V401="No",X401="No",Z401="No"),"Outside strict definition",IF(AND(V401="Yes",X401="Yes",Z401="Yes"),"Meets all three","Potentially relevant; evidence incomplete"))</f>
        <v/>
      </c>
      <c r="AG401" s="77" t="inlineStr">
        <is>
          <t>Current delivery confirmed</t>
        </is>
      </c>
      <c r="AH401" s="77" t="inlineStr">
        <is>
          <t>2026</t>
        </is>
      </c>
      <c r="AI401" s="77" t="inlineStr">
        <is>
          <t>Yes</t>
        </is>
      </c>
      <c r="AJ401" s="77">
        <f>IF(AND(AI401="Yes",AF401="Meets all three",AG401="Current delivery confirmed"),"Yes","No")</f>
        <v/>
      </c>
      <c r="AK401" s="77" t="inlineStr"/>
      <c r="AL401" s="77" t="inlineStr">
        <is>
          <t>UK02-S02-R1; UK02-S02-R2</t>
        </is>
      </c>
      <c r="AM401" s="77" t="inlineStr">
        <is>
          <t>Duration band left Unclear: about 7 weeks part-time (4-6 h/week), which falls between the '1-4 weeks' and '~1 term' bands. The 2026 project list was not retrieved, so some projects may have external sponsors.</t>
        </is>
      </c>
      <c r="AN401" s="77" t="inlineStr"/>
      <c r="AO401" s="77" t="inlineStr">
        <is>
          <t>UK</t>
        </is>
      </c>
      <c r="AP401" s="77" t="inlineStr">
        <is>
          <t>UK – additional</t>
        </is>
      </c>
      <c r="AQ401" s="77" t="inlineStr">
        <is>
          <t>Unclear</t>
        </is>
      </c>
      <c r="AR401" s="77" t="inlineStr">
        <is>
          <t>Unclear</t>
        </is>
      </c>
      <c r="AS401" s="77" t="inlineStr"/>
    </row>
    <row r="402">
      <c r="A402" s="77" t="inlineStr">
        <is>
          <t>UK02</t>
        </is>
      </c>
      <c r="B402" s="77" t="inlineStr">
        <is>
          <t>St Andrews</t>
        </is>
      </c>
      <c r="C402" s="77" t="inlineStr">
        <is>
          <t>Programme/course</t>
        </is>
      </c>
      <c r="D402" s="77" t="inlineStr">
        <is>
          <t>UK02-S03</t>
        </is>
      </c>
      <c r="E402" s="77" t="inlineStr"/>
      <c r="F402" s="77" t="inlineStr">
        <is>
          <t>No</t>
        </is>
      </c>
      <c r="G402" s="79" t="inlineStr">
        <is>
          <t>CS3099 Software Engineering Team Project</t>
        </is>
      </c>
      <c r="H402" s="77" t="inlineStr">
        <is>
          <t>CS3099 Software Engineering Team Project</t>
        </is>
      </c>
      <c r="I402" s="77" t="inlineStr">
        <is>
          <t>CS3099</t>
        </is>
      </c>
      <c r="J402"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402" s="77" t="inlineStr">
        <is>
          <t>School of Computer Science</t>
        </is>
      </c>
      <c r="L402" s="77" t="inlineStr">
        <is>
          <t>Computer Science honours (prerequisites CS2002 and CS2101 or CS2001)</t>
        </is>
      </c>
      <c r="M402" s="77" t="inlineStr">
        <is>
          <t>Engineering/computing</t>
        </is>
      </c>
      <c r="N402" s="77" t="inlineStr">
        <is>
          <t>Undergraduate</t>
        </is>
      </c>
      <c r="O402" s="77" t="inlineStr">
        <is>
          <t>Year 3</t>
        </is>
      </c>
      <c r="P402" s="77" t="inlineStr">
        <is>
          <t>Prerequisites CS2002 and (CS2101 or CS2001)</t>
        </is>
      </c>
      <c r="Q402" s="77" t="inlineStr">
        <is>
          <t>Unclear</t>
        </is>
      </c>
      <c r="R402" s="77" t="inlineStr">
        <is>
          <t>Curricular</t>
        </is>
      </c>
      <c r="S402" s="77" t="inlineStr">
        <is>
          <t>30 SCOTCAT (15 ECTS); 100% coursework, no reassessment</t>
        </is>
      </c>
      <c r="T402" s="77" t="inlineStr">
        <is>
          <t>Full year</t>
        </is>
      </c>
      <c r="U402" s="77" t="inlineStr">
        <is>
          <t>In person team project</t>
        </is>
      </c>
      <c r="V402" s="77" t="inlineStr">
        <is>
          <t>Yes</t>
        </is>
      </c>
      <c r="W402" s="77" t="inlineStr">
        <is>
          <t>Teams build a medium-sized software system from specification to documentation [1].</t>
        </is>
      </c>
      <c r="X402" s="77" t="inlineStr">
        <is>
          <t>Yes</t>
        </is>
      </c>
      <c r="Y402" s="77" t="inlineStr">
        <is>
          <t>Team project; third-year undergraduates 'work in groups to create a software product' [1][2].</t>
        </is>
      </c>
      <c r="Z402" s="77" t="inlineStr">
        <is>
          <t>Unclear</t>
        </is>
      </c>
      <c r="AA402"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402" s="77" t="inlineStr">
        <is>
          <t>Business/commercial</t>
        </is>
      </c>
      <c r="AC402" s="77" t="inlineStr">
        <is>
          <t>Involvement of Experian and Skyscanner (role unspecified); Skyscanner collaborated on accessibility theme</t>
        </is>
      </c>
      <c r="AD402" s="77" t="inlineStr">
        <is>
          <t>Experian, Skyscanner (blog, April 2025)</t>
        </is>
      </c>
      <c r="AE402" s="77" t="inlineStr">
        <is>
          <t>Software product with documentation</t>
        </is>
      </c>
      <c r="AF402" s="77">
        <f>IF(OR(V402="No",X402="No",Z402="No"),"Outside strict definition",IF(AND(V402="Yes",X402="Yes",Z402="Yes"),"Meets all three","Potentially relevant; evidence incomplete"))</f>
        <v/>
      </c>
      <c r="AG402" s="77" t="inlineStr">
        <is>
          <t>Current delivery confirmed</t>
        </is>
      </c>
      <c r="AH402" s="77" t="inlineStr">
        <is>
          <t>2026/27</t>
        </is>
      </c>
      <c r="AI402" s="77" t="inlineStr">
        <is>
          <t>Yes</t>
        </is>
      </c>
      <c r="AJ402" s="77">
        <f>IF(AND(AI402="Yes",AF402="Meets all three",AG402="Current delivery confirmed"),"Yes","No")</f>
        <v/>
      </c>
      <c r="AK402" s="77" t="inlineStr"/>
      <c r="AL402" s="77" t="inlineStr">
        <is>
          <t>UK02-S03-R1; UK02-S03-R2; UK02-S03-R3</t>
        </is>
      </c>
      <c r="AM402" s="77" t="inlineStr">
        <is>
          <t>Whether industry partners set project briefs for all/some teams and whether this continued after 2025; whether CS3099 is compulsory for CS single honours.</t>
        </is>
      </c>
      <c r="AN402" s="77" t="inlineStr"/>
      <c r="AO402" s="77" t="inlineStr">
        <is>
          <t>UK</t>
        </is>
      </c>
      <c r="AP402" s="77" t="inlineStr">
        <is>
          <t>UK – additional</t>
        </is>
      </c>
      <c r="AQ402" s="77" t="inlineStr">
        <is>
          <t>&gt;1 term</t>
        </is>
      </c>
      <c r="AR402" s="77" t="inlineStr">
        <is>
          <t>Unclear</t>
        </is>
      </c>
      <c r="AS402" s="77" t="inlineStr"/>
    </row>
    <row r="403">
      <c r="A403" s="77" t="inlineStr">
        <is>
          <t>UK02</t>
        </is>
      </c>
      <c r="B403" s="77" t="inlineStr">
        <is>
          <t>St Andrews</t>
        </is>
      </c>
      <c r="C403" s="77" t="inlineStr">
        <is>
          <t>Programme/course</t>
        </is>
      </c>
      <c r="D403" s="77" t="inlineStr">
        <is>
          <t>UK02-S04</t>
        </is>
      </c>
      <c r="E403" s="77" t="inlineStr"/>
      <c r="F403" s="77" t="inlineStr">
        <is>
          <t>No</t>
        </is>
      </c>
      <c r="G403" s="79" t="inlineStr">
        <is>
          <t>Management MSc - consultancy projects with local organisations</t>
        </is>
      </c>
      <c r="H403" s="77" t="inlineStr">
        <is>
          <t>Management MSc - consultancy projects with local organisations</t>
        </is>
      </c>
      <c r="I403" s="77" t="inlineStr"/>
      <c r="J403"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403" s="77" t="inlineStr">
        <is>
          <t>Business School (formerly School of Management)</t>
        </is>
      </c>
      <c r="L403" s="77" t="inlineStr">
        <is>
          <t>Management MSc</t>
        </is>
      </c>
      <c r="M403" s="77" t="inlineStr">
        <is>
          <t>Business/management</t>
        </is>
      </c>
      <c r="N403" s="77" t="inlineStr">
        <is>
          <t>Postgraduate taught</t>
        </is>
      </c>
      <c r="O403" s="77" t="inlineStr">
        <is>
          <t>One-year MSc</t>
        </is>
      </c>
      <c r="P403" s="77" t="inlineStr">
        <is>
          <t>Management MSc students</t>
        </is>
      </c>
      <c r="Q403" s="77" t="inlineStr">
        <is>
          <t>Optional/elective</t>
        </is>
      </c>
      <c r="R403" s="77" t="inlineStr">
        <is>
          <t>Unclear</t>
        </is>
      </c>
      <c r="S403" s="77" t="inlineStr">
        <is>
          <t>Not identified</t>
        </is>
      </c>
      <c r="T403" s="77" t="inlineStr">
        <is>
          <t>Not identified</t>
        </is>
      </c>
      <c r="U403" s="77" t="inlineStr">
        <is>
          <t>Not identified</t>
        </is>
      </c>
      <c r="V403" s="77" t="inlineStr">
        <is>
          <t>Unclear</t>
        </is>
      </c>
      <c r="W403" s="77" t="inlineStr">
        <is>
          <t>'Consultancy projects' named [1], but no brief, output or module description found.</t>
        </is>
      </c>
      <c r="X403" s="77" t="inlineStr">
        <is>
          <t>Unclear</t>
        </is>
      </c>
      <c r="Y403"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403" s="77" t="inlineStr">
        <is>
          <t>Unclear</t>
        </is>
      </c>
      <c r="AA403" s="77" t="inlineStr">
        <is>
          <t>Projects are 'with local organisations' [1]; worded as an 'opportunity', role of organisations not described.</t>
        </is>
      </c>
      <c r="AB403" s="77" t="inlineStr">
        <is>
          <t>Unclear</t>
        </is>
      </c>
      <c r="AC403" s="77" t="inlineStr">
        <is>
          <t>Local organisations (role not described)</t>
        </is>
      </c>
      <c r="AD403" s="77" t="inlineStr"/>
      <c r="AE403" s="77" t="inlineStr">
        <is>
          <t>Not identified</t>
        </is>
      </c>
      <c r="AF403" s="77">
        <f>IF(OR(V403="No",X403="No",Z403="No"),"Outside strict definition",IF(AND(V403="Yes",X403="Yes",Z403="Yes"),"Meets all three","Potentially relevant; evidence incomplete"))</f>
        <v/>
      </c>
      <c r="AG403" s="77" t="inlineStr">
        <is>
          <t>Current status unclear</t>
        </is>
      </c>
      <c r="AH403" s="77" t="inlineStr">
        <is>
          <t>2027 entry (prospectus)</t>
        </is>
      </c>
      <c r="AI403" s="77" t="inlineStr">
        <is>
          <t>Yes</t>
        </is>
      </c>
      <c r="AJ403" s="77">
        <f>IF(AND(AI403="Yes",AF403="Meets all three",AG403="Current delivery confirmed"),"Yes","No")</f>
        <v/>
      </c>
      <c r="AK403" s="77" t="inlineStr"/>
      <c r="AL403" s="77" t="inlineStr">
        <is>
          <t>UK02-S04-R1; UK02-S04-R2</t>
        </is>
      </c>
      <c r="AM403"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403" s="77" t="inlineStr"/>
      <c r="AO403" s="77" t="inlineStr">
        <is>
          <t>UK</t>
        </is>
      </c>
      <c r="AP403" s="77" t="inlineStr">
        <is>
          <t>UK – additional</t>
        </is>
      </c>
      <c r="AQ403" s="77" t="inlineStr">
        <is>
          <t>Unclear</t>
        </is>
      </c>
      <c r="AR403" s="77" t="inlineStr">
        <is>
          <t>Unclear</t>
        </is>
      </c>
      <c r="AS403" s="77" t="inlineStr"/>
    </row>
    <row r="404">
      <c r="A404" s="77" t="inlineStr">
        <is>
          <t>UK02</t>
        </is>
      </c>
      <c r="B404" s="77" t="inlineStr">
        <is>
          <t>St Andrews</t>
        </is>
      </c>
      <c r="C404" s="77" t="inlineStr">
        <is>
          <t>Unclear</t>
        </is>
      </c>
      <c r="D404" s="77" t="inlineStr">
        <is>
          <t>UK02-S05</t>
        </is>
      </c>
      <c r="E404" s="77" t="inlineStr"/>
      <c r="F404" s="77" t="inlineStr">
        <is>
          <t>No</t>
        </is>
      </c>
      <c r="G404" s="79" t="inlineStr">
        <is>
          <t>St Andrews Playfair Consultancy Group</t>
        </is>
      </c>
      <c r="H404" s="77" t="inlineStr">
        <is>
          <t>St Andrews Playfair Consultancy Group (student-run pro bono consultancy society)</t>
        </is>
      </c>
      <c r="I404" s="77" t="inlineStr"/>
      <c r="J404"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404" s="77" t="inlineStr">
        <is>
          <t>Student society</t>
        </is>
      </c>
      <c r="L404" s="77" t="inlineStr">
        <is>
          <t>Not established (selection criteria not retrieved)</t>
        </is>
      </c>
      <c r="M404" s="77" t="inlineStr">
        <is>
          <t>Central provision</t>
        </is>
      </c>
      <c r="N404" s="77" t="inlineStr">
        <is>
          <t>Unclear</t>
        </is>
      </c>
      <c r="O404" s="77" t="inlineStr"/>
      <c r="P404" s="77" t="inlineStr">
        <is>
          <t>Not established</t>
        </is>
      </c>
      <c r="Q404" s="77" t="inlineStr">
        <is>
          <t>Selective/competitive</t>
        </is>
      </c>
      <c r="R404" s="77" t="inlineStr">
        <is>
          <t>Extracurricular</t>
        </is>
      </c>
      <c r="S404" s="77" t="inlineStr">
        <is>
          <t>None evidenced</t>
        </is>
      </c>
      <c r="T404" s="77" t="inlineStr">
        <is>
          <t>About 10 weeks per cycle, two cycles a year</t>
        </is>
      </c>
      <c r="U404" s="77" t="inlineStr">
        <is>
          <t>Student consulting teams</t>
        </is>
      </c>
      <c r="V404" s="77" t="inlineStr">
        <is>
          <t>Yes</t>
        </is>
      </c>
      <c r="W404" s="77" t="inlineStr">
        <is>
          <t>Consulting projects (market entry, competitive analysis, restructuring) for client organisations [1].</t>
        </is>
      </c>
      <c r="X404" s="77" t="inlineStr">
        <is>
          <t>Yes</t>
        </is>
      </c>
      <c r="Y404" s="77" t="inlineStr">
        <is>
          <t>Dedicated student-led teams of about 5-6 consultants per project [1].</t>
        </is>
      </c>
      <c r="Z404" s="77" t="inlineStr">
        <is>
          <t>Yes</t>
        </is>
      </c>
      <c r="AA404" s="77" t="inlineStr">
        <is>
          <t>External clients (charities to tech companies; Kidscape, Streetbox named) commission the projects [1]. Evidence is a search-summary of Playfair/Gradcracker listings and a University graduation citation; WebFetch of the Gradcracker page returned 403.</t>
        </is>
      </c>
      <c r="AB404" s="77" t="inlineStr">
        <is>
          <t>Mixed</t>
        </is>
      </c>
      <c r="AC404" s="77" t="inlineStr">
        <is>
          <t>Client commissioning consulting project</t>
        </is>
      </c>
      <c r="AD404" s="77" t="inlineStr">
        <is>
          <t>Kidscape, Streetbox (undated listing)</t>
        </is>
      </c>
      <c r="AE404" s="77" t="inlineStr">
        <is>
          <t>Consulting recommendations/report (form not retrieved)</t>
        </is>
      </c>
      <c r="AF404" s="77">
        <f>IF(OR(V404="No",X404="No",Z404="No"),"Outside strict definition",IF(AND(V404="Yes",X404="Yes",Z404="Yes"),"Meets all three","Potentially relevant; evidence incomplete"))</f>
        <v/>
      </c>
      <c r="AG404" s="77" t="inlineStr">
        <is>
          <t>Current status unclear</t>
        </is>
      </c>
      <c r="AH404" s="77" t="inlineStr">
        <is>
          <t>Undated (2023 graduation citation mentions ten completed projects in that year)</t>
        </is>
      </c>
      <c r="AI404" s="77" t="inlineStr">
        <is>
          <t>Yes</t>
        </is>
      </c>
      <c r="AJ404" s="77">
        <f>IF(AND(AI404="Yes",AF404="Meets all three",AG404="Current delivery confirmed"),"Yes","No")</f>
        <v/>
      </c>
      <c r="AK404" s="77" t="inlineStr">
        <is>
          <t>Ten projects completed in one year per a graduation citation (c.2023)</t>
        </is>
      </c>
      <c r="AL404" s="77" t="inlineStr">
        <is>
          <t>UK02-S05-R1; UK02-S05-R2</t>
        </is>
      </c>
      <c r="AM404" s="77" t="inlineStr">
        <is>
          <t>Current activity, University recognition and who may join; evidence is secondary and undated. Student-led so not a University-provided structure.</t>
        </is>
      </c>
      <c r="AN404" s="77" t="inlineStr"/>
      <c r="AO404" s="77" t="inlineStr">
        <is>
          <t>UK</t>
        </is>
      </c>
      <c r="AP404" s="77" t="inlineStr">
        <is>
          <t>UK – additional</t>
        </is>
      </c>
      <c r="AQ404" s="77" t="inlineStr">
        <is>
          <t>~1 term/semester</t>
        </is>
      </c>
      <c r="AR404" s="77" t="inlineStr">
        <is>
          <t>All/standard</t>
        </is>
      </c>
      <c r="AS404" s="77" t="inlineStr"/>
    </row>
    <row r="405">
      <c r="A405" s="77" t="inlineStr">
        <is>
          <t>UK03</t>
        </is>
      </c>
      <c r="B405" s="77" t="inlineStr">
        <is>
          <t>Lancaster</t>
        </is>
      </c>
      <c r="C405" s="77" t="inlineStr">
        <is>
          <t>Faculty/school</t>
        </is>
      </c>
      <c r="D405" s="77" t="inlineStr">
        <is>
          <t>UK03-S01</t>
        </is>
      </c>
      <c r="E405" s="77" t="inlineStr"/>
      <c r="F405" s="77" t="inlineStr">
        <is>
          <t>Yes</t>
        </is>
      </c>
      <c r="G405" s="79" t="inlineStr">
        <is>
          <t>LUMS Company Projects / Consultancy Projects (Management School consultancy project modules)</t>
        </is>
      </c>
      <c r="H405" s="77" t="inlineStr"/>
      <c r="I405" s="77" t="inlineStr"/>
      <c r="J405"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405" s="77" t="inlineStr">
        <is>
          <t>Lancaster University Management School (LUMS) Careers / Company Projects team</t>
        </is>
      </c>
      <c r="L405" s="77" t="inlineStr">
        <is>
          <t>Management School degrees that include a consultancy or company-project module; compulsory in some degrees, optional in others (alternatives may be offered)</t>
        </is>
      </c>
      <c r="M405" s="77" t="inlineStr">
        <is>
          <t>Business/management</t>
        </is>
      </c>
      <c r="N405" s="77" t="inlineStr">
        <is>
          <t>Mixed</t>
        </is>
      </c>
      <c r="O405" s="77" t="inlineStr"/>
      <c r="P405" s="77" t="inlineStr"/>
      <c r="Q405" s="77" t="inlineStr">
        <is>
          <t>Compulsory within specified programmes</t>
        </is>
      </c>
      <c r="R405" s="77" t="inlineStr">
        <is>
          <t>Curricular</t>
        </is>
      </c>
      <c r="S405" s="77" t="inlineStr"/>
      <c r="T405" s="77" t="inlineStr">
        <is>
          <t>Varies by module</t>
        </is>
      </c>
      <c r="U405" s="77" t="inlineStr"/>
      <c r="V405" s="77" t="inlineStr">
        <is>
          <t>Yes</t>
        </is>
      </c>
      <c r="W405" s="77" t="inlineStr">
        <is>
          <t>Teams tackle a real-world challenge for a partner company (src 1).</t>
        </is>
      </c>
      <c r="X405" s="77" t="inlineStr">
        <is>
          <t>Yes</t>
        </is>
      </c>
      <c r="Y405" s="77" t="inlineStr">
        <is>
          <t>'Work in small teams' (src 1).</t>
        </is>
      </c>
      <c r="Z405" s="77" t="inlineStr">
        <is>
          <t>Yes</t>
        </is>
      </c>
      <c r="AA405" s="77" t="inlineStr">
        <is>
          <t>Partner companies (Companies House-registered, trading 1+ year, 5-10 hours commitment) supply the project; teams negotiate scope with the client (src 1, 2).</t>
        </is>
      </c>
      <c r="AB405" s="77" t="inlineStr">
        <is>
          <t>Business/commercial</t>
        </is>
      </c>
      <c r="AC405" s="77" t="inlineStr">
        <is>
          <t>Company hosts supply live project and contact time</t>
        </is>
      </c>
      <c r="AD405" s="77" t="inlineStr"/>
      <c r="AE405" s="77" t="inlineStr">
        <is>
          <t>Consultancy report/recommendations to company</t>
        </is>
      </c>
      <c r="AF405" s="77">
        <f>IF(OR(V405="No",X405="No",Z405="No"),"Outside strict definition",IF(AND(V405="Yes",X405="Yes",Z405="Yes"),"Meets all three","Potentially relevant; evidence incomplete"))</f>
        <v/>
      </c>
      <c r="AG405" s="77" t="inlineStr">
        <is>
          <t>Current status unclear</t>
        </is>
      </c>
      <c r="AH405" s="77" t="inlineStr">
        <is>
          <t>2025 (news: 668 students since 2023)</t>
        </is>
      </c>
      <c r="AI405" s="77" t="inlineStr">
        <is>
          <t>No</t>
        </is>
      </c>
      <c r="AJ405" s="77">
        <f>IF(AND(AI405="Yes",AF405="Meets all three",AG405="Current delivery confirmed"),"Yes","No")</f>
        <v/>
      </c>
      <c r="AK405" s="77" t="inlineStr">
        <is>
          <t>Careers Projects Team: &gt;150 bespoke projects delivered; since 2023, 668 students and &gt;160 employer partners (cumulative, news item c. 2025); LUMS also states &gt;800 consultancy projects since 2010 (search summary, unquoted).</t>
        </is>
      </c>
      <c r="AL405" s="77" t="inlineStr">
        <is>
          <t>UK03-S01-R1; UK03-S01-R2; UK03-S01-R3</t>
        </is>
      </c>
      <c r="AM405" s="77" t="inlineStr">
        <is>
          <t>Umbrella page does not name modules/degrees; undated pages. Counted via children.</t>
        </is>
      </c>
      <c r="AN405" s="77" t="inlineStr"/>
      <c r="AO405" s="77" t="inlineStr">
        <is>
          <t>UK</t>
        </is>
      </c>
      <c r="AP405" s="77" t="inlineStr">
        <is>
          <t>UK – additional</t>
        </is>
      </c>
      <c r="AQ405" s="77" t="inlineStr">
        <is>
          <t>Unclear</t>
        </is>
      </c>
      <c r="AR405" s="77" t="inlineStr">
        <is>
          <t>All/standard</t>
        </is>
      </c>
      <c r="AS405" s="77" t="inlineStr">
        <is>
          <t>No (umbrella; children counted)</t>
        </is>
      </c>
    </row>
    <row r="406">
      <c r="A406" s="77" t="inlineStr">
        <is>
          <t>UK03</t>
        </is>
      </c>
      <c r="B406" s="77" t="inlineStr">
        <is>
          <t>Lancaster</t>
        </is>
      </c>
      <c r="C406" s="77" t="inlineStr">
        <is>
          <t>Programme/course</t>
        </is>
      </c>
      <c r="D406" s="77" t="inlineStr">
        <is>
          <t>UK03-S02</t>
        </is>
      </c>
      <c r="E406" s="77" t="inlineStr">
        <is>
          <t>UK03-S01</t>
        </is>
      </c>
      <c r="F406" s="77" t="inlineStr">
        <is>
          <t>No</t>
        </is>
      </c>
      <c r="G406" s="79" t="inlineStr">
        <is>
          <t>Research Consultancy Project (BSc Marketing and related Marketing degrees)</t>
        </is>
      </c>
      <c r="H406" s="77" t="inlineStr"/>
      <c r="I406" s="77" t="inlineStr"/>
      <c r="J406"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406" s="77" t="inlineStr">
        <is>
          <t>LUMS Department of Marketing</t>
        </is>
      </c>
      <c r="L406" s="77" t="inlineStr">
        <is>
          <t>BSc Marketing (N500), Marketing with Psychology (N5C8), Marketing (Industry) (N505) and related degrees</t>
        </is>
      </c>
      <c r="M406" s="77" t="inlineStr">
        <is>
          <t>Business/management</t>
        </is>
      </c>
      <c r="N406" s="77" t="inlineStr">
        <is>
          <t>Undergraduate</t>
        </is>
      </c>
      <c r="O406" s="77" t="inlineStr">
        <is>
          <t>Final year</t>
        </is>
      </c>
      <c r="P406" s="77" t="inlineStr"/>
      <c r="Q406" s="77" t="inlineStr">
        <is>
          <t>Compulsory within specified programmes</t>
        </is>
      </c>
      <c r="R406" s="77" t="inlineStr">
        <is>
          <t>Curricular</t>
        </is>
      </c>
      <c r="S406" s="77" t="inlineStr"/>
      <c r="T406" s="77" t="inlineStr">
        <is>
          <t>Module length not retrieved</t>
        </is>
      </c>
      <c r="U406" s="77" t="inlineStr"/>
      <c r="V406" s="77" t="inlineStr">
        <is>
          <t>Yes</t>
        </is>
      </c>
      <c r="W406" s="77" t="inlineStr">
        <is>
          <t>Consultancy-style research project investigating a marketing issue for a live client (src 1, 2).</t>
        </is>
      </c>
      <c r="X406" s="77" t="inlineStr">
        <is>
          <t>Yes</t>
        </is>
      </c>
      <c r="Y406" s="77" t="inlineStr">
        <is>
          <t>'as part of a small team' (src 1).</t>
        </is>
      </c>
      <c r="Z406" s="77" t="inlineStr">
        <is>
          <t>Yes</t>
        </is>
      </c>
      <c r="AA406" s="77" t="inlineStr">
        <is>
          <t>Live client project; groups negotiate scope with client; past clients listed (src 2, 3).</t>
        </is>
      </c>
      <c r="AB406" s="77" t="inlineStr">
        <is>
          <t>Mixed</t>
        </is>
      </c>
      <c r="AC406" s="77" t="inlineStr">
        <is>
          <t>Client sets brief; scope negotiated with client</t>
        </is>
      </c>
      <c r="AD406" s="77" t="inlineStr">
        <is>
          <t>MOBO Awards, Saatchi &amp; Saatchi, Tesco, Lake District Tourism, plus SMEs and charities (as listed on Marketing with Psychology (Industry) page, undated)</t>
        </is>
      </c>
      <c r="AE406" s="77" t="inlineStr">
        <is>
          <t>Group research report/presentation to client</t>
        </is>
      </c>
      <c r="AF406" s="77">
        <f>IF(OR(V406="No",X406="No",Z406="No"),"Outside strict definition",IF(AND(V406="Yes",X406="Yes",Z406="Yes"),"Meets all three","Potentially relevant; evidence incomplete"))</f>
        <v/>
      </c>
      <c r="AG406" s="77" t="inlineStr">
        <is>
          <t>Current status unclear</t>
        </is>
      </c>
      <c r="AH406" s="77" t="inlineStr">
        <is>
          <t>2026 entry page</t>
        </is>
      </c>
      <c r="AI406" s="77" t="inlineStr">
        <is>
          <t>Yes</t>
        </is>
      </c>
      <c r="AJ406" s="77">
        <f>IF(AND(AI406="Yes",AF406="Meets all three",AG406="Current delivery confirmed"),"Yes","No")</f>
        <v/>
      </c>
      <c r="AK406" s="77" t="inlineStr"/>
      <c r="AL406" s="77" t="inlineStr">
        <is>
          <t>UK03-S02-R1; UK03-S02-R2; UK03-S02-R3</t>
        </is>
      </c>
      <c r="AM406"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406" s="77" t="inlineStr"/>
      <c r="AO406" s="77" t="inlineStr">
        <is>
          <t>UK</t>
        </is>
      </c>
      <c r="AP406" s="77" t="inlineStr">
        <is>
          <t>UK – additional</t>
        </is>
      </c>
      <c r="AQ406" s="77" t="inlineStr">
        <is>
          <t>~1 term/semester</t>
        </is>
      </c>
      <c r="AR406" s="77" t="inlineStr">
        <is>
          <t>All/standard</t>
        </is>
      </c>
      <c r="AS406" s="77" t="inlineStr"/>
    </row>
    <row r="407">
      <c r="A407" s="77" t="inlineStr">
        <is>
          <t>UK03</t>
        </is>
      </c>
      <c r="B407" s="77" t="inlineStr">
        <is>
          <t>Lancaster</t>
        </is>
      </c>
      <c r="C407" s="77" t="inlineStr">
        <is>
          <t>Programme/course</t>
        </is>
      </c>
      <c r="D407" s="77" t="inlineStr">
        <is>
          <t>UK03-S03</t>
        </is>
      </c>
      <c r="E407" s="77" t="inlineStr">
        <is>
          <t>UK03-S01</t>
        </is>
      </c>
      <c r="F407" s="77" t="inlineStr">
        <is>
          <t>No</t>
        </is>
      </c>
      <c r="G407" s="79" t="inlineStr">
        <is>
          <t>Design Consultancy (BA Design; Marketing and Design BSc)</t>
        </is>
      </c>
      <c r="H407" s="77" t="inlineStr"/>
      <c r="I407" s="77" t="inlineStr"/>
      <c r="J407"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407" s="77" t="inlineStr">
        <is>
          <t>Lancaster Institute for Contemporary Arts / Design (Faculty of Humanities, Arts and Social Sciences); Marketing and Design jointly with LUMS</t>
        </is>
      </c>
      <c r="L407" s="77" t="inlineStr">
        <is>
          <t>BA Design (W281) and variants; Marketing and Design BSc (NW52)</t>
        </is>
      </c>
      <c r="M407" s="77" t="inlineStr">
        <is>
          <t>Arts/humanities/social sciences; Other (law, health, design, architecture…)</t>
        </is>
      </c>
      <c r="N407" s="77" t="inlineStr">
        <is>
          <t>Undergraduate</t>
        </is>
      </c>
      <c r="O407" s="77" t="inlineStr">
        <is>
          <t>Final year</t>
        </is>
      </c>
      <c r="P407" s="77" t="inlineStr"/>
      <c r="Q407" s="77" t="inlineStr">
        <is>
          <t>Compulsory within specified programmes</t>
        </is>
      </c>
      <c r="R407" s="77" t="inlineStr">
        <is>
          <t>Curricular</t>
        </is>
      </c>
      <c r="S407" s="77" t="inlineStr"/>
      <c r="T407" s="77" t="inlineStr">
        <is>
          <t>Entire final year (stated on Study Abroad variant page)</t>
        </is>
      </c>
      <c r="U407" s="77" t="inlineStr"/>
      <c r="V407" s="77" t="inlineStr">
        <is>
          <t>Yes</t>
        </is>
      </c>
      <c r="W407" s="77" t="inlineStr">
        <is>
          <t>Live project with a real client delivering creative solutions (src 1).</t>
        </is>
      </c>
      <c r="X407" s="77" t="inlineStr">
        <is>
          <t>Yes</t>
        </is>
      </c>
      <c r="Y407" s="77" t="inlineStr">
        <is>
          <t>'In a team, you will tackle real business challenges'; aligned with 'your team's strengths' (src 1).</t>
        </is>
      </c>
      <c r="Z407" s="77" t="inlineStr">
        <is>
          <t>Yes</t>
        </is>
      </c>
      <c r="AA407" s="77" t="inlineStr">
        <is>
          <t>Briefs are shaped with the client; students manage client relationships (src 1).</t>
        </is>
      </c>
      <c r="AB407" s="77" t="inlineStr">
        <is>
          <t>Unclear</t>
        </is>
      </c>
      <c r="AC407" s="77" t="inlineStr">
        <is>
          <t>Real client shapes brief</t>
        </is>
      </c>
      <c r="AD407" s="77" t="inlineStr"/>
      <c r="AE407" s="77" t="inlineStr">
        <is>
          <t>Design solution/research for client</t>
        </is>
      </c>
      <c r="AF407" s="77">
        <f>IF(OR(V407="No",X407="No",Z407="No"),"Outside strict definition",IF(AND(V407="Yes",X407="Yes",Z407="Yes"),"Meets all three","Potentially relevant; evidence incomplete"))</f>
        <v/>
      </c>
      <c r="AG407" s="77" t="inlineStr">
        <is>
          <t>Current status unclear</t>
        </is>
      </c>
      <c r="AH407" s="77" t="inlineStr">
        <is>
          <t>2026 entry page</t>
        </is>
      </c>
      <c r="AI407" s="77" t="inlineStr">
        <is>
          <t>Yes</t>
        </is>
      </c>
      <c r="AJ407" s="77">
        <f>IF(AND(AI407="Yes",AF407="Meets all three",AG407="Current delivery confirmed"),"Yes","No")</f>
        <v/>
      </c>
      <c r="AK407" s="77" t="inlineStr"/>
      <c r="AL407" s="77" t="inlineStr">
        <is>
          <t>UK03-S03-R1; UK03-S03-R2; UK03-S03-R3</t>
        </is>
      </c>
      <c r="AM407" s="77" t="inlineStr">
        <is>
          <t>Client sectors/names not retrieved; credit not retrieved; no cohort/dated delivery evidence beyond 2026-entry course pages.</t>
        </is>
      </c>
      <c r="AN407" s="77" t="inlineStr"/>
      <c r="AO407" s="77" t="inlineStr">
        <is>
          <t>UK</t>
        </is>
      </c>
      <c r="AP407" s="77" t="inlineStr">
        <is>
          <t>UK – additional</t>
        </is>
      </c>
      <c r="AQ407" s="77" t="inlineStr">
        <is>
          <t>&gt;1 term</t>
        </is>
      </c>
      <c r="AR407" s="77" t="inlineStr">
        <is>
          <t>All/standard</t>
        </is>
      </c>
      <c r="AS407" s="77" t="inlineStr"/>
    </row>
    <row r="408">
      <c r="A408" s="77" t="inlineStr">
        <is>
          <t>UK03</t>
        </is>
      </c>
      <c r="B408" s="77" t="inlineStr">
        <is>
          <t>Lancaster</t>
        </is>
      </c>
      <c r="C408" s="77" t="inlineStr">
        <is>
          <t>Programme/course</t>
        </is>
      </c>
      <c r="D408" s="77" t="inlineStr">
        <is>
          <t>UK03-S04</t>
        </is>
      </c>
      <c r="E408" s="77" t="inlineStr">
        <is>
          <t>UK03-S01</t>
        </is>
      </c>
      <c r="F408" s="77" t="inlineStr">
        <is>
          <t>No</t>
        </is>
      </c>
      <c r="G408" s="79" t="inlineStr">
        <is>
          <t>MBA Consultancy Challenge and Corporate Challenge (Lancaster MBA)</t>
        </is>
      </c>
      <c r="H408" s="77" t="inlineStr"/>
      <c r="I408" s="77" t="inlineStr"/>
      <c r="J408" s="77" t="inlineStr">
        <is>
          <t>Action-learning MBA challenge in which teams act as consultants to a client organisation, analyse a problem and develop implementable recommendations; the programme culminates in a Corporate Challenge consultancy project for a major firm.</t>
        </is>
      </c>
      <c r="K408" s="77" t="inlineStr">
        <is>
          <t>LUMS MBA</t>
        </is>
      </c>
      <c r="L408" s="77" t="inlineStr">
        <is>
          <t>Lancaster MBA (full-time); Executive MBA has a similar group consultancy challenge</t>
        </is>
      </c>
      <c r="M408" s="77" t="inlineStr">
        <is>
          <t>Business/management</t>
        </is>
      </c>
      <c r="N408" s="77" t="inlineStr">
        <is>
          <t>Postgraduate taught</t>
        </is>
      </c>
      <c r="O408" s="77" t="inlineStr"/>
      <c r="P408" s="77" t="inlineStr"/>
      <c r="Q408" s="77" t="inlineStr">
        <is>
          <t>Compulsory within specified programmes</t>
        </is>
      </c>
      <c r="R408" s="77" t="inlineStr">
        <is>
          <t>Curricular</t>
        </is>
      </c>
      <c r="S408" s="77" t="inlineStr"/>
      <c r="T408" s="77" t="inlineStr">
        <is>
          <t>Fixed points in programme (not retrieved)</t>
        </is>
      </c>
      <c r="U408" s="77" t="inlineStr"/>
      <c r="V408" s="77" t="inlineStr">
        <is>
          <t>Yes</t>
        </is>
      </c>
      <c r="W408" s="77" t="inlineStr">
        <is>
          <t>Analyse a problem for a client organisation and develop recommendations (src 1).</t>
        </is>
      </c>
      <c r="X408" s="77" t="inlineStr">
        <is>
          <t>Yes</t>
        </is>
      </c>
      <c r="Y408" s="77" t="inlineStr">
        <is>
          <t>'Teams of students' act as consultants; one blog describes 10 teams of 4-5 (older) (src 1).</t>
        </is>
      </c>
      <c r="Z408" s="77" t="inlineStr">
        <is>
          <t>Yes</t>
        </is>
      </c>
      <c r="AA408" s="77" t="inlineStr">
        <is>
          <t>Client organisation supplies the problem and receives recommendations; RSPCA testimonial praises an MBA student team (src 1, 2).</t>
        </is>
      </c>
      <c r="AB408" s="77" t="inlineStr">
        <is>
          <t>Mixed</t>
        </is>
      </c>
      <c r="AC408" s="77" t="inlineStr">
        <is>
          <t>Client organisation sets problem</t>
        </is>
      </c>
      <c r="AD408" s="77" t="inlineStr"/>
      <c r="AE408" s="77" t="inlineStr">
        <is>
          <t>Consultancy recommendations to client</t>
        </is>
      </c>
      <c r="AF408" s="77">
        <f>IF(OR(V408="No",X408="No",Z408="No"),"Outside strict definition",IF(AND(V408="Yes",X408="Yes",Z408="Yes"),"Meets all three","Potentially relevant; evidence incomplete"))</f>
        <v/>
      </c>
      <c r="AG408" s="77" t="inlineStr">
        <is>
          <t>Current status unclear</t>
        </is>
      </c>
      <c r="AH408" s="77" t="inlineStr">
        <is>
          <t>undated</t>
        </is>
      </c>
      <c r="AI408" s="77" t="inlineStr">
        <is>
          <t>Yes</t>
        </is>
      </c>
      <c r="AJ408" s="77">
        <f>IF(AND(AI408="Yes",AF408="Meets all three",AG408="Current delivery confirmed"),"Yes","No")</f>
        <v/>
      </c>
      <c r="AK408" s="77" t="inlineStr"/>
      <c r="AL408" s="77" t="inlineStr">
        <is>
          <t>UK03-S04-R1; UK03-S04-R2</t>
        </is>
      </c>
      <c r="AM408" s="77" t="inlineStr">
        <is>
          <t>Pages undated; module name/credit/team size for current MBA not confirmed; Executive MBA version says 'real-life problem or business simulation' (Unclear).</t>
        </is>
      </c>
      <c r="AN408" s="77" t="inlineStr"/>
      <c r="AO408" s="77" t="inlineStr">
        <is>
          <t>UK</t>
        </is>
      </c>
      <c r="AP408" s="77" t="inlineStr">
        <is>
          <t>UK – additional</t>
        </is>
      </c>
      <c r="AQ408" s="77" t="inlineStr">
        <is>
          <t>Unclear</t>
        </is>
      </c>
      <c r="AR408" s="77" t="inlineStr">
        <is>
          <t>All/standard</t>
        </is>
      </c>
      <c r="AS408" s="77" t="inlineStr"/>
    </row>
    <row r="409">
      <c r="A409" s="77" t="inlineStr">
        <is>
          <t>UK03</t>
        </is>
      </c>
      <c r="B409" s="77" t="inlineStr">
        <is>
          <t>Lancaster</t>
        </is>
      </c>
      <c r="C409" s="77" t="inlineStr">
        <is>
          <t>Programme/course</t>
        </is>
      </c>
      <c r="D409" s="77" t="inlineStr">
        <is>
          <t>UK03-S05</t>
        </is>
      </c>
      <c r="E409" s="77" t="inlineStr">
        <is>
          <t>UK03-S01</t>
        </is>
      </c>
      <c r="F409" s="77" t="inlineStr">
        <is>
          <t>No</t>
        </is>
      </c>
      <c r="G409" s="79" t="inlineStr">
        <is>
          <t>Company-based group project (MSc Advanced Management, Consulting and Change)</t>
        </is>
      </c>
      <c r="H409" s="77" t="inlineStr"/>
      <c r="I409" s="77" t="inlineStr"/>
      <c r="J409"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409" s="77" t="inlineStr">
        <is>
          <t>LUMS Organisation, Work and Technology</t>
        </is>
      </c>
      <c r="L409" s="77" t="inlineStr">
        <is>
          <t>MSc Advanced Management, Consulting and Change</t>
        </is>
      </c>
      <c r="M409" s="77" t="inlineStr">
        <is>
          <t>Business/management</t>
        </is>
      </c>
      <c r="N409" s="77" t="inlineStr">
        <is>
          <t>Postgraduate taught</t>
        </is>
      </c>
      <c r="O409" s="77" t="inlineStr"/>
      <c r="P409" s="77" t="inlineStr"/>
      <c r="Q409" s="77" t="inlineStr">
        <is>
          <t>Optional/elective</t>
        </is>
      </c>
      <c r="R409" s="77" t="inlineStr">
        <is>
          <t>Curricular</t>
        </is>
      </c>
      <c r="S409" s="77" t="inlineStr"/>
      <c r="T409" s="77" t="inlineStr">
        <is>
          <t>Dissertation period (not retrieved)</t>
        </is>
      </c>
      <c r="U409" s="77" t="inlineStr"/>
      <c r="V409" s="77" t="inlineStr">
        <is>
          <t>Yes</t>
        </is>
      </c>
      <c r="W409" s="77" t="inlineStr">
        <is>
          <t>Company-based project as dissertation option (src 1).</t>
        </is>
      </c>
      <c r="X409" s="77" t="inlineStr">
        <is>
          <t>Yes</t>
        </is>
      </c>
      <c r="Y409" s="77" t="inlineStr">
        <is>
          <t>'working in groups and in collaboration with an industry partner' (src 1).</t>
        </is>
      </c>
      <c r="Z409" s="77" t="inlineStr">
        <is>
          <t>Yes</t>
        </is>
      </c>
      <c r="AA409" s="77" t="inlineStr">
        <is>
          <t>Industry partner collaborates on the company-based project (src 1).</t>
        </is>
      </c>
      <c r="AB409" s="77" t="inlineStr">
        <is>
          <t>Business/commercial</t>
        </is>
      </c>
      <c r="AC409" s="77" t="inlineStr">
        <is>
          <t>Industry partner collaborates; clients assigned</t>
        </is>
      </c>
      <c r="AD409" s="77" t="inlineStr"/>
      <c r="AE409" s="77" t="inlineStr">
        <is>
          <t>Group company report/consulting intervention</t>
        </is>
      </c>
      <c r="AF409" s="77">
        <f>IF(OR(V409="No",X409="No",Z409="No"),"Outside strict definition",IF(AND(V409="Yes",X409="Yes",Z409="Yes"),"Meets all three","Potentially relevant; evidence incomplete"))</f>
        <v/>
      </c>
      <c r="AG409" s="77" t="inlineStr">
        <is>
          <t>Current delivery confirmed</t>
        </is>
      </c>
      <c r="AH409" s="77" t="inlineStr">
        <is>
          <t>2026/27 (2026-entry course page)</t>
        </is>
      </c>
      <c r="AI409" s="77" t="inlineStr">
        <is>
          <t>Yes</t>
        </is>
      </c>
      <c r="AJ409" s="77">
        <f>IF(AND(AI409="Yes",AF409="Meets all three",AG409="Current delivery confirmed"),"Yes","No")</f>
        <v/>
      </c>
      <c r="AK409" s="77" t="inlineStr"/>
      <c r="AL409" s="77" t="inlineStr">
        <is>
          <t>UK03-S05-R1</t>
        </is>
      </c>
      <c r="AM409" s="77" t="inlineStr">
        <is>
          <t>Group formation process is from the sister MSc Management blog; module code/credit not retrieved. Programme described as evolved from MA Human Resources and Consulting.</t>
        </is>
      </c>
      <c r="AN409" s="77" t="inlineStr"/>
      <c r="AO409" s="77" t="inlineStr">
        <is>
          <t>UK</t>
        </is>
      </c>
      <c r="AP409" s="77" t="inlineStr">
        <is>
          <t>UK – additional</t>
        </is>
      </c>
      <c r="AQ409" s="77" t="inlineStr">
        <is>
          <t>Unclear</t>
        </is>
      </c>
      <c r="AR409" s="77" t="inlineStr">
        <is>
          <t>All/standard</t>
        </is>
      </c>
      <c r="AS409" s="77" t="inlineStr"/>
    </row>
    <row r="410">
      <c r="A410" s="77" t="inlineStr">
        <is>
          <t>UK03</t>
        </is>
      </c>
      <c r="B410" s="77" t="inlineStr">
        <is>
          <t>Lancaster</t>
        </is>
      </c>
      <c r="C410" s="77" t="inlineStr">
        <is>
          <t>Programme/course</t>
        </is>
      </c>
      <c r="D410" s="77" t="inlineStr">
        <is>
          <t>UK03-S06</t>
        </is>
      </c>
      <c r="E410" s="77" t="inlineStr">
        <is>
          <t>UK03-S01</t>
        </is>
      </c>
      <c r="F410" s="77" t="inlineStr">
        <is>
          <t>No</t>
        </is>
      </c>
      <c r="G410" s="79" t="inlineStr">
        <is>
          <t>Organisational Diagnosis and Consulting live project (MA Human Resources and Consulting)</t>
        </is>
      </c>
      <c r="H410" s="77" t="inlineStr"/>
      <c r="I410" s="77" t="inlineStr"/>
      <c r="J410"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410" s="77" t="inlineStr">
        <is>
          <t>LUMS Organisation, Work and Technology</t>
        </is>
      </c>
      <c r="L410" s="77" t="inlineStr">
        <is>
          <t>MA Human Resources and Consulting</t>
        </is>
      </c>
      <c r="M410" s="77" t="inlineStr">
        <is>
          <t>Business/management</t>
        </is>
      </c>
      <c r="N410" s="77" t="inlineStr">
        <is>
          <t>Postgraduate taught</t>
        </is>
      </c>
      <c r="O410" s="77" t="inlineStr"/>
      <c r="P410" s="77" t="inlineStr"/>
      <c r="Q410" s="77" t="inlineStr">
        <is>
          <t>Compulsory within specified programmes</t>
        </is>
      </c>
      <c r="R410" s="77" t="inlineStr">
        <is>
          <t>Curricular</t>
        </is>
      </c>
      <c r="S410" s="77" t="inlineStr"/>
      <c r="T410" s="77" t="inlineStr">
        <is>
          <t>8-10 weeks in Term 2 (sources differ: 8 weeks; 10 weeks)</t>
        </is>
      </c>
      <c r="U410" s="77" t="inlineStr"/>
      <c r="V410" s="77" t="inlineStr">
        <is>
          <t>Yes</t>
        </is>
      </c>
      <c r="W410" s="77" t="inlineStr">
        <is>
          <t>Live consultancy brief (src 1).</t>
        </is>
      </c>
      <c r="X410" s="77" t="inlineStr">
        <is>
          <t>Yes</t>
        </is>
      </c>
      <c r="Y410" s="77" t="inlineStr">
        <is>
          <t>Teams of six-eight (src 1).</t>
        </is>
      </c>
      <c r="Z410" s="77" t="inlineStr">
        <is>
          <t>Yes</t>
        </is>
      </c>
      <c r="AA410" s="77" t="inlineStr">
        <is>
          <t>Client organisation (private/public sector) provides live brief (src 1, 2).</t>
        </is>
      </c>
      <c r="AB410" s="77" t="inlineStr">
        <is>
          <t>Mixed</t>
        </is>
      </c>
      <c r="AC410" s="77" t="inlineStr">
        <is>
          <t>Client sets HR brief</t>
        </is>
      </c>
      <c r="AD410" s="77" t="inlineStr"/>
      <c r="AE410" s="77" t="inlineStr">
        <is>
          <t>Diagnosis and recommendations to client</t>
        </is>
      </c>
      <c r="AF410" s="77">
        <f>IF(OR(V410="No",X410="No",Z410="No"),"Outside strict definition",IF(AND(V410="Yes",X410="Yes",Z410="Yes"),"Meets all three","Potentially relevant; evidence incomplete"))</f>
        <v/>
      </c>
      <c r="AG410" s="77" t="inlineStr">
        <is>
          <t>Current delivery confirmed</t>
        </is>
      </c>
      <c r="AH410" s="77" t="inlineStr">
        <is>
          <t>2025/26 (2025-entry page)</t>
        </is>
      </c>
      <c r="AI410" s="77" t="inlineStr">
        <is>
          <t>No</t>
        </is>
      </c>
      <c r="AJ410" s="77">
        <f>IF(AND(AI410="Yes",AF410="Meets all three",AG410="Current delivery confirmed"),"Yes","No")</f>
        <v/>
      </c>
      <c r="AK410" s="77" t="inlineStr"/>
      <c r="AL410" s="77" t="inlineStr">
        <is>
          <t>UK03-S06-R1; UK03-S06-R2</t>
        </is>
      </c>
      <c r="AM410" s="77" t="inlineStr">
        <is>
          <t>Search summary indicates the MA has been succeeded by MSc Advanced Management, Consulting and Change (S5), so this may be discontinued for 2026 entry; flagged as probable predecessor of S5 and not to be double counted.</t>
        </is>
      </c>
      <c r="AN410" s="77" t="inlineStr"/>
      <c r="AO410" s="77" t="inlineStr">
        <is>
          <t>UK</t>
        </is>
      </c>
      <c r="AP410" s="77" t="inlineStr">
        <is>
          <t>UK – additional</t>
        </is>
      </c>
      <c r="AQ410" s="77" t="inlineStr">
        <is>
          <t>~1 term/semester</t>
        </is>
      </c>
      <c r="AR410" s="77" t="inlineStr">
        <is>
          <t>All/standard</t>
        </is>
      </c>
      <c r="AS410" s="77" t="inlineStr">
        <is>
          <t>No (possible duplicate of UK03-S05)</t>
        </is>
      </c>
    </row>
    <row r="411">
      <c r="A411" s="77" t="inlineStr">
        <is>
          <t>UK03</t>
        </is>
      </c>
      <c r="B411" s="77" t="inlineStr">
        <is>
          <t>Lancaster</t>
        </is>
      </c>
      <c r="C411" s="77" t="inlineStr">
        <is>
          <t>Programme/course</t>
        </is>
      </c>
      <c r="D411" s="77" t="inlineStr">
        <is>
          <t>UK03-S07</t>
        </is>
      </c>
      <c r="E411" s="77" t="inlineStr">
        <is>
          <t>UK03-S01</t>
        </is>
      </c>
      <c r="F411" s="77" t="inlineStr">
        <is>
          <t>No</t>
        </is>
      </c>
      <c r="G411" s="79" t="inlineStr">
        <is>
          <t>Company-based project (MSc Management)</t>
        </is>
      </c>
      <c r="H411" s="77" t="inlineStr"/>
      <c r="I411" s="77" t="inlineStr"/>
      <c r="J411"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411" s="77" t="inlineStr">
        <is>
          <t>LUMS</t>
        </is>
      </c>
      <c r="L411" s="77" t="inlineStr">
        <is>
          <t>MSc Management (MiM) and sibling Management MSc programmes (International Business and Strategic Management; Management and AI pages also appear)</t>
        </is>
      </c>
      <c r="M411" s="77" t="inlineStr">
        <is>
          <t>Business/management</t>
        </is>
      </c>
      <c r="N411" s="77" t="inlineStr">
        <is>
          <t>Postgraduate taught</t>
        </is>
      </c>
      <c r="O411" s="77" t="inlineStr"/>
      <c r="P411" s="77" t="inlineStr"/>
      <c r="Q411" s="77" t="inlineStr">
        <is>
          <t>Optional/elective</t>
        </is>
      </c>
      <c r="R411" s="77" t="inlineStr">
        <is>
          <t>Curricular</t>
        </is>
      </c>
      <c r="S411" s="77" t="inlineStr"/>
      <c r="T411" s="77" t="inlineStr">
        <is>
          <t>Not retrieved</t>
        </is>
      </c>
      <c r="U411" s="77" t="inlineStr"/>
      <c r="V411" s="77" t="inlineStr">
        <is>
          <t>Yes</t>
        </is>
      </c>
      <c r="W411" s="77" t="inlineStr">
        <is>
          <t>Assessed company report on a live business issue (src 1).</t>
        </is>
      </c>
      <c r="X411" s="77" t="inlineStr">
        <is>
          <t>Yes</t>
        </is>
      </c>
      <c r="Y411" s="77" t="inlineStr">
        <is>
          <t>Team of four students (src 1).</t>
        </is>
      </c>
      <c r="Z411" s="77" t="inlineStr">
        <is>
          <t>Yes</t>
        </is>
      </c>
      <c r="AA411" s="77" t="inlineStr">
        <is>
          <t>Live issue for a local firm; clients assigned by department (src 1, 2).</t>
        </is>
      </c>
      <c r="AB411" s="77" t="inlineStr">
        <is>
          <t>Business/commercial</t>
        </is>
      </c>
      <c r="AC411" s="77" t="inlineStr">
        <is>
          <t>Firm supplies live issue</t>
        </is>
      </c>
      <c r="AD411" s="77" t="inlineStr"/>
      <c r="AE411" s="77" t="inlineStr">
        <is>
          <t>Company report</t>
        </is>
      </c>
      <c r="AF411" s="77">
        <f>IF(OR(V411="No",X411="No",Z411="No"),"Outside strict definition",IF(AND(V411="Yes",X411="Yes",Z411="Yes"),"Meets all three","Potentially relevant; evidence incomplete"))</f>
        <v/>
      </c>
      <c r="AG411" s="77" t="inlineStr">
        <is>
          <t>Current status unclear</t>
        </is>
      </c>
      <c r="AH411" s="77" t="inlineStr">
        <is>
          <t>undated (2027-entry pages exist)</t>
        </is>
      </c>
      <c r="AI411" s="77" t="inlineStr">
        <is>
          <t>Yes</t>
        </is>
      </c>
      <c r="AJ411" s="77">
        <f>IF(AND(AI411="Yes",AF411="Meets all three",AG411="Current delivery confirmed"),"Yes","No")</f>
        <v/>
      </c>
      <c r="AK411" s="77" t="inlineStr"/>
      <c r="AL411" s="77" t="inlineStr">
        <is>
          <t>UK03-S07-R1; UK03-S07-R2</t>
        </is>
      </c>
      <c r="AM411" s="77" t="inlineStr">
        <is>
          <t>Programme page undated; group formation details come from a blog; other Management MSc variants not separately assessed.</t>
        </is>
      </c>
      <c r="AN411" s="77" t="inlineStr"/>
      <c r="AO411" s="77" t="inlineStr">
        <is>
          <t>UK</t>
        </is>
      </c>
      <c r="AP411" s="77" t="inlineStr">
        <is>
          <t>UK – additional</t>
        </is>
      </c>
      <c r="AQ411" s="77" t="inlineStr">
        <is>
          <t>Unclear</t>
        </is>
      </c>
      <c r="AR411" s="77" t="inlineStr">
        <is>
          <t>All/standard</t>
        </is>
      </c>
      <c r="AS411" s="77" t="inlineStr"/>
    </row>
    <row r="412">
      <c r="A412" s="77" t="inlineStr">
        <is>
          <t>UK03</t>
        </is>
      </c>
      <c r="B412" s="77" t="inlineStr">
        <is>
          <t>Lancaster</t>
        </is>
      </c>
      <c r="C412" s="77" t="inlineStr">
        <is>
          <t>Programme/course</t>
        </is>
      </c>
      <c r="D412" s="77" t="inlineStr">
        <is>
          <t>UK03-S08</t>
        </is>
      </c>
      <c r="E412" s="77" t="inlineStr">
        <is>
          <t>UK03-S01</t>
        </is>
      </c>
      <c r="F412" s="77" t="inlineStr">
        <is>
          <t>No</t>
        </is>
      </c>
      <c r="G412" s="79" t="inlineStr">
        <is>
          <t>Action project / consultancy project (MSc Project Management)</t>
        </is>
      </c>
      <c r="H412" s="77" t="inlineStr"/>
      <c r="I412" s="77" t="inlineStr"/>
      <c r="J412" s="77" t="inlineStr">
        <is>
          <t>Dissertation alternative: an industry action project with a real outcome, usually in groups of two to three (pairs/triples), or consultancy project with SMEs; the individual dissertation is a reflection on the project.</t>
        </is>
      </c>
      <c r="K412" s="77" t="inlineStr">
        <is>
          <t>LUMS / National Centre for Project Management</t>
        </is>
      </c>
      <c r="L412" s="77" t="inlineStr">
        <is>
          <t>MSc Project Management</t>
        </is>
      </c>
      <c r="M412" s="77" t="inlineStr">
        <is>
          <t>Business/management</t>
        </is>
      </c>
      <c r="N412" s="77" t="inlineStr">
        <is>
          <t>Postgraduate taught</t>
        </is>
      </c>
      <c r="O412" s="77" t="inlineStr"/>
      <c r="P412" s="77" t="inlineStr"/>
      <c r="Q412" s="77" t="inlineStr">
        <is>
          <t>Optional/elective</t>
        </is>
      </c>
      <c r="R412" s="77" t="inlineStr">
        <is>
          <t>Curricular</t>
        </is>
      </c>
      <c r="S412" s="77" t="inlineStr"/>
      <c r="T412" s="77" t="inlineStr">
        <is>
          <t>Dissertation period (not retrieved)</t>
        </is>
      </c>
      <c r="U412" s="77" t="inlineStr"/>
      <c r="V412" s="77" t="inlineStr">
        <is>
          <t>Yes</t>
        </is>
      </c>
      <c r="W412" s="77" t="inlineStr">
        <is>
          <t>Industry project with a real outcome (src 1).</t>
        </is>
      </c>
      <c r="X412" s="77" t="inlineStr">
        <is>
          <t>Yes</t>
        </is>
      </c>
      <c r="Y412" s="77" t="inlineStr">
        <is>
          <t>'usually done in groups of two to three' (src 1; pairs count as group; 'usually' noted).</t>
        </is>
      </c>
      <c r="Z412" s="77" t="inlineStr">
        <is>
          <t>Yes</t>
        </is>
      </c>
      <c r="AA412" s="77" t="inlineStr">
        <is>
          <t>Consultancy project with SMEs / industry partner (src 1, 2).</t>
        </is>
      </c>
      <c r="AB412" s="77" t="inlineStr">
        <is>
          <t>Business/commercial</t>
        </is>
      </c>
      <c r="AC412" s="77" t="inlineStr">
        <is>
          <t>SMEs/industry partner host project</t>
        </is>
      </c>
      <c r="AD412" s="77" t="inlineStr"/>
      <c r="AE412" s="77" t="inlineStr">
        <is>
          <t>Project outcome plus individual reflective dissertation</t>
        </is>
      </c>
      <c r="AF412" s="77">
        <f>IF(OR(V412="No",X412="No",Z412="No"),"Outside strict definition",IF(AND(V412="Yes",X412="Yes",Z412="Yes"),"Meets all three","Potentially relevant; evidence incomplete"))</f>
        <v/>
      </c>
      <c r="AG412" s="77" t="inlineStr">
        <is>
          <t>Current delivery confirmed</t>
        </is>
      </c>
      <c r="AH412" s="77" t="inlineStr">
        <is>
          <t>2026/27 (2026-entry page)</t>
        </is>
      </c>
      <c r="AI412" s="77" t="inlineStr">
        <is>
          <t>Yes</t>
        </is>
      </c>
      <c r="AJ412" s="77">
        <f>IF(AND(AI412="Yes",AF412="Meets all three",AG412="Current delivery confirmed"),"Yes","No")</f>
        <v/>
      </c>
      <c r="AK412" s="77" t="inlineStr"/>
      <c r="AL412" s="77" t="inlineStr">
        <is>
          <t>UK03-S08-R1; UK03-S08-R2</t>
        </is>
      </c>
      <c r="AM412" s="77" t="inlineStr">
        <is>
          <t>Individual-only possibility ('usually') not fully excluded; sources are search summaries.</t>
        </is>
      </c>
      <c r="AN412" s="77" t="inlineStr"/>
      <c r="AO412" s="77" t="inlineStr">
        <is>
          <t>UK</t>
        </is>
      </c>
      <c r="AP412" s="77" t="inlineStr">
        <is>
          <t>UK – additional</t>
        </is>
      </c>
      <c r="AQ412" s="77" t="inlineStr">
        <is>
          <t>Unclear</t>
        </is>
      </c>
      <c r="AR412" s="77" t="inlineStr">
        <is>
          <t>All/standard</t>
        </is>
      </c>
      <c r="AS412" s="77" t="inlineStr"/>
    </row>
    <row r="413">
      <c r="A413" s="77" t="inlineStr">
        <is>
          <t>UK03</t>
        </is>
      </c>
      <c r="B413" s="77" t="inlineStr">
        <is>
          <t>Lancaster</t>
        </is>
      </c>
      <c r="C413" s="77" t="inlineStr">
        <is>
          <t>Programme/course</t>
        </is>
      </c>
      <c r="D413" s="77" t="inlineStr">
        <is>
          <t>UK03-S09</t>
        </is>
      </c>
      <c r="E413" s="77" t="inlineStr">
        <is>
          <t>UK03-S01</t>
        </is>
      </c>
      <c r="F413" s="77" t="inlineStr">
        <is>
          <t>No</t>
        </is>
      </c>
      <c r="G413" s="79" t="inlineStr">
        <is>
          <t>Company Commissioned Dissertation (MSc Digital and Social Media Marketing)</t>
        </is>
      </c>
      <c r="H413" s="77" t="inlineStr"/>
      <c r="I413" s="77" t="inlineStr"/>
      <c r="J413" s="77" t="inlineStr">
        <is>
          <t>Final assessment is a live client consultancy project: self-selected student team works with a company client and supervisor, addresses a real business challenge and may present findings to the client.</t>
        </is>
      </c>
      <c r="K413" s="77" t="inlineStr">
        <is>
          <t>LUMS Department of Marketing</t>
        </is>
      </c>
      <c r="L413" s="77" t="inlineStr">
        <is>
          <t>MSc Digital and Social Media Marketing (other Marketing MSc pages mention optional live dissertations)</t>
        </is>
      </c>
      <c r="M413" s="77" t="inlineStr">
        <is>
          <t>Business/management</t>
        </is>
      </c>
      <c r="N413" s="77" t="inlineStr">
        <is>
          <t>Postgraduate taught</t>
        </is>
      </c>
      <c r="O413" s="77" t="inlineStr"/>
      <c r="P413" s="77" t="inlineStr"/>
      <c r="Q413" s="77" t="inlineStr">
        <is>
          <t>Compulsory within specified programmes</t>
        </is>
      </c>
      <c r="R413" s="77" t="inlineStr">
        <is>
          <t>Curricular</t>
        </is>
      </c>
      <c r="S413" s="77" t="inlineStr"/>
      <c r="T413" s="77" t="inlineStr">
        <is>
          <t>Dissertation period (not retrieved)</t>
        </is>
      </c>
      <c r="U413" s="77" t="inlineStr"/>
      <c r="V413" s="77" t="inlineStr">
        <is>
          <t>Yes</t>
        </is>
      </c>
      <c r="W413" s="77" t="inlineStr">
        <is>
          <t>Real business challenge; findings presented to client (src 1).</t>
        </is>
      </c>
      <c r="X413" s="77" t="inlineStr">
        <is>
          <t>Yes</t>
        </is>
      </c>
      <c r="Y413" s="77" t="inlineStr">
        <is>
          <t>'self-selected team' (src 1).</t>
        </is>
      </c>
      <c r="Z413" s="77" t="inlineStr">
        <is>
          <t>Yes</t>
        </is>
      </c>
      <c r="AA413" s="77" t="inlineStr">
        <is>
          <t>Company client with supervisor input; may present to client (src 1).</t>
        </is>
      </c>
      <c r="AB413" s="77" t="inlineStr">
        <is>
          <t>Business/commercial</t>
        </is>
      </c>
      <c r="AC413" s="77" t="inlineStr">
        <is>
          <t>Company client</t>
        </is>
      </c>
      <c r="AD413" s="77" t="inlineStr"/>
      <c r="AE413" s="77" t="inlineStr">
        <is>
          <t>Company-commissioned dissertation report/presentation</t>
        </is>
      </c>
      <c r="AF413" s="77">
        <f>IF(OR(V413="No",X413="No",Z413="No"),"Outside strict definition",IF(AND(V413="Yes",X413="Yes",Z413="Yes"),"Meets all three","Potentially relevant; evidence incomplete"))</f>
        <v/>
      </c>
      <c r="AG413" s="77" t="inlineStr">
        <is>
          <t>Current delivery confirmed</t>
        </is>
      </c>
      <c r="AH413" s="77" t="inlineStr">
        <is>
          <t>2026/27 (2026-entry page)</t>
        </is>
      </c>
      <c r="AI413" s="77" t="inlineStr">
        <is>
          <t>Yes</t>
        </is>
      </c>
      <c r="AJ413" s="77">
        <f>IF(AND(AI413="Yes",AF413="Meets all three",AG413="Current delivery confirmed"),"Yes","No")</f>
        <v/>
      </c>
      <c r="AK413" s="77" t="inlineStr"/>
      <c r="AL413" s="77" t="inlineStr">
        <is>
          <t>UK03-S09-R1</t>
        </is>
      </c>
      <c r="AM413" s="77" t="inlineStr">
        <is>
          <t>Whether CCD is compulsory vs one of options not fully clear; exact weighting not retrieved. Search summary only.</t>
        </is>
      </c>
      <c r="AN413" s="77" t="inlineStr"/>
      <c r="AO413" s="77" t="inlineStr">
        <is>
          <t>UK</t>
        </is>
      </c>
      <c r="AP413" s="77" t="inlineStr">
        <is>
          <t>UK – additional</t>
        </is>
      </c>
      <c r="AQ413" s="77" t="inlineStr">
        <is>
          <t>Unclear</t>
        </is>
      </c>
      <c r="AR413" s="77" t="inlineStr">
        <is>
          <t>All/standard</t>
        </is>
      </c>
      <c r="AS413" s="77" t="inlineStr"/>
    </row>
    <row r="414">
      <c r="A414" s="77" t="inlineStr">
        <is>
          <t>UK03</t>
        </is>
      </c>
      <c r="B414" s="77" t="inlineStr">
        <is>
          <t>Lancaster</t>
        </is>
      </c>
      <c r="C414" s="77" t="inlineStr">
        <is>
          <t>Cross-faculty</t>
        </is>
      </c>
      <c r="D414" s="77" t="inlineStr">
        <is>
          <t>UK03-S10</t>
        </is>
      </c>
      <c r="E414" s="77" t="inlineStr"/>
      <c r="F414" s="77" t="inlineStr">
        <is>
          <t>No</t>
        </is>
      </c>
      <c r="G414" s="79" t="inlineStr">
        <is>
          <t>LUMS annual hackathon (MSc Digital Business, Innovation and Management) with Fujitsu/Heathrow</t>
        </is>
      </c>
      <c r="H414" s="77" t="inlineStr"/>
      <c r="I414" s="77" t="inlineStr"/>
      <c r="J414" s="77" t="inlineStr">
        <is>
          <t>Two-day annual hackathon: 32 students from MSc Project Management, DBIM and Cyber Security teams worked on an AI and cybersecurity challenge with Heathrow as client; Fujitsu and Heathrow executives gave talks; winning team sponsored by Fujitsu.</t>
        </is>
      </c>
      <c r="K414" s="77" t="inlineStr">
        <is>
          <t>LUMS (DBIM programme)</t>
        </is>
      </c>
      <c r="L414" s="77" t="inlineStr">
        <is>
          <t>Students on MSc PM, DBIM and Cyber Security</t>
        </is>
      </c>
      <c r="M414" s="77" t="inlineStr">
        <is>
          <t>Business/management; Engineering/computing</t>
        </is>
      </c>
      <c r="N414" s="77" t="inlineStr">
        <is>
          <t>Postgraduate taught</t>
        </is>
      </c>
      <c r="O414" s="77" t="inlineStr"/>
      <c r="P414" s="77" t="inlineStr"/>
      <c r="Q414" s="77" t="inlineStr">
        <is>
          <t>Unclear</t>
        </is>
      </c>
      <c r="R414" s="77" t="inlineStr">
        <is>
          <t>Mixed</t>
        </is>
      </c>
      <c r="S414" s="77" t="inlineStr"/>
      <c r="T414" s="77" t="inlineStr">
        <is>
          <t>2 days</t>
        </is>
      </c>
      <c r="U414" s="77" t="inlineStr"/>
      <c r="V414" s="77" t="inlineStr">
        <is>
          <t>Unclear</t>
        </is>
      </c>
      <c r="W414" s="77" t="inlineStr">
        <is>
          <t>Challenge with client; defined output for client not evidenced (src 1).</t>
        </is>
      </c>
      <c r="X414" s="77" t="inlineStr">
        <is>
          <t>Yes</t>
        </is>
      </c>
      <c r="Y414" s="77" t="inlineStr">
        <is>
          <t>Students worked in teams (src 1).</t>
        </is>
      </c>
      <c r="Z414" s="77" t="inlineStr">
        <is>
          <t>Yes</t>
        </is>
      </c>
      <c r="AA414" s="77" t="inlineStr">
        <is>
          <t>Heathrow as client; Fujitsu and Heathrow speakers; Fujitsu sponsors prize (src 1).</t>
        </is>
      </c>
      <c r="AB414" s="77" t="inlineStr">
        <is>
          <t>Business/commercial</t>
        </is>
      </c>
      <c r="AC414" s="77" t="inlineStr">
        <is>
          <t>Client sets challenge; sponsor</t>
        </is>
      </c>
      <c r="AD414" s="77" t="inlineStr">
        <is>
          <t>Heathrow, Fujitsu (April 2026)</t>
        </is>
      </c>
      <c r="AE414" s="77" t="inlineStr">
        <is>
          <t>Not specified</t>
        </is>
      </c>
      <c r="AF414" s="77">
        <f>IF(OR(V414="No",X414="No",Z414="No"),"Outside strict definition",IF(AND(V414="Yes",X414="Yes",Z414="Yes"),"Meets all three","Potentially relevant; evidence incomplete"))</f>
        <v/>
      </c>
      <c r="AG414" s="77" t="inlineStr">
        <is>
          <t>Current delivery confirmed</t>
        </is>
      </c>
      <c r="AH414" s="77" t="inlineStr">
        <is>
          <t>2026</t>
        </is>
      </c>
      <c r="AI414" s="77" t="inlineStr">
        <is>
          <t>Yes</t>
        </is>
      </c>
      <c r="AJ414" s="77">
        <f>IF(AND(AI414="Yes",AF414="Meets all three",AG414="Current delivery confirmed"),"Yes","No")</f>
        <v/>
      </c>
      <c r="AK414" s="77" t="inlineStr">
        <is>
          <t>32 students (2026 event)</t>
        </is>
      </c>
      <c r="AL414" s="77" t="inlineStr">
        <is>
          <t>UK03-S10-R1</t>
        </is>
      </c>
      <c r="AM414" s="77" t="inlineStr">
        <is>
          <t>Whether a defined output is produced for the client is not evidenced; earlier editions used fictional scenarios (Fujitsu/Kingfisher; Welsh Water).</t>
        </is>
      </c>
      <c r="AN414" s="77" t="inlineStr"/>
      <c r="AO414" s="77" t="inlineStr">
        <is>
          <t>UK</t>
        </is>
      </c>
      <c r="AP414" s="77" t="inlineStr">
        <is>
          <t>UK – additional</t>
        </is>
      </c>
      <c r="AQ414" s="77" t="inlineStr">
        <is>
          <t>&lt;1 week</t>
        </is>
      </c>
      <c r="AR414" s="77" t="inlineStr">
        <is>
          <t>Unclear</t>
        </is>
      </c>
      <c r="AS414" s="77" t="inlineStr"/>
    </row>
    <row r="415">
      <c r="A415" s="77" t="inlineStr">
        <is>
          <t>UK03</t>
        </is>
      </c>
      <c r="B415" s="77" t="inlineStr">
        <is>
          <t>Lancaster</t>
        </is>
      </c>
      <c r="C415" s="77" t="inlineStr">
        <is>
          <t>Programme/course</t>
        </is>
      </c>
      <c r="D415" s="77" t="inlineStr">
        <is>
          <t>UK03-S11</t>
        </is>
      </c>
      <c r="E415" s="77" t="inlineStr"/>
      <c r="F415" s="77" t="inlineStr">
        <is>
          <t>No</t>
        </is>
      </c>
      <c r="G415" s="79" t="inlineStr">
        <is>
          <t>Industrial Group Projects (Physics)</t>
        </is>
      </c>
      <c r="H415" s="77" t="inlineStr"/>
      <c r="I415" s="77" t="inlineStr"/>
      <c r="J415"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15" s="77" t="inlineStr">
        <is>
          <t>Department of Physics</t>
        </is>
      </c>
      <c r="L415" s="77" t="inlineStr">
        <is>
          <t>BSc and MPhys Physics degrees</t>
        </is>
      </c>
      <c r="M415" s="77" t="inlineStr">
        <is>
          <t>Science</t>
        </is>
      </c>
      <c r="N415" s="77" t="inlineStr">
        <is>
          <t>Undergraduate</t>
        </is>
      </c>
      <c r="O415" s="77" t="inlineStr">
        <is>
          <t>Year 3</t>
        </is>
      </c>
      <c r="P415" s="77" t="inlineStr"/>
      <c r="Q415" s="77" t="inlineStr">
        <is>
          <t>Compulsory within specified programmes</t>
        </is>
      </c>
      <c r="R415" s="77" t="inlineStr">
        <is>
          <t>Curricular</t>
        </is>
      </c>
      <c r="S415" s="77" t="inlineStr">
        <is>
          <t>25% of third-year marks; individual report + presentation</t>
        </is>
      </c>
      <c r="T415" s="77" t="inlineStr">
        <is>
          <t>Academic year (from October)</t>
        </is>
      </c>
      <c r="U415" s="77" t="inlineStr"/>
      <c r="V415" s="77" t="inlineStr">
        <is>
          <t>Yes</t>
        </is>
      </c>
      <c r="W415" s="77" t="inlineStr">
        <is>
          <t>Company-defined problem, research phase and reports (src 1).</t>
        </is>
      </c>
      <c r="X415" s="77" t="inlineStr">
        <is>
          <t>Yes</t>
        </is>
      </c>
      <c r="Y415" s="77" t="inlineStr">
        <is>
          <t>'small groups of 3-6 people' (src 1); individual reports also required.</t>
        </is>
      </c>
      <c r="Z415" s="77" t="inlineStr">
        <is>
          <t>Yes</t>
        </is>
      </c>
      <c r="AA415" s="77" t="inlineStr">
        <is>
          <t>Companies provide briefing, meet students on first day, host visit, answer queries, receive reports (src 1).</t>
        </is>
      </c>
      <c r="AB415" s="77" t="inlineStr">
        <is>
          <t>Business/commercial</t>
        </is>
      </c>
      <c r="AC415" s="77" t="inlineStr">
        <is>
          <t>Company sets problem, supervises informally, receives reports</t>
        </is>
      </c>
      <c r="AD415" s="77" t="inlineStr">
        <is>
          <t>Siemens Energy (per 2026 course page)</t>
        </is>
      </c>
      <c r="AE415" s="77" t="inlineStr">
        <is>
          <t>Group research with individual reports and conference presentation; reports to clients</t>
        </is>
      </c>
      <c r="AF415" s="77">
        <f>IF(OR(V415="No",X415="No",Z415="No"),"Outside strict definition",IF(AND(V415="Yes",X415="Yes",Z415="Yes"),"Meets all three","Potentially relevant; evidence incomplete"))</f>
        <v/>
      </c>
      <c r="AG415" s="77" t="inlineStr">
        <is>
          <t>Current status unclear</t>
        </is>
      </c>
      <c r="AH415" s="77" t="inlineStr">
        <is>
          <t>2026 (course page references recent project)</t>
        </is>
      </c>
      <c r="AI415" s="77" t="inlineStr">
        <is>
          <t>Yes</t>
        </is>
      </c>
      <c r="AJ415" s="77">
        <f>IF(AND(AI415="Yes",AF415="Meets all three",AG415="Current delivery confirmed"),"Yes","No")</f>
        <v/>
      </c>
      <c r="AK415" s="77" t="inlineStr"/>
      <c r="AL415" s="77" t="inlineStr">
        <is>
          <t>UK03-S11-R1; UK03-S11-R2</t>
        </is>
      </c>
      <c r="AM415" s="77" t="inlineStr">
        <is>
          <t>Scheme page undated; compulsory status inferred from 25% of marks wording; dated cohort evidence not confirmed.</t>
        </is>
      </c>
      <c r="AN415" s="77" t="inlineStr"/>
      <c r="AO415" s="77" t="inlineStr">
        <is>
          <t>UK</t>
        </is>
      </c>
      <c r="AP415" s="77" t="inlineStr">
        <is>
          <t>UK – additional</t>
        </is>
      </c>
      <c r="AQ415" s="77" t="inlineStr">
        <is>
          <t>&gt;1 term</t>
        </is>
      </c>
      <c r="AR415" s="77" t="inlineStr">
        <is>
          <t>All/standard</t>
        </is>
      </c>
      <c r="AS415" s="77" t="inlineStr"/>
    </row>
    <row r="416">
      <c r="A416" s="77" t="inlineStr">
        <is>
          <t>UK03</t>
        </is>
      </c>
      <c r="B416" s="77" t="inlineStr">
        <is>
          <t>Lancaster</t>
        </is>
      </c>
      <c r="C416" s="77" t="inlineStr">
        <is>
          <t>Programme/course</t>
        </is>
      </c>
      <c r="D416" s="77" t="inlineStr">
        <is>
          <t>UK03-S12</t>
        </is>
      </c>
      <c r="E416" s="77" t="inlineStr"/>
      <c r="F416" s="77" t="inlineStr">
        <is>
          <t>No</t>
        </is>
      </c>
      <c r="G416" s="79" t="inlineStr">
        <is>
          <t>Industry-based group projects (ENGR 445 and short team projects), School of Engineering</t>
        </is>
      </c>
      <c r="H416" s="77" t="inlineStr"/>
      <c r="I416" s="77" t="inlineStr">
        <is>
          <t>ENGR 445</t>
        </is>
      </c>
      <c r="J416"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16" s="77" t="inlineStr">
        <is>
          <t>School of Engineering (Engineering Engagement Team)</t>
        </is>
      </c>
      <c r="L416" s="77" t="inlineStr">
        <is>
          <t>Integrated MEng programmes (ENGR 445 core); two-week projects for Years 3-4</t>
        </is>
      </c>
      <c r="M416" s="77" t="inlineStr">
        <is>
          <t>Engineering/computing</t>
        </is>
      </c>
      <c r="N416" s="77" t="inlineStr">
        <is>
          <t>Undergraduate</t>
        </is>
      </c>
      <c r="O416" s="77" t="inlineStr">
        <is>
          <t>Year 4 (MEng); Years 3-4 for short projects</t>
        </is>
      </c>
      <c r="P416" s="77" t="inlineStr"/>
      <c r="Q416" s="77" t="inlineStr">
        <is>
          <t>Compulsory within specified programmes</t>
        </is>
      </c>
      <c r="R416" s="77" t="inlineStr">
        <is>
          <t>Curricular</t>
        </is>
      </c>
      <c r="S416" s="77" t="inlineStr">
        <is>
          <t>c.1500 indicative hours (fourth-year project)</t>
        </is>
      </c>
      <c r="T416" s="77" t="inlineStr">
        <is>
          <t>Nine months (fourth year) and two weeks (short projects)</t>
        </is>
      </c>
      <c r="U416" s="77" t="inlineStr"/>
      <c r="V416" s="77" t="inlineStr">
        <is>
          <t>Yes</t>
        </is>
      </c>
      <c r="W416" s="77" t="inlineStr">
        <is>
          <t>Real company problems, prototype/specification deliverables (src 1, 2).</t>
        </is>
      </c>
      <c r="X416" s="77" t="inlineStr">
        <is>
          <t>Yes</t>
        </is>
      </c>
      <c r="Y416" s="77" t="inlineStr">
        <is>
          <t>Teams of typically four to six (src 1).</t>
        </is>
      </c>
      <c r="Z416" s="77" t="inlineStr">
        <is>
          <t>Yes</t>
        </is>
      </c>
      <c r="AA416" s="77" t="inlineStr">
        <is>
          <t>Companies supply real problems and materials; engineering does not charge for credit-bearing projects (src 1, 2).</t>
        </is>
      </c>
      <c r="AB416" s="77" t="inlineStr">
        <is>
          <t>Mixed</t>
        </is>
      </c>
      <c r="AC416" s="77" t="inlineStr">
        <is>
          <t>Company sponsors problem; supplies materials</t>
        </is>
      </c>
      <c r="AD416" s="77" t="inlineStr">
        <is>
          <t>Wasp (Cumbria) Ltd, Pennine Pods; engagement partners incl. QinetiQ, NNL, Linde, Sellafield, BAE Systems, Yorkshire Water, United Utilities, DfT (not confirmed as ENGR 445 sponsors for 2025/26)</t>
        </is>
      </c>
      <c r="AE416" s="77" t="inlineStr">
        <is>
          <t>Prototype/report/specification for company</t>
        </is>
      </c>
      <c r="AF416" s="77">
        <f>IF(OR(V416="No",X416="No",Z416="No"),"Outside strict definition",IF(AND(V416="Yes",X416="Yes",Z416="Yes"),"Meets all three","Potentially relevant; evidence incomplete"))</f>
        <v/>
      </c>
      <c r="AG416" s="77" t="inlineStr">
        <is>
          <t>Current status unclear</t>
        </is>
      </c>
      <c r="AH416" s="77" t="inlineStr">
        <is>
          <t>2027-entry course pages</t>
        </is>
      </c>
      <c r="AI416" s="77" t="inlineStr">
        <is>
          <t>Yes</t>
        </is>
      </c>
      <c r="AJ416" s="77">
        <f>IF(AND(AI416="Yes",AF416="Meets all three",AG416="Current delivery confirmed"),"Yes","No")</f>
        <v/>
      </c>
      <c r="AK416" s="77" t="inlineStr"/>
      <c r="AL416" s="77" t="inlineStr">
        <is>
          <t>UK03-S12-R1; UK03-S12-R2; UK03-S12-R3</t>
        </is>
      </c>
      <c r="AM416" s="77" t="inlineStr">
        <is>
          <t>No 2025/26 sponsor list found; scheme pages undated; case studies undated.</t>
        </is>
      </c>
      <c r="AN416" s="77" t="inlineStr"/>
      <c r="AO416" s="77" t="inlineStr">
        <is>
          <t>UK</t>
        </is>
      </c>
      <c r="AP416" s="77" t="inlineStr">
        <is>
          <t>UK – additional</t>
        </is>
      </c>
      <c r="AQ416" s="77" t="inlineStr">
        <is>
          <t>&gt;1 term</t>
        </is>
      </c>
      <c r="AR416" s="77" t="inlineStr">
        <is>
          <t>All/standard</t>
        </is>
      </c>
      <c r="AS416" s="77" t="inlineStr"/>
    </row>
    <row r="417">
      <c r="A417" s="77" t="inlineStr">
        <is>
          <t>UK03</t>
        </is>
      </c>
      <c r="B417" s="77" t="inlineStr">
        <is>
          <t>Lancaster</t>
        </is>
      </c>
      <c r="C417" s="77" t="inlineStr">
        <is>
          <t>Programme/course</t>
        </is>
      </c>
      <c r="D417" s="77" t="inlineStr">
        <is>
          <t>UK03-S13</t>
        </is>
      </c>
      <c r="E417" s="77" t="inlineStr"/>
      <c r="F417" s="77" t="inlineStr">
        <is>
          <t>No</t>
        </is>
      </c>
      <c r="G417" s="79" t="inlineStr">
        <is>
          <t>Group project with industry-set briefs (MSc Data Science, Term 1)</t>
        </is>
      </c>
      <c r="H417" s="77" t="inlineStr"/>
      <c r="I417" s="77" t="inlineStr"/>
      <c r="J417"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17" s="77" t="inlineStr">
        <is>
          <t>Faculty of Science and Technology (SCC, Mathematics and Statistics, LEC)</t>
        </is>
      </c>
      <c r="L417" s="77" t="inlineStr">
        <is>
          <t>MSc Data Science</t>
        </is>
      </c>
      <c r="M417" s="77" t="inlineStr">
        <is>
          <t>Science; Engineering/computing</t>
        </is>
      </c>
      <c r="N417" s="77" t="inlineStr">
        <is>
          <t>Postgraduate taught</t>
        </is>
      </c>
      <c r="O417" s="77" t="inlineStr"/>
      <c r="P417" s="77" t="inlineStr"/>
      <c r="Q417" s="77" t="inlineStr">
        <is>
          <t>Compulsory within specified programmes</t>
        </is>
      </c>
      <c r="R417" s="77" t="inlineStr">
        <is>
          <t>Curricular</t>
        </is>
      </c>
      <c r="S417" s="77" t="inlineStr"/>
      <c r="T417" s="77" t="inlineStr">
        <is>
          <t>Term 1</t>
        </is>
      </c>
      <c r="U417" s="77" t="inlineStr"/>
      <c r="V417" s="77" t="inlineStr">
        <is>
          <t>Unclear</t>
        </is>
      </c>
      <c r="W417" s="77" t="inlineStr">
        <is>
          <t>Industrial data science problem (older page) vs hands-on projects (current page) (src 1, 2).</t>
        </is>
      </c>
      <c r="X417" s="77" t="inlineStr">
        <is>
          <t>Yes</t>
        </is>
      </c>
      <c r="Y417" s="77" t="inlineStr">
        <is>
          <t>Multi-skilled teams (src 1).</t>
        </is>
      </c>
      <c r="Z417" s="77" t="inlineStr">
        <is>
          <t>Unclear</t>
        </is>
      </c>
      <c r="AA417" s="77" t="inlineStr">
        <is>
          <t>Industrial speakers provide briefs per older page; not confirmed that external organisations set/assess briefs in current version (src 1, 2).</t>
        </is>
      </c>
      <c r="AB417" s="77" t="inlineStr">
        <is>
          <t>Unclear</t>
        </is>
      </c>
      <c r="AC417" s="77" t="inlineStr"/>
      <c r="AD417" s="77" t="inlineStr"/>
      <c r="AE417" s="77" t="inlineStr">
        <is>
          <t>Not specified</t>
        </is>
      </c>
      <c r="AF417" s="77">
        <f>IF(OR(V417="No",X417="No",Z417="No"),"Outside strict definition",IF(AND(V417="Yes",X417="Yes",Z417="Yes"),"Meets all three","Potentially relevant; evidence incomplete"))</f>
        <v/>
      </c>
      <c r="AG417" s="77" t="inlineStr">
        <is>
          <t>Current status unclear</t>
        </is>
      </c>
      <c r="AH417" s="77" t="inlineStr">
        <is>
          <t>undated / 2027 entry</t>
        </is>
      </c>
      <c r="AI417" s="77" t="inlineStr">
        <is>
          <t>Yes</t>
        </is>
      </c>
      <c r="AJ417" s="77">
        <f>IF(AND(AI417="Yes",AF417="Meets all three",AG417="Current delivery confirmed"),"Yes","No")</f>
        <v/>
      </c>
      <c r="AK417" s="77" t="inlineStr"/>
      <c r="AL417" s="77" t="inlineStr">
        <is>
          <t>UK03-S13-R1; UK03-S13-R2</t>
        </is>
      </c>
      <c r="AM417" s="77" t="inlineStr">
        <is>
          <t>Two pages describe module differently; need module handbook to confirm external briefs.</t>
        </is>
      </c>
      <c r="AN417" s="77" t="inlineStr"/>
      <c r="AO417" s="77" t="inlineStr">
        <is>
          <t>UK</t>
        </is>
      </c>
      <c r="AP417" s="77" t="inlineStr">
        <is>
          <t>UK – additional</t>
        </is>
      </c>
      <c r="AQ417" s="77" t="inlineStr">
        <is>
          <t>~1 term/semester</t>
        </is>
      </c>
      <c r="AR417" s="77" t="inlineStr">
        <is>
          <t>Unclear</t>
        </is>
      </c>
      <c r="AS417" s="77" t="inlineStr"/>
    </row>
    <row r="418">
      <c r="A418" s="77" t="inlineStr">
        <is>
          <t>UK03</t>
        </is>
      </c>
      <c r="B418" s="77" t="inlineStr">
        <is>
          <t>Lancaster</t>
        </is>
      </c>
      <c r="C418" s="77" t="inlineStr">
        <is>
          <t>Programme/course</t>
        </is>
      </c>
      <c r="D418" s="77" t="inlineStr">
        <is>
          <t>UK03-S14</t>
        </is>
      </c>
      <c r="E418" s="77" t="inlineStr"/>
      <c r="F418" s="77" t="inlineStr">
        <is>
          <t>No</t>
        </is>
      </c>
      <c r="G418" s="79" t="inlineStr">
        <is>
          <t>Applied Learning Studios 1 and 2 (MA Sustainability and Global Environmental Futures)</t>
        </is>
      </c>
      <c r="H418" s="77" t="inlineStr"/>
      <c r="I418" s="77" t="inlineStr"/>
      <c r="J418" s="77" t="inlineStr">
        <is>
          <t>Studio modules where students receive a live brief and work in group projects; projects may be tied to real-world issues and external clients, or be academic.</t>
        </is>
      </c>
      <c r="K418" s="77" t="inlineStr">
        <is>
          <t>School of Global Affairs (per course page)</t>
        </is>
      </c>
      <c r="L418" s="77" t="inlineStr">
        <is>
          <t>MA Sustainability and Global Environmental Futures</t>
        </is>
      </c>
      <c r="M418" s="77" t="inlineStr">
        <is>
          <t>Arts/humanities/social sciences</t>
        </is>
      </c>
      <c r="N418" s="77" t="inlineStr">
        <is>
          <t>Postgraduate taught</t>
        </is>
      </c>
      <c r="O418" s="77" t="inlineStr"/>
      <c r="P418" s="77" t="inlineStr"/>
      <c r="Q418" s="77" t="inlineStr">
        <is>
          <t>Compulsory within specified programmes</t>
        </is>
      </c>
      <c r="R418" s="77" t="inlineStr">
        <is>
          <t>Curricular</t>
        </is>
      </c>
      <c r="S418" s="77" t="inlineStr"/>
      <c r="T418" s="77" t="inlineStr">
        <is>
          <t>Module length not retrieved</t>
        </is>
      </c>
      <c r="U418" s="77" t="inlineStr"/>
      <c r="V418" s="77" t="inlineStr">
        <is>
          <t>Yes</t>
        </is>
      </c>
      <c r="W418" s="77" t="inlineStr">
        <is>
          <t>Live brief met through group project (src 1).</t>
        </is>
      </c>
      <c r="X418" s="77" t="inlineStr">
        <is>
          <t>Yes</t>
        </is>
      </c>
      <c r="Y418" s="77" t="inlineStr">
        <is>
          <t>'work with others in a group project' (src 1).</t>
        </is>
      </c>
      <c r="Z418" s="77" t="inlineStr">
        <is>
          <t>Unclear</t>
        </is>
      </c>
      <c r="AA418" s="77" t="inlineStr">
        <is>
          <t>Projects 'may be linked to real world issues and external clients' (src 1) - optional wording.</t>
        </is>
      </c>
      <c r="AB418" s="77" t="inlineStr">
        <is>
          <t>Unclear</t>
        </is>
      </c>
      <c r="AC418" s="77" t="inlineStr"/>
      <c r="AD418" s="77" t="inlineStr"/>
      <c r="AE418" s="77" t="inlineStr">
        <is>
          <t>Group project outputs</t>
        </is>
      </c>
      <c r="AF418" s="77">
        <f>IF(OR(V418="No",X418="No",Z418="No"),"Outside strict definition",IF(AND(V418="Yes",X418="Yes",Z418="Yes"),"Meets all three","Potentially relevant; evidence incomplete"))</f>
        <v/>
      </c>
      <c r="AG418" s="77" t="inlineStr">
        <is>
          <t>Current delivery confirmed</t>
        </is>
      </c>
      <c r="AH418" s="77" t="inlineStr">
        <is>
          <t>2026/27 (2026-entry page)</t>
        </is>
      </c>
      <c r="AI418" s="77" t="inlineStr">
        <is>
          <t>Yes</t>
        </is>
      </c>
      <c r="AJ418" s="77">
        <f>IF(AND(AI418="Yes",AF418="Meets all three",AG418="Current delivery confirmed"),"Yes","No")</f>
        <v/>
      </c>
      <c r="AK418" s="77" t="inlineStr"/>
      <c r="AL418" s="77" t="inlineStr">
        <is>
          <t>UK03-S14-R1</t>
        </is>
      </c>
      <c r="AM418" s="77" t="inlineStr">
        <is>
          <t>No named clients; need studio module guides.</t>
        </is>
      </c>
      <c r="AN418" s="77" t="inlineStr"/>
      <c r="AO418" s="77" t="inlineStr">
        <is>
          <t>UK</t>
        </is>
      </c>
      <c r="AP418" s="77" t="inlineStr">
        <is>
          <t>UK – additional</t>
        </is>
      </c>
      <c r="AQ418" s="77" t="inlineStr">
        <is>
          <t>Unclear</t>
        </is>
      </c>
      <c r="AR418" s="77" t="inlineStr">
        <is>
          <t>Some projects</t>
        </is>
      </c>
      <c r="AS418" s="77" t="inlineStr"/>
    </row>
    <row r="419">
      <c r="A419" s="77" t="inlineStr">
        <is>
          <t>UK03</t>
        </is>
      </c>
      <c r="B419" s="77" t="inlineStr">
        <is>
          <t>Lancaster</t>
        </is>
      </c>
      <c r="C419" s="77" t="inlineStr">
        <is>
          <t>Programme/course</t>
        </is>
      </c>
      <c r="D419" s="77" t="inlineStr">
        <is>
          <t>UK03-S15</t>
        </is>
      </c>
      <c r="E419" s="77" t="inlineStr"/>
      <c r="F419" s="77" t="inlineStr">
        <is>
          <t>No</t>
        </is>
      </c>
      <c r="G419" s="79" t="inlineStr">
        <is>
          <t>Second-year live client project (BA Architecture)</t>
        </is>
      </c>
      <c r="H419" s="77" t="inlineStr"/>
      <c r="I419" s="77" t="inlineStr"/>
      <c r="J419" s="77" t="inlineStr">
        <is>
          <t>Second-year design of a retrofit live project working directly with a client such as Lancaster Music Co-op or Queen's Market Morecambe.</t>
        </is>
      </c>
      <c r="K419" s="77" t="inlineStr">
        <is>
          <t>Lancaster Institute for Contemporary Arts / Architecture</t>
        </is>
      </c>
      <c r="L419" s="77" t="inlineStr">
        <is>
          <t>BA Architecture (K100)</t>
        </is>
      </c>
      <c r="M419" s="77" t="inlineStr">
        <is>
          <t>Other (law, health, design, architecture…)</t>
        </is>
      </c>
      <c r="N419" s="77" t="inlineStr">
        <is>
          <t>Undergraduate</t>
        </is>
      </c>
      <c r="O419" s="77" t="inlineStr">
        <is>
          <t>Year 2</t>
        </is>
      </c>
      <c r="P419" s="77" t="inlineStr"/>
      <c r="Q419" s="77" t="inlineStr">
        <is>
          <t>Compulsory within specified programmes</t>
        </is>
      </c>
      <c r="R419" s="77" t="inlineStr">
        <is>
          <t>Curricular</t>
        </is>
      </c>
      <c r="S419" s="77" t="inlineStr"/>
      <c r="T419" s="77" t="inlineStr">
        <is>
          <t>Not retrieved</t>
        </is>
      </c>
      <c r="U419" s="77" t="inlineStr"/>
      <c r="V419" s="77" t="inlineStr">
        <is>
          <t>Yes</t>
        </is>
      </c>
      <c r="W419" s="77" t="inlineStr">
        <is>
          <t>Retrofit design project for a client (src 1).</t>
        </is>
      </c>
      <c r="X419" s="77" t="inlineStr">
        <is>
          <t>Unclear</t>
        </is>
      </c>
      <c r="Y419" s="77" t="inlineStr">
        <is>
          <t>Team/individual structure not stated (src 1).</t>
        </is>
      </c>
      <c r="Z419" s="77" t="inlineStr">
        <is>
          <t>Yes</t>
        </is>
      </c>
      <c r="AA419" s="77" t="inlineStr">
        <is>
          <t>Work directly with a client such as Lancaster Music Co Op or Queen's Market Morecambe (src 1).</t>
        </is>
      </c>
      <c r="AB419" s="77" t="inlineStr">
        <is>
          <t>Unclear</t>
        </is>
      </c>
      <c r="AC419" s="77" t="inlineStr">
        <is>
          <t>Client for live project</t>
        </is>
      </c>
      <c r="AD419" s="77" t="inlineStr">
        <is>
          <t>Lancaster Music Co Op, Queen's Market Morecambe (course page, 2026 entry)</t>
        </is>
      </c>
      <c r="AE419" s="77" t="inlineStr">
        <is>
          <t>Retrofit design proposal</t>
        </is>
      </c>
      <c r="AF419" s="77">
        <f>IF(OR(V419="No",X419="No",Z419="No"),"Outside strict definition",IF(AND(V419="Yes",X419="Yes",Z419="Yes"),"Meets all three","Potentially relevant; evidence incomplete"))</f>
        <v/>
      </c>
      <c r="AG419" s="77" t="inlineStr">
        <is>
          <t>Current status unclear</t>
        </is>
      </c>
      <c r="AH419" s="77" t="inlineStr">
        <is>
          <t>2026 entry page</t>
        </is>
      </c>
      <c r="AI419" s="77" t="inlineStr">
        <is>
          <t>Yes</t>
        </is>
      </c>
      <c r="AJ419" s="77">
        <f>IF(AND(AI419="Yes",AF419="Meets all three",AG419="Current delivery confirmed"),"Yes","No")</f>
        <v/>
      </c>
      <c r="AK419" s="77" t="inlineStr"/>
      <c r="AL419" s="77" t="inlineStr">
        <is>
          <t>UK03-S15-R1</t>
        </is>
      </c>
      <c r="AM419" s="77" t="inlineStr">
        <is>
          <t>Group vs individual working not established; partner types inferred from names - treat as Unclear.</t>
        </is>
      </c>
      <c r="AN419" s="77" t="inlineStr"/>
      <c r="AO419" s="77" t="inlineStr">
        <is>
          <t>UK</t>
        </is>
      </c>
      <c r="AP419" s="77" t="inlineStr">
        <is>
          <t>UK – additional</t>
        </is>
      </c>
      <c r="AQ419" s="77" t="inlineStr">
        <is>
          <t>Unclear</t>
        </is>
      </c>
      <c r="AR419" s="77" t="inlineStr">
        <is>
          <t>Unclear</t>
        </is>
      </c>
      <c r="AS419" s="77" t="inlineStr"/>
    </row>
    <row r="420">
      <c r="A420" s="77" t="inlineStr">
        <is>
          <t>UK03</t>
        </is>
      </c>
      <c r="B420" s="77" t="inlineStr">
        <is>
          <t>Lancaster</t>
        </is>
      </c>
      <c r="C420" s="77" t="inlineStr">
        <is>
          <t>Programme/course</t>
        </is>
      </c>
      <c r="D420" s="77" t="inlineStr">
        <is>
          <t>UK03-S16</t>
        </is>
      </c>
      <c r="E420" s="77" t="inlineStr"/>
      <c r="F420" s="77" t="inlineStr">
        <is>
          <t>No</t>
        </is>
      </c>
      <c r="G420" s="79" t="inlineStr">
        <is>
          <t>Software Engineering Studio III / Software Design Studio Project III (Live Studio)</t>
        </is>
      </c>
      <c r="H420" s="77" t="inlineStr"/>
      <c r="I420" s="77" t="inlineStr">
        <is>
          <t>SCC.331 (older code unconfirmed)</t>
        </is>
      </c>
      <c r="J420" s="77" t="inlineStr">
        <is>
          <t>Year 3 studio module (30 credits): groups build a large system deployed with live users, agile approach, with industry involvement and work 'closely with clients'.</t>
        </is>
      </c>
      <c r="K420" s="77" t="inlineStr">
        <is>
          <t>School of Computing and Communications</t>
        </is>
      </c>
      <c r="L420" s="77" t="inlineStr">
        <is>
          <t>BSc Software Engineering (G602) and variants</t>
        </is>
      </c>
      <c r="M420" s="77" t="inlineStr">
        <is>
          <t>Engineering/computing</t>
        </is>
      </c>
      <c r="N420" s="77" t="inlineStr">
        <is>
          <t>Undergraduate</t>
        </is>
      </c>
      <c r="O420" s="77" t="inlineStr">
        <is>
          <t>Year 3</t>
        </is>
      </c>
      <c r="P420" s="77" t="inlineStr"/>
      <c r="Q420" s="77" t="inlineStr">
        <is>
          <t>Compulsory within specified programmes</t>
        </is>
      </c>
      <c r="R420" s="77" t="inlineStr">
        <is>
          <t>Curricular</t>
        </is>
      </c>
      <c r="S420" s="77" t="inlineStr">
        <is>
          <t>30 credits</t>
        </is>
      </c>
      <c r="T420" s="77" t="inlineStr">
        <is>
          <t>Academic year (inferred)</t>
        </is>
      </c>
      <c r="U420" s="77" t="inlineStr"/>
      <c r="V420" s="77" t="inlineStr">
        <is>
          <t>Yes</t>
        </is>
      </c>
      <c r="W420" s="77" t="inlineStr">
        <is>
          <t>System deployed with live users (src 1).</t>
        </is>
      </c>
      <c r="X420" s="77" t="inlineStr">
        <is>
          <t>Yes</t>
        </is>
      </c>
      <c r="Y420" s="77" t="inlineStr">
        <is>
          <t>Large team / groups (src 1).</t>
        </is>
      </c>
      <c r="Z420" s="77" t="inlineStr">
        <is>
          <t>Unclear</t>
        </is>
      </c>
      <c r="AA420" s="77" t="inlineStr">
        <is>
          <t>'Industry involvement' and 'clients' stated but not shown to be external organisations (src 1, 2).</t>
        </is>
      </c>
      <c r="AB420" s="77" t="inlineStr">
        <is>
          <t>Unclear</t>
        </is>
      </c>
      <c r="AC420" s="77" t="inlineStr"/>
      <c r="AD420" s="77" t="inlineStr"/>
      <c r="AE420" s="77" t="inlineStr">
        <is>
          <t>Deployed software system</t>
        </is>
      </c>
      <c r="AF420" s="77">
        <f>IF(OR(V420="No",X420="No",Z420="No"),"Outside strict definition",IF(AND(V420="Yes",X420="Yes",Z420="Yes"),"Meets all three","Potentially relevant; evidence incomplete"))</f>
        <v/>
      </c>
      <c r="AG420" s="77" t="inlineStr">
        <is>
          <t>Current status unclear</t>
        </is>
      </c>
      <c r="AH420" s="77" t="inlineStr">
        <is>
          <t>2027-entry page (module handbook 2016)</t>
        </is>
      </c>
      <c r="AI420" s="77" t="inlineStr">
        <is>
          <t>Yes</t>
        </is>
      </c>
      <c r="AJ420" s="77">
        <f>IF(AND(AI420="Yes",AF420="Meets all three",AG420="Current delivery confirmed"),"Yes","No")</f>
        <v/>
      </c>
      <c r="AK420" s="77" t="inlineStr"/>
      <c r="AL420" s="77" t="inlineStr">
        <is>
          <t>UK03-S16-R1; UK03-S16-R2</t>
        </is>
      </c>
      <c r="AM420" s="77" t="inlineStr">
        <is>
          <t>Module code from 2016 handbook uncertain; no client names; need current module guide.</t>
        </is>
      </c>
      <c r="AN420" s="77" t="inlineStr"/>
      <c r="AO420" s="77" t="inlineStr">
        <is>
          <t>UK</t>
        </is>
      </c>
      <c r="AP420" s="77" t="inlineStr">
        <is>
          <t>UK – additional</t>
        </is>
      </c>
      <c r="AQ420" s="77" t="inlineStr">
        <is>
          <t>Unclear</t>
        </is>
      </c>
      <c r="AR420" s="77" t="inlineStr">
        <is>
          <t>Unclear</t>
        </is>
      </c>
      <c r="AS420" s="77" t="inlineStr"/>
    </row>
    <row r="421">
      <c r="A421" s="77" t="inlineStr">
        <is>
          <t>UK04</t>
        </is>
      </c>
      <c r="B421" s="77" t="inlineStr">
        <is>
          <t>Loughborough</t>
        </is>
      </c>
      <c r="C421" s="77" t="inlineStr">
        <is>
          <t>Programme/course</t>
        </is>
      </c>
      <c r="D421" s="77" t="inlineStr">
        <is>
          <t>UK04-S01</t>
        </is>
      </c>
      <c r="E421" s="77" t="inlineStr"/>
      <c r="F421" s="77" t="inlineStr">
        <is>
          <t>No</t>
        </is>
      </c>
      <c r="G421" s="79" t="inlineStr">
        <is>
          <t>Collaborative Project (Loughborough University London)</t>
        </is>
      </c>
      <c r="H421" s="77" t="inlineStr">
        <is>
          <t>Collaborative Project</t>
        </is>
      </c>
      <c r="I421" s="77" t="inlineStr"/>
      <c r="J421"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21" s="77" t="inlineStr">
        <is>
          <t>Loughborough University London (Institute-level; London campus programmes)</t>
        </is>
      </c>
      <c r="L421"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21" s="77" t="inlineStr">
        <is>
          <t>Central provision; Business/management; Engineering/computing; Arts/humanities/social sciences</t>
        </is>
      </c>
      <c r="N421" s="77" t="inlineStr">
        <is>
          <t>Postgraduate taught</t>
        </is>
      </c>
      <c r="O421" s="77" t="inlineStr">
        <is>
          <t>Master's programmes (London campus)</t>
        </is>
      </c>
      <c r="P421" s="77" t="inlineStr">
        <is>
          <t>London campus students only; 2019 statement 'open to all full-time and part-time students at Loughborough University London' (undergraduate Collaborate Sprint is a separate short format).</t>
        </is>
      </c>
      <c r="Q421" s="77" t="inlineStr">
        <is>
          <t>Compulsory within specified programmes</t>
        </is>
      </c>
      <c r="R421" s="77" t="inlineStr">
        <is>
          <t>Curricular</t>
        </is>
      </c>
      <c r="S421" s="77" t="inlineStr">
        <is>
          <t>15 credits (programme pages; LLP008 in 2020/21 spec); assessment detail not found</t>
        </is>
      </c>
      <c r="T421" s="77" t="inlineStr">
        <is>
          <t>One module (term-length; exact timetable not found)</t>
        </is>
      </c>
      <c r="U421" s="77" t="inlineStr">
        <is>
          <t>In-person at London campus; teams of multidisciplinary students; partner briefs; final Project Show presentation</t>
        </is>
      </c>
      <c r="V421" s="77" t="inlineStr">
        <is>
          <t>Yes</t>
        </is>
      </c>
      <c r="W421" s="77" t="inlineStr">
        <is>
          <t>Students 'create solutions to real business challenges provided by organisations' and showcase them at the Collaborative Project Show [1]; Computer Science (London) page: multidisciplinary team tackling a real-world challenge set by an industry partner [3].</t>
        </is>
      </c>
      <c r="X421" s="77" t="inlineStr">
        <is>
          <t>Yes</t>
        </is>
      </c>
      <c r="Y421" s="77" t="inlineStr">
        <is>
          <t>'They work in teams'; interdisciplinary teams formed from different disciplines [1][2].</t>
        </is>
      </c>
      <c r="Z421" s="77" t="inlineStr">
        <is>
          <t>Yes</t>
        </is>
      </c>
      <c r="AA421"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21" s="77" t="inlineStr">
        <is>
          <t>Mixed</t>
        </is>
      </c>
      <c r="AC421" s="77" t="inlineStr">
        <is>
          <t>Sets live challenge/brief; engages with team; receives presentation at the Show</t>
        </is>
      </c>
      <c r="AD421" s="77" t="inlineStr">
        <is>
          <t>2026: Sports Interactive, Workplace Futures Group, West Ham United Foundation, Sysdoc, The Commonwealth Secretariat, Plexal; UNICEF and Sainsbury's named in VC blog (June 2026)</t>
        </is>
      </c>
      <c r="AE421" s="77" t="inlineStr">
        <is>
          <t>Solution/recommendations presented at Collaborative Project Show</t>
        </is>
      </c>
      <c r="AF421" s="77">
        <f>IF(OR(V421="No",X421="No",Z421="No"),"Outside strict definition",IF(AND(V421="Yes",X421="Yes",Z421="Yes"),"Meets all three","Potentially relevant; evidence incomplete"))</f>
        <v/>
      </c>
      <c r="AG421" s="77" t="inlineStr">
        <is>
          <t>Current delivery confirmed</t>
        </is>
      </c>
      <c r="AH421" s="77" t="inlineStr">
        <is>
          <t>2026 (Collaborative Project Show, June 2026)</t>
        </is>
      </c>
      <c r="AI421" s="77" t="inlineStr">
        <is>
          <t>Yes</t>
        </is>
      </c>
      <c r="AJ421" s="77">
        <f>IF(AND(AI421="Yes",AF421="Meets all three",AG421="Current delivery confirmed"),"Yes","No")</f>
        <v/>
      </c>
      <c r="AK421" s="77" t="inlineStr">
        <is>
          <t>2018: 660+ postgraduate students in 122 teams for 19 organisations (cumulative first-year figure); 2026: 9 organisations, 100+ students in Show per VC blog</t>
        </is>
      </c>
      <c r="AL421" s="77" t="inlineStr">
        <is>
          <t>UK04-S01-R1; UK04-S01-R2; UK04-S01-R3; UK04-S01-R4</t>
        </is>
      </c>
      <c r="AM421" s="77" t="inlineStr">
        <is>
          <t>Exact credit/compulsory status per current London programme; whether all London programmes include it; assessment weighting; term of delivery.</t>
        </is>
      </c>
      <c r="AN421" s="77" t="inlineStr"/>
      <c r="AO421" s="77" t="inlineStr">
        <is>
          <t>UK</t>
        </is>
      </c>
      <c r="AP421" s="77" t="inlineStr">
        <is>
          <t>UK – additional</t>
        </is>
      </c>
      <c r="AQ421" s="77" t="inlineStr">
        <is>
          <t>~1 term/semester</t>
        </is>
      </c>
      <c r="AR421" s="77" t="inlineStr">
        <is>
          <t>All/standard</t>
        </is>
      </c>
      <c r="AS421" s="77" t="inlineStr"/>
    </row>
    <row r="422">
      <c r="A422" s="77" t="inlineStr">
        <is>
          <t>UK04</t>
        </is>
      </c>
      <c r="B422" s="77" t="inlineStr">
        <is>
          <t>Loughborough</t>
        </is>
      </c>
      <c r="C422" s="77" t="inlineStr">
        <is>
          <t>Programme/course</t>
        </is>
      </c>
      <c r="D422" s="77" t="inlineStr">
        <is>
          <t>UK04-S02</t>
        </is>
      </c>
      <c r="E422" s="77" t="inlineStr"/>
      <c r="F422" s="77" t="inlineStr">
        <is>
          <t>No</t>
        </is>
      </c>
      <c r="G422" s="79" t="inlineStr">
        <is>
          <t>Industry Experience Project (Loughborough Business School MSc programmes)</t>
        </is>
      </c>
      <c r="H422" s="77" t="inlineStr">
        <is>
          <t>Industry Experience Project</t>
        </is>
      </c>
      <c r="I422" s="77" t="inlineStr"/>
      <c r="J422"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22" s="77" t="inlineStr">
        <is>
          <t>Loughborough Business School</t>
        </is>
      </c>
      <c r="L422" s="77" t="inlineStr">
        <is>
          <t>MSc Management; International Business; Finance; Finance and Management; Marketing and related MSc pages list an Industry Experience Project (45 credits); full-time MBA has a 30-credit Business Administration Industry Experience Project option.</t>
        </is>
      </c>
      <c r="M422" s="77" t="inlineStr">
        <is>
          <t>Business/management</t>
        </is>
      </c>
      <c r="N422" s="77" t="inlineStr">
        <is>
          <t>Postgraduate taught</t>
        </is>
      </c>
      <c r="O422" s="77" t="inlineStr">
        <is>
          <t>Summer semester of MSc</t>
        </is>
      </c>
      <c r="P422" s="77" t="inlineStr">
        <is>
          <t>Students on named MSc programmes.</t>
        </is>
      </c>
      <c r="Q422" s="77" t="inlineStr">
        <is>
          <t>Unclear</t>
        </is>
      </c>
      <c r="R422" s="77" t="inlineStr">
        <is>
          <t>Curricular</t>
        </is>
      </c>
      <c r="S422" s="77" t="inlineStr">
        <is>
          <t>45 credits (MBA version 30 credits)</t>
        </is>
      </c>
      <c r="T422" s="77" t="inlineStr">
        <is>
          <t>Summer semester</t>
        </is>
      </c>
      <c r="U422" s="77" t="inlineStr">
        <is>
          <t>Group consultancy project for a client company</t>
        </is>
      </c>
      <c r="V422" s="77" t="inlineStr">
        <is>
          <t>Yes</t>
        </is>
      </c>
      <c r="W422" s="77" t="inlineStr">
        <is>
          <t>Real organisational problem; 'range of agreed outputs to a deadline' [1][2].</t>
        </is>
      </c>
      <c r="X422" s="77" t="inlineStr">
        <is>
          <t>Yes</t>
        </is>
      </c>
      <c r="Y422" s="77" t="inlineStr">
        <is>
          <t>'working in a group'; aim to 'work effectively in a group' [1].</t>
        </is>
      </c>
      <c r="Z422" s="77" t="inlineStr">
        <is>
          <t>Yes</t>
        </is>
      </c>
      <c r="AA422" s="77" t="inlineStr">
        <is>
          <t>Problem 'prescribed by a client company'; named past clients GB Snowsport, Cross Country Trains, Vector Consumer, TISA [1][2]. Interaction detail (supervision/feedback/assessment) not evidenced.</t>
        </is>
      </c>
      <c r="AB422" s="77" t="inlineStr">
        <is>
          <t>Business/commercial</t>
        </is>
      </c>
      <c r="AC422" s="77" t="inlineStr">
        <is>
          <t>Prescribes the organisational problem as client; receives outputs (assumed from 'client'; not explicitly evidenced)</t>
        </is>
      </c>
      <c r="AD422" s="77" t="inlineStr">
        <is>
          <t>GB Snowsport, Cross Country Trains (undated page); Vector Consumer, The Investing and Saving Alliance (TISA) (undated page)</t>
        </is>
      </c>
      <c r="AE422" s="77" t="inlineStr">
        <is>
          <t>Consultancy outputs agreed with the client company</t>
        </is>
      </c>
      <c r="AF422" s="77">
        <f>IF(OR(V422="No",X422="No",Z422="No"),"Outside strict definition",IF(AND(V422="Yes",X422="Yes",Z422="Yes"),"Meets all three","Potentially relevant; evidence incomplete"))</f>
        <v/>
      </c>
      <c r="AG422" s="77" t="inlineStr">
        <is>
          <t>Current status unclear</t>
        </is>
      </c>
      <c r="AH422" s="77" t="inlineStr">
        <is>
          <t>undated course pages (2026 entry pages exist but module year not shown)</t>
        </is>
      </c>
      <c r="AI422" s="77" t="inlineStr">
        <is>
          <t>Yes</t>
        </is>
      </c>
      <c r="AJ422" s="77">
        <f>IF(AND(AI422="Yes",AF422="Meets all three",AG422="Current delivery confirmed"),"Yes","No")</f>
        <v/>
      </c>
      <c r="AK422" s="77" t="inlineStr"/>
      <c r="AL422" s="77" t="inlineStr">
        <is>
          <t>UK04-S02-R1; UK04-S02-R2; UK04-S02-R3</t>
        </is>
      </c>
      <c r="AM422" s="77" t="inlineStr">
        <is>
          <t>No dated 2025/26 or 2026/27 module spec or cohort found; compulsory vs optional status per programme not verified; exact team size and whether every programme uses external clients; MBA version is individual/optional (see S3).</t>
        </is>
      </c>
      <c r="AN422" s="77" t="inlineStr"/>
      <c r="AO422" s="77" t="inlineStr">
        <is>
          <t>UK</t>
        </is>
      </c>
      <c r="AP422" s="77" t="inlineStr">
        <is>
          <t>UK – additional</t>
        </is>
      </c>
      <c r="AQ422" s="77" t="inlineStr">
        <is>
          <t>~1 term/semester</t>
        </is>
      </c>
      <c r="AR422" s="77" t="inlineStr">
        <is>
          <t>All/standard</t>
        </is>
      </c>
      <c r="AS422" s="77" t="inlineStr"/>
    </row>
    <row r="423">
      <c r="A423" s="77" t="inlineStr">
        <is>
          <t>UK04</t>
        </is>
      </c>
      <c r="B423" s="77" t="inlineStr">
        <is>
          <t>Loughborough</t>
        </is>
      </c>
      <c r="C423" s="77" t="inlineStr">
        <is>
          <t>Programme/course</t>
        </is>
      </c>
      <c r="D423" s="77" t="inlineStr">
        <is>
          <t>UK04-S03</t>
        </is>
      </c>
      <c r="E423" s="77" t="inlineStr"/>
      <c r="F423" s="77" t="inlineStr">
        <is>
          <t>No</t>
        </is>
      </c>
      <c r="G423" s="79" t="inlineStr">
        <is>
          <t>MBA Consultancy Project / Managing Innovation live projects (Loughborough full-time MBA)</t>
        </is>
      </c>
      <c r="H423" s="77" t="inlineStr">
        <is>
          <t>MBA Consultancy Project</t>
        </is>
      </c>
      <c r="I423" s="77" t="inlineStr"/>
      <c r="J423"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23" s="77" t="inlineStr">
        <is>
          <t>Loughborough Business School</t>
        </is>
      </c>
      <c r="L423" s="77" t="inlineStr">
        <is>
          <t>Full-time MBA</t>
        </is>
      </c>
      <c r="M423" s="77" t="inlineStr">
        <is>
          <t>Business/management</t>
        </is>
      </c>
      <c r="N423" s="77" t="inlineStr">
        <is>
          <t>Postgraduate taught</t>
        </is>
      </c>
      <c r="O423" s="77" t="inlineStr">
        <is>
          <t>MBA</t>
        </is>
      </c>
      <c r="P423" s="77" t="inlineStr">
        <is>
          <t>MBA students; professionals with 3+ years experience</t>
        </is>
      </c>
      <c r="Q423" s="77" t="inlineStr">
        <is>
          <t>Optional/elective</t>
        </is>
      </c>
      <c r="R423" s="77" t="inlineStr">
        <is>
          <t>Curricular</t>
        </is>
      </c>
      <c r="S423" s="77" t="inlineStr">
        <is>
          <t>Consultancy project credit not found</t>
        </is>
      </c>
      <c r="T423" s="77" t="inlineStr">
        <is>
          <t>Not found</t>
        </is>
      </c>
      <c r="U423" s="77" t="inlineStr">
        <is>
          <t>Team consultancy for client organisation</t>
        </is>
      </c>
      <c r="V423" s="77" t="inlineStr">
        <is>
          <t>Yes</t>
        </is>
      </c>
      <c r="W423" s="77" t="inlineStr">
        <is>
          <t>Applies theory/research to a client organisation's real-world challenges [1].</t>
        </is>
      </c>
      <c r="X423" s="77" t="inlineStr">
        <is>
          <t>Yes</t>
        </is>
      </c>
      <c r="Y423" s="77" t="inlineStr">
        <is>
          <t>'work as part of a team' on the Consultancy Project [1]; Managing Innovation team composition not stated.</t>
        </is>
      </c>
      <c r="Z423" s="77" t="inlineStr">
        <is>
          <t>Yes</t>
        </is>
      </c>
      <c r="AA423" s="77" t="inlineStr">
        <is>
          <t>Client organisation's real-world challenges [1]; Managing Innovation: present strategies to company directors [2]. Specific partner roles not detailed.</t>
        </is>
      </c>
      <c r="AB423" s="77" t="inlineStr">
        <is>
          <t>Business/commercial</t>
        </is>
      </c>
      <c r="AC423" s="77" t="inlineStr">
        <is>
          <t>Client whose challenge is addressed; directors receive presentations (Managing Innovation)</t>
        </is>
      </c>
      <c r="AD423" s="77" t="inlineStr"/>
      <c r="AE423" s="77" t="inlineStr">
        <is>
          <t>Consultancy report/recommendations</t>
        </is>
      </c>
      <c r="AF423" s="77">
        <f>IF(OR(V423="No",X423="No",Z423="No"),"Outside strict definition",IF(AND(V423="Yes",X423="Yes",Z423="Yes"),"Meets all three","Potentially relevant; evidence incomplete"))</f>
        <v/>
      </c>
      <c r="AG423" s="77" t="inlineStr">
        <is>
          <t>Current status unclear</t>
        </is>
      </c>
      <c r="AH423" s="77" t="inlineStr">
        <is>
          <t>undated</t>
        </is>
      </c>
      <c r="AI423" s="77" t="inlineStr">
        <is>
          <t>Yes</t>
        </is>
      </c>
      <c r="AJ423" s="77">
        <f>IF(AND(AI423="Yes",AF423="Meets all three",AG423="Current delivery confirmed"),"Yes","No")</f>
        <v/>
      </c>
      <c r="AK423" s="77" t="inlineStr"/>
      <c r="AL423" s="77" t="inlineStr">
        <is>
          <t>UK04-S03-R1; UK04-S03-R2</t>
        </is>
      </c>
      <c r="AM423" s="77" t="inlineStr">
        <is>
          <t>Current-year delivery; credit value; whether Consultancy Project is chosen by many students; Managing Innovation live-project route not separately verified as group.</t>
        </is>
      </c>
      <c r="AN423" s="77" t="inlineStr"/>
      <c r="AO423" s="77" t="inlineStr">
        <is>
          <t>UK</t>
        </is>
      </c>
      <c r="AP423" s="77" t="inlineStr">
        <is>
          <t>UK – additional</t>
        </is>
      </c>
      <c r="AQ423" s="77" t="inlineStr">
        <is>
          <t>Unclear</t>
        </is>
      </c>
      <c r="AR423" s="77" t="inlineStr">
        <is>
          <t>All/standard</t>
        </is>
      </c>
      <c r="AS423" s="77" t="inlineStr"/>
    </row>
    <row r="424">
      <c r="A424" s="77" t="inlineStr">
        <is>
          <t>UK04</t>
        </is>
      </c>
      <c r="B424" s="77" t="inlineStr">
        <is>
          <t>Loughborough</t>
        </is>
      </c>
      <c r="C424" s="77" t="inlineStr">
        <is>
          <t>University-wide</t>
        </is>
      </c>
      <c r="D424" s="77" t="inlineStr">
        <is>
          <t>UK04-S04</t>
        </is>
      </c>
      <c r="E424" s="77" t="inlineStr"/>
      <c r="F424" s="77" t="inlineStr">
        <is>
          <t>No</t>
        </is>
      </c>
      <c r="G424" s="79" t="inlineStr">
        <is>
          <t>Talent Match Consultancy Programme</t>
        </is>
      </c>
      <c r="H424" s="77" t="inlineStr">
        <is>
          <t>Talent Match Consultancy Programme</t>
        </is>
      </c>
      <c r="I424" s="77" t="inlineStr"/>
      <c r="J424"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24" s="77" t="inlineStr">
        <is>
          <t>Careers Network (Target Connect applications)</t>
        </is>
      </c>
      <c r="L424" s="77" t="inlineStr">
        <is>
          <t>Current students and 2025-26 graduates; no faculty restriction stated</t>
        </is>
      </c>
      <c r="M424" s="77" t="inlineStr">
        <is>
          <t>Central provision</t>
        </is>
      </c>
      <c r="N424" s="77" t="inlineStr">
        <is>
          <t>Mixed</t>
        </is>
      </c>
      <c r="O424" s="77" t="inlineStr">
        <is>
          <t>Any (not stated)</t>
        </is>
      </c>
      <c r="P424" s="77" t="inlineStr">
        <is>
          <t>Current students and 2025-26 graduates; application via Target Connect (closed 9 August 2026).</t>
        </is>
      </c>
      <c r="Q424" s="77" t="inlineStr">
        <is>
          <t>Selective/competitive</t>
        </is>
      </c>
      <c r="R424" s="77" t="inlineStr">
        <is>
          <t>Extracurricular</t>
        </is>
      </c>
      <c r="S424" s="77" t="inlineStr">
        <is>
          <t>Paid; no credit evidenced</t>
        </is>
      </c>
      <c r="T424" s="77" t="inlineStr">
        <is>
          <t>3 weeks</t>
        </is>
      </c>
      <c r="U424" s="77" t="inlineStr">
        <is>
          <t>Virtual consultancy teams</t>
        </is>
      </c>
      <c r="V424" s="77" t="inlineStr">
        <is>
          <t>Yes</t>
        </is>
      </c>
      <c r="W424" s="77" t="inlineStr">
        <is>
          <t>Project brief; findings and recommendations in a professional report [1].</t>
        </is>
      </c>
      <c r="X424" s="77" t="inlineStr">
        <is>
          <t>Yes</t>
        </is>
      </c>
      <c r="Y424" s="77" t="inlineStr">
        <is>
          <t>'work as part of a consulting team'; 'collaborate' as team [1].</t>
        </is>
      </c>
      <c r="Z424" s="77" t="inlineStr">
        <is>
          <t>Yes</t>
        </is>
      </c>
      <c r="AA424" s="77" t="inlineStr">
        <is>
          <t>Project is for 'a real business based in the UK' (start-up, SME or non-profit); client context presented to [1].</t>
        </is>
      </c>
      <c r="AB424" s="77" t="inlineStr">
        <is>
          <t>Mixed</t>
        </is>
      </c>
      <c r="AC424" s="77" t="inlineStr">
        <is>
          <t>Client providing the project brief</t>
        </is>
      </c>
      <c r="AD424" s="77" t="inlineStr"/>
      <c r="AE424" s="77" t="inlineStr">
        <is>
          <t>Professional report with findings and recommendations</t>
        </is>
      </c>
      <c r="AF424" s="77">
        <f>IF(OR(V424="No",X424="No",Z424="No"),"Outside strict definition",IF(AND(V424="Yes",X424="Yes",Z424="Yes"),"Meets all three","Potentially relevant; evidence incomplete"))</f>
        <v/>
      </c>
      <c r="AG424" s="77" t="inlineStr">
        <is>
          <t>Current delivery confirmed</t>
        </is>
      </c>
      <c r="AH424" s="77" t="inlineStr">
        <is>
          <t>2026 (Aug 2026 call; programme began late Aug 2026)</t>
        </is>
      </c>
      <c r="AI424" s="77" t="inlineStr">
        <is>
          <t>Yes</t>
        </is>
      </c>
      <c r="AJ424" s="77">
        <f>IF(AND(AI424="Yes",AF424="Meets all three",AG424="Current delivery confirmed"),"Yes","No")</f>
        <v/>
      </c>
      <c r="AK424" s="77" t="inlineStr"/>
      <c r="AL424" s="77" t="inlineStr">
        <is>
          <t>UK04-S04-R1</t>
        </is>
      </c>
      <c r="AM424" s="77" t="inlineStr">
        <is>
          <t>Team sizes, number of participants and named clients not found; whether earlier years ran; the 2026 edition is described as new.</t>
        </is>
      </c>
      <c r="AN424" s="77" t="inlineStr"/>
      <c r="AO424" s="77" t="inlineStr">
        <is>
          <t>UK</t>
        </is>
      </c>
      <c r="AP424" s="77" t="inlineStr">
        <is>
          <t>UK – additional</t>
        </is>
      </c>
      <c r="AQ424" s="77" t="inlineStr">
        <is>
          <t>1–4 weeks</t>
        </is>
      </c>
      <c r="AR424" s="77" t="inlineStr">
        <is>
          <t>All/standard</t>
        </is>
      </c>
      <c r="AS424" s="77" t="inlineStr"/>
    </row>
    <row r="425">
      <c r="A425" s="77" t="inlineStr">
        <is>
          <t>UK04</t>
        </is>
      </c>
      <c r="B425" s="77" t="inlineStr">
        <is>
          <t>Loughborough</t>
        </is>
      </c>
      <c r="C425" s="77" t="inlineStr">
        <is>
          <t>Programme/course</t>
        </is>
      </c>
      <c r="D425" s="77" t="inlineStr">
        <is>
          <t>UK04-S05</t>
        </is>
      </c>
      <c r="E425" s="77" t="inlineStr"/>
      <c r="F425" s="77" t="inlineStr">
        <is>
          <t>No</t>
        </is>
      </c>
      <c r="G425" s="79" t="inlineStr">
        <is>
          <t>Physics industry group projects (Year 3 group project and final-year year-long group project)</t>
        </is>
      </c>
      <c r="H425" s="77" t="inlineStr">
        <is>
          <t>Physics industry group projects</t>
        </is>
      </c>
      <c r="I425" s="77" t="inlineStr"/>
      <c r="J425"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25" s="77" t="inlineStr">
        <is>
          <t>Department of Physics</t>
        </is>
      </c>
      <c r="L425" s="77" t="inlineStr">
        <is>
          <t>Physics, Engineering Physics, Physics with Computing, Mathematics and Physics BSc/MPhys (Group Project modules)</t>
        </is>
      </c>
      <c r="M425" s="77" t="inlineStr">
        <is>
          <t>Science</t>
        </is>
      </c>
      <c r="N425" s="77" t="inlineStr">
        <is>
          <t>Undergraduate</t>
        </is>
      </c>
      <c r="O425" s="77" t="inlineStr">
        <is>
          <t>Years 3 and final year</t>
        </is>
      </c>
      <c r="P425" s="77" t="inlineStr">
        <is>
          <t>Physics-related degree students</t>
        </is>
      </c>
      <c r="Q425" s="77" t="inlineStr">
        <is>
          <t>Unclear</t>
        </is>
      </c>
      <c r="R425" s="77" t="inlineStr">
        <is>
          <t>Curricular</t>
        </is>
      </c>
      <c r="S425" s="77" t="inlineStr">
        <is>
          <t>Physics BSc Group Project: ~1500 hours effort per project (search paraphrase); credits not found</t>
        </is>
      </c>
      <c r="T425" s="77" t="inlineStr">
        <is>
          <t>Year-long (final year)</t>
        </is>
      </c>
      <c r="U425" s="77" t="inlineStr">
        <is>
          <t>Group projects with external partner/stakeholder; light staff mentoring</t>
        </is>
      </c>
      <c r="V425" s="77" t="inlineStr">
        <is>
          <t>Yes</t>
        </is>
      </c>
      <c r="W425" s="77" t="inlineStr">
        <is>
          <t>Requirement specification and project deliverables with industrial partner; named example projects [1][2].</t>
        </is>
      </c>
      <c r="X425" s="77" t="inlineStr">
        <is>
          <t>Yes</t>
        </is>
      </c>
      <c r="Y425" s="77" t="inlineStr">
        <is>
          <t>'group projects are central'; staff mentors meet each group [1]; department page: industry-based group project [2].</t>
        </is>
      </c>
      <c r="Z425" s="77" t="inlineStr">
        <is>
          <t>Yes</t>
        </is>
      </c>
      <c r="AA425" s="77" t="inlineStr">
        <is>
          <t>Students collaborate with an industrial partner/external stakeholder; partners reprise roles across years [1]; named partners NLA Blue, IBM, BEIS [2].</t>
        </is>
      </c>
      <c r="AB425" s="77" t="inlineStr">
        <is>
          <t>Mixed</t>
        </is>
      </c>
      <c r="AC425" s="77" t="inlineStr">
        <is>
          <t>Partner agrees requirement specification / acts as external stakeholder for the project</t>
        </is>
      </c>
      <c r="AD425" s="77" t="inlineStr">
        <is>
          <t>NLA Blue, IBM, UK government BEIS Technical Energy Specialist team (department page, undated)</t>
        </is>
      </c>
      <c r="AE425" s="77" t="inlineStr">
        <is>
          <t>Project outputs against partner requirements (e.g. detection system, demonstrator)</t>
        </is>
      </c>
      <c r="AF425" s="77">
        <f>IF(OR(V425="No",X425="No",Z425="No"),"Outside strict definition",IF(AND(V425="Yes",X425="Yes",Z425="Yes"),"Meets all three","Potentially relevant; evidence incomplete"))</f>
        <v/>
      </c>
      <c r="AG425" s="77" t="inlineStr">
        <is>
          <t>Current status unclear</t>
        </is>
      </c>
      <c r="AH425" s="77" t="inlineStr">
        <is>
          <t>2024/25 cohort (arXiv Jan 2026)</t>
        </is>
      </c>
      <c r="AI425" s="77" t="inlineStr">
        <is>
          <t>Yes</t>
        </is>
      </c>
      <c r="AJ425" s="77">
        <f>IF(AND(AI425="Yes",AF425="Meets all three",AG425="Current delivery confirmed"),"Yes","No")</f>
        <v/>
      </c>
      <c r="AK425" s="77" t="inlineStr">
        <is>
          <t>2024/25: 'met professional expectations' in 89% of cases (not a participation count)</t>
        </is>
      </c>
      <c r="AL425" s="77" t="inlineStr">
        <is>
          <t>UK04-S05-R1; UK04-S05-R2</t>
        </is>
      </c>
      <c r="AM425" s="77" t="inlineStr">
        <is>
          <t>Compulsory vs optional (department page says 'opportunity'); team size; module codes; confirmation of 2025/26 delivery; independent verification of partner involvement beyond authors' own paper.</t>
        </is>
      </c>
      <c r="AN425" s="77" t="inlineStr"/>
      <c r="AO425" s="77" t="inlineStr">
        <is>
          <t>UK</t>
        </is>
      </c>
      <c r="AP425" s="77" t="inlineStr">
        <is>
          <t>UK – additional</t>
        </is>
      </c>
      <c r="AQ425" s="77" t="inlineStr">
        <is>
          <t>&gt;1 term</t>
        </is>
      </c>
      <c r="AR425" s="77" t="inlineStr">
        <is>
          <t>All/standard</t>
        </is>
      </c>
      <c r="AS425" s="77" t="inlineStr"/>
    </row>
    <row r="426">
      <c r="A426" s="77" t="inlineStr">
        <is>
          <t>UK04</t>
        </is>
      </c>
      <c r="B426" s="77" t="inlineStr">
        <is>
          <t>Loughborough</t>
        </is>
      </c>
      <c r="C426" s="77" t="inlineStr">
        <is>
          <t>Faculty/school</t>
        </is>
      </c>
      <c r="D426" s="77" t="inlineStr">
        <is>
          <t>UK04-S06</t>
        </is>
      </c>
      <c r="E426" s="77" t="inlineStr"/>
      <c r="F426" s="77" t="inlineStr">
        <is>
          <t>No</t>
        </is>
      </c>
      <c r="G426" s="79" t="inlineStr">
        <is>
          <t>Wolfson School Industry Collaboration Programme (Teaching Contract Scheme)</t>
        </is>
      </c>
      <c r="H426" s="77" t="inlineStr">
        <is>
          <t>Industry Collaboration Programme</t>
        </is>
      </c>
      <c r="I426" s="77" t="inlineStr"/>
      <c r="J426"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26" s="77" t="inlineStr">
        <is>
          <t>Wolfson School of Mechanical, Electrical and Manufacturing Engineering</t>
        </is>
      </c>
      <c r="L426" s="77" t="inlineStr">
        <is>
          <t>Wolfson School undergraduate (incl. MEng) students in 2nd or 4th year</t>
        </is>
      </c>
      <c r="M426" s="77" t="inlineStr">
        <is>
          <t>Engineering/computing</t>
        </is>
      </c>
      <c r="N426" s="77" t="inlineStr">
        <is>
          <t>Undergraduate</t>
        </is>
      </c>
      <c r="O426" s="77" t="inlineStr">
        <is>
          <t>Year 2 or Year 4 (final year)</t>
        </is>
      </c>
      <c r="P426" s="77" t="inlineStr">
        <is>
          <t>Wolfson School students</t>
        </is>
      </c>
      <c r="Q426" s="77" t="inlineStr">
        <is>
          <t>Unclear</t>
        </is>
      </c>
      <c r="R426" s="77" t="inlineStr">
        <is>
          <t>Curricular</t>
        </is>
      </c>
      <c r="S426" s="77" t="inlineStr">
        <is>
          <t>Within the academic curriculum; academic supervisor assesses, normally seeking industrialist advice (2015-16 page); module list includes 'Integrated Industrial Group Projects' (25WS007META)</t>
        </is>
      </c>
      <c r="T426" s="77" t="inlineStr">
        <is>
          <t>Not stated (academic year/semester)</t>
        </is>
      </c>
      <c r="U426" s="77" t="inlineStr">
        <is>
          <t>Company-set projects; 3 industry tutor visits; final presentation</t>
        </is>
      </c>
      <c r="V426" s="77" t="inlineStr">
        <is>
          <t>Yes</t>
        </is>
      </c>
      <c r="W426" s="77" t="inlineStr">
        <is>
          <t>Real-life projects; formal report and oral presentation [1][2].</t>
        </is>
      </c>
      <c r="X426" s="77" t="inlineStr">
        <is>
          <t>Yes</t>
        </is>
      </c>
      <c r="Y426" s="77" t="inlineStr">
        <is>
          <t>'real-life group projects'; 'small student teams' [1][2].</t>
        </is>
      </c>
      <c r="Z426" s="77" t="inlineStr">
        <is>
          <t>Yes</t>
        </is>
      </c>
      <c r="AA426" s="77" t="inlineStr">
        <is>
          <t>Company sets the project, provides industry tutor for three visits including final presentations; presentation to the company [1][2].</t>
        </is>
      </c>
      <c r="AB426" s="77" t="inlineStr">
        <is>
          <t>Business/commercial</t>
        </is>
      </c>
      <c r="AC426" s="77" t="inlineStr">
        <is>
          <t>Sets project; industry tutor visits; attends/gives feedback at final presentation</t>
        </is>
      </c>
      <c r="AD426" s="77" t="inlineStr">
        <is>
          <t>2015-16 list: GE Sensing, Renishaw, Bosch, JCB, Jaguar Land Rover, Kohler Mira, Bentley, Rolls-Royce, Perkins, Ford (outdated)</t>
        </is>
      </c>
      <c r="AE426" s="77" t="inlineStr">
        <is>
          <t>Formal written report and oral presentation to company</t>
        </is>
      </c>
      <c r="AF426" s="77">
        <f>IF(OR(V426="No",X426="No",Z426="No"),"Outside strict definition",IF(AND(V426="Yes",X426="Yes",Z426="Yes"),"Meets all three","Potentially relevant; evidence incomplete"))</f>
        <v/>
      </c>
      <c r="AG426" s="77" t="inlineStr">
        <is>
          <t>Current status unclear</t>
        </is>
      </c>
      <c r="AH426" s="77" t="inlineStr">
        <is>
          <t>undated (company list 2015-16)</t>
        </is>
      </c>
      <c r="AI426" s="77" t="inlineStr">
        <is>
          <t>Yes</t>
        </is>
      </c>
      <c r="AJ426" s="77">
        <f>IF(AND(AI426="Yes",AF426="Meets all three",AG426="Current delivery confirmed"),"Yes","No")</f>
        <v/>
      </c>
      <c r="AK426" s="77" t="inlineStr"/>
      <c r="AL426" s="77" t="inlineStr">
        <is>
          <t>UK04-S06-R1; UK04-S06-R2</t>
        </is>
      </c>
      <c r="AM426" s="77" t="inlineStr">
        <is>
          <t>No dated 2025/26 evidence; link between this programme and the 'Integrated Industrial Group Projects' module not confirmed; share of students on externally-sponsored projects; compulsory status.</t>
        </is>
      </c>
      <c r="AN426" s="77" t="inlineStr"/>
      <c r="AO426" s="77" t="inlineStr">
        <is>
          <t>UK</t>
        </is>
      </c>
      <c r="AP426" s="77" t="inlineStr">
        <is>
          <t>UK – additional</t>
        </is>
      </c>
      <c r="AQ426" s="77" t="inlineStr">
        <is>
          <t>Unclear</t>
        </is>
      </c>
      <c r="AR426" s="77" t="inlineStr">
        <is>
          <t>All/standard</t>
        </is>
      </c>
      <c r="AS426" s="77" t="inlineStr"/>
    </row>
    <row r="427">
      <c r="A427" s="77" t="inlineStr">
        <is>
          <t>UK04</t>
        </is>
      </c>
      <c r="B427" s="77" t="inlineStr">
        <is>
          <t>Loughborough</t>
        </is>
      </c>
      <c r="C427" s="77" t="inlineStr">
        <is>
          <t>Programme/course</t>
        </is>
      </c>
      <c r="D427" s="77" t="inlineStr">
        <is>
          <t>UK04-S07</t>
        </is>
      </c>
      <c r="E427" s="77" t="inlineStr"/>
      <c r="F427" s="77" t="inlineStr">
        <is>
          <t>No</t>
        </is>
      </c>
      <c r="G427" s="79" t="inlineStr">
        <is>
          <t>Industry Project (MSc User Experience Design / MA User Experience and Service Design)</t>
        </is>
      </c>
      <c r="H427" s="77" t="inlineStr">
        <is>
          <t>User Experience Industry Project</t>
        </is>
      </c>
      <c r="I427" s="77" t="inlineStr"/>
      <c r="J427"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27" s="77" t="inlineStr">
        <is>
          <t>School of Design and Creative Arts</t>
        </is>
      </c>
      <c r="L427" s="77" t="inlineStr">
        <is>
          <t>MSc User Experience Design; MA/MSc User Experience and Service Design (incl. London variant lists a related 15-credit Collaborative Project)</t>
        </is>
      </c>
      <c r="M427" s="77" t="inlineStr">
        <is>
          <t>Other (law, health, design, architecture…); Arts/humanities/social sciences</t>
        </is>
      </c>
      <c r="N427" s="77" t="inlineStr">
        <is>
          <t>Postgraduate taught</t>
        </is>
      </c>
      <c r="O427" s="77" t="inlineStr">
        <is>
          <t>Master's</t>
        </is>
      </c>
      <c r="P427" s="77" t="inlineStr">
        <is>
          <t>Students on named programmes</t>
        </is>
      </c>
      <c r="Q427" s="77" t="inlineStr">
        <is>
          <t>Compulsory within specified programmes</t>
        </is>
      </c>
      <c r="R427" s="77" t="inlineStr">
        <is>
          <t>Curricular</t>
        </is>
      </c>
      <c r="S427" s="77" t="inlineStr">
        <is>
          <t>15 credits</t>
        </is>
      </c>
      <c r="T427" s="77" t="inlineStr">
        <is>
          <t>Module (term not stated)</t>
        </is>
      </c>
      <c r="U427" s="77" t="inlineStr">
        <is>
          <t>Small teams; partner brief; presentation to company</t>
        </is>
      </c>
      <c r="V427" s="77" t="inlineStr">
        <is>
          <t>Yes</t>
        </is>
      </c>
      <c r="W427" s="77" t="inlineStr">
        <is>
          <t>Creative problem-oriented brief with evidence-based design outcome for sponsoring organisation [1][2].</t>
        </is>
      </c>
      <c r="X427" s="77" t="inlineStr">
        <is>
          <t>Yes</t>
        </is>
      </c>
      <c r="Y427" s="77" t="inlineStr">
        <is>
          <t>'small teams of students' [1].</t>
        </is>
      </c>
      <c r="Z427" s="77" t="inlineStr">
        <is>
          <t>Yes</t>
        </is>
      </c>
      <c r="AA427" s="77" t="inlineStr">
        <is>
          <t>Partners create briefs; teams 'ultimately present their responses directly to their briefing company' [1].</t>
        </is>
      </c>
      <c r="AB427" s="77" t="inlineStr">
        <is>
          <t>Business/commercial</t>
        </is>
      </c>
      <c r="AC427" s="77" t="inlineStr">
        <is>
          <t>Creates brief; receives presentation</t>
        </is>
      </c>
      <c r="AD427" s="77" t="inlineStr">
        <is>
          <t>Sainsbury's, SCS (2023 showcase); Capco (student account)</t>
        </is>
      </c>
      <c r="AE427" s="77" t="inlineStr">
        <is>
          <t>Design response presented to the briefing company</t>
        </is>
      </c>
      <c r="AF427" s="77">
        <f>IF(OR(V427="No",X427="No",Z427="No"),"Outside strict definition",IF(AND(V427="Yes",X427="Yes",Z427="Yes"),"Meets all three","Potentially relevant; evidence incomplete"))</f>
        <v/>
      </c>
      <c r="AG427" s="77" t="inlineStr">
        <is>
          <t>Current status unclear</t>
        </is>
      </c>
      <c r="AH427" s="77" t="inlineStr">
        <is>
          <t>2023 (showcase); programme page undated</t>
        </is>
      </c>
      <c r="AI427" s="77" t="inlineStr">
        <is>
          <t>Yes</t>
        </is>
      </c>
      <c r="AJ427" s="77">
        <f>IF(AND(AI427="Yes",AF427="Meets all three",AG427="Current delivery confirmed"),"Yes","No")</f>
        <v/>
      </c>
      <c r="AK427" s="77" t="inlineStr"/>
      <c r="AL427" s="77" t="inlineStr">
        <is>
          <t>UK04-S07-R1; UK04-S07-R2</t>
        </is>
      </c>
      <c r="AM427" s="77" t="inlineStr">
        <is>
          <t>No 2025/26 partner list found; the 2025 showcase page contains no industry-project partner detail.</t>
        </is>
      </c>
      <c r="AN427" s="77" t="inlineStr"/>
      <c r="AO427" s="77" t="inlineStr">
        <is>
          <t>UK</t>
        </is>
      </c>
      <c r="AP427" s="77" t="inlineStr">
        <is>
          <t>UK – additional</t>
        </is>
      </c>
      <c r="AQ427" s="77" t="inlineStr">
        <is>
          <t>~1 term/semester</t>
        </is>
      </c>
      <c r="AR427" s="77" t="inlineStr">
        <is>
          <t>All/standard</t>
        </is>
      </c>
      <c r="AS427" s="77" t="inlineStr"/>
    </row>
    <row r="428">
      <c r="A428" s="77" t="inlineStr">
        <is>
          <t>UK04</t>
        </is>
      </c>
      <c r="B428" s="77" t="inlineStr">
        <is>
          <t>Loughborough</t>
        </is>
      </c>
      <c r="C428" s="77" t="inlineStr">
        <is>
          <t>Faculty/school</t>
        </is>
      </c>
      <c r="D428" s="77" t="inlineStr">
        <is>
          <t>UK04-S08</t>
        </is>
      </c>
      <c r="E428" s="77" t="inlineStr"/>
      <c r="F428" s="77" t="inlineStr">
        <is>
          <t>No</t>
        </is>
      </c>
      <c r="G428" s="79" t="inlineStr">
        <is>
          <t>Cross-School Design Weeks (School of Architecture, Building and Civil Engineering)</t>
        </is>
      </c>
      <c r="H428" s="77" t="inlineStr">
        <is>
          <t>Cross-School Design Week</t>
        </is>
      </c>
      <c r="I428" s="77" t="inlineStr"/>
      <c r="J428"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28" s="77" t="inlineStr">
        <is>
          <t>School of Architecture, Building and Civil Engineering</t>
        </is>
      </c>
      <c r="L428" s="77" t="inlineStr">
        <is>
          <t>ABCE undergraduates (cross-course)</t>
        </is>
      </c>
      <c r="M428" s="77" t="inlineStr">
        <is>
          <t>Engineering/computing; Other (law, health, design, architecture…)</t>
        </is>
      </c>
      <c r="N428" s="77" t="inlineStr">
        <is>
          <t>Undergraduate</t>
        </is>
      </c>
      <c r="O428" s="77" t="inlineStr">
        <is>
          <t>Not stated</t>
        </is>
      </c>
      <c r="P428" s="77" t="inlineStr">
        <is>
          <t>ABCE students</t>
        </is>
      </c>
      <c r="Q428" s="77" t="inlineStr">
        <is>
          <t>Unclear</t>
        </is>
      </c>
      <c r="R428" s="77" t="inlineStr">
        <is>
          <t>Curricular</t>
        </is>
      </c>
      <c r="S428" s="77" t="inlineStr">
        <is>
          <t>Within curriculum; credit not found</t>
        </is>
      </c>
      <c r="T428" s="77" t="inlineStr">
        <is>
          <t>1 week</t>
        </is>
      </c>
      <c r="U428" s="77" t="inlineStr">
        <is>
          <t>Cross-discipline teams; showcase to industry panel</t>
        </is>
      </c>
      <c r="V428" s="77" t="inlineStr">
        <is>
          <t>Yes</t>
        </is>
      </c>
      <c r="W428" s="77" t="inlineStr">
        <is>
          <t>Team design proposals showcased [1].</t>
        </is>
      </c>
      <c r="X428" s="77" t="inlineStr">
        <is>
          <t>Yes</t>
        </is>
      </c>
      <c r="Y428" s="77" t="inlineStr">
        <is>
          <t>Teams of students from different disciplines [1].</t>
        </is>
      </c>
      <c r="Z428" s="77" t="inlineStr">
        <is>
          <t>Unclear</t>
        </is>
      </c>
      <c r="AA428" s="77" t="inlineStr">
        <is>
          <t>Ideas 'showcased to a panel of our well-established industry partners' [1], but who sets briefs is unclear (some are campus redesigns, i.e. internal).</t>
        </is>
      </c>
      <c r="AB428" s="77" t="inlineStr">
        <is>
          <t>Business/commercial</t>
        </is>
      </c>
      <c r="AC428" s="77" t="inlineStr">
        <is>
          <t>Panel receives/feeds back on presentations</t>
        </is>
      </c>
      <c r="AD428" s="77" t="inlineStr"/>
      <c r="AE428" s="77" t="inlineStr">
        <is>
          <t>Design proposal presented to industry panel</t>
        </is>
      </c>
      <c r="AF428" s="77">
        <f>IF(OR(V428="No",X428="No",Z428="No"),"Outside strict definition",IF(AND(V428="Yes",X428="Yes",Z428="Yes"),"Meets all three","Potentially relevant; evidence incomplete"))</f>
        <v/>
      </c>
      <c r="AG428" s="77" t="inlineStr">
        <is>
          <t>Current status unclear</t>
        </is>
      </c>
      <c r="AH428" s="77" t="inlineStr">
        <is>
          <t>undated</t>
        </is>
      </c>
      <c r="AI428" s="77" t="inlineStr">
        <is>
          <t>Yes</t>
        </is>
      </c>
      <c r="AJ428" s="77">
        <f>IF(AND(AI428="Yes",AF428="Meets all three",AG428="Current delivery confirmed"),"Yes","No")</f>
        <v/>
      </c>
      <c r="AK428" s="77" t="inlineStr"/>
      <c r="AL428" s="77" t="inlineStr">
        <is>
          <t>UK04-S08-R1</t>
        </is>
      </c>
      <c r="AM428" s="77" t="inlineStr">
        <is>
          <t>Who sets briefs; years; panel involvement beyond viewing; dates of recent weeks.</t>
        </is>
      </c>
      <c r="AN428" s="77" t="inlineStr"/>
      <c r="AO428" s="77" t="inlineStr">
        <is>
          <t>UK</t>
        </is>
      </c>
      <c r="AP428" s="77" t="inlineStr">
        <is>
          <t>UK – additional</t>
        </is>
      </c>
      <c r="AQ428" s="77" t="inlineStr">
        <is>
          <t>1 week</t>
        </is>
      </c>
      <c r="AR428" s="77" t="inlineStr">
        <is>
          <t>Some projects</t>
        </is>
      </c>
      <c r="AS428" s="77" t="inlineStr"/>
    </row>
    <row r="429">
      <c r="A429" s="77" t="inlineStr">
        <is>
          <t>UK04</t>
        </is>
      </c>
      <c r="B429" s="77" t="inlineStr">
        <is>
          <t>Loughborough</t>
        </is>
      </c>
      <c r="C429" s="77" t="inlineStr">
        <is>
          <t>Unclear</t>
        </is>
      </c>
      <c r="D429" s="77" t="inlineStr">
        <is>
          <t>UK04-S09</t>
        </is>
      </c>
      <c r="E429" s="77" t="inlineStr"/>
      <c r="F429" s="77" t="inlineStr">
        <is>
          <t>No</t>
        </is>
      </c>
      <c r="G429" s="79" t="inlineStr">
        <is>
          <t>Loughborough AI Challenge Camp</t>
        </is>
      </c>
      <c r="H429" s="77" t="inlineStr">
        <is>
          <t>AI Challenge Camp 2026</t>
        </is>
      </c>
      <c r="I429" s="77" t="inlineStr"/>
      <c r="J429"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29" s="77" t="inlineStr">
        <is>
          <t>Led by Prof Diwei Zhou (department not confirmed)</t>
        </is>
      </c>
      <c r="L429" s="77" t="inlineStr">
        <is>
          <t>Undergraduates from several disciplines</t>
        </is>
      </c>
      <c r="M429" s="77" t="inlineStr">
        <is>
          <t>Science; Engineering/computing</t>
        </is>
      </c>
      <c r="N429" s="77" t="inlineStr">
        <is>
          <t>Undergraduate</t>
        </is>
      </c>
      <c r="O429" s="77" t="inlineStr">
        <is>
          <t>Not stated</t>
        </is>
      </c>
      <c r="P429" s="77" t="inlineStr">
        <is>
          <t>Not stated</t>
        </is>
      </c>
      <c r="Q429" s="77" t="inlineStr">
        <is>
          <t>Selective/competitive</t>
        </is>
      </c>
      <c r="R429" s="77" t="inlineStr">
        <is>
          <t>Unclear</t>
        </is>
      </c>
      <c r="S429" s="77" t="inlineStr">
        <is>
          <t>Not stated</t>
        </is>
      </c>
      <c r="T429" s="77" t="inlineStr">
        <is>
          <t>5 days (26-30 Jan 2026)</t>
        </is>
      </c>
      <c r="U429" s="77" t="inlineStr">
        <is>
          <t>On campus; 4 teams with PhD mentors</t>
        </is>
      </c>
      <c r="V429" s="77" t="inlineStr">
        <is>
          <t>Yes</t>
        </is>
      </c>
      <c r="W429" s="77" t="inlineStr">
        <is>
          <t>Teams built solutions (e.g. decision-tree/scoring framework with AI explainer) and presented to expert panel [1].</t>
        </is>
      </c>
      <c r="X429" s="77" t="inlineStr">
        <is>
          <t>Yes</t>
        </is>
      </c>
      <c r="Y429" s="77" t="inlineStr">
        <is>
          <t>Four teams, each with a PhD mentor [1].</t>
        </is>
      </c>
      <c r="Z429" s="77" t="inlineStr">
        <is>
          <t>Unclear</t>
        </is>
      </c>
      <c r="AA429" s="77" t="inlineStr">
        <is>
          <t>Challenges set by 'industry and academic partners'; only one named industry setter (These Hands Academy Ltd, healthcare) [1]; academic share unknown.</t>
        </is>
      </c>
      <c r="AB429" s="77" t="inlineStr">
        <is>
          <t>Mixed</t>
        </is>
      </c>
      <c r="AC429" s="77" t="inlineStr">
        <is>
          <t>Sets challenge (industry and academic partners)</t>
        </is>
      </c>
      <c r="AD429" s="77" t="inlineStr">
        <is>
          <t>These Hands Academy Ltd (2026)</t>
        </is>
      </c>
      <c r="AE429" s="77" t="inlineStr">
        <is>
          <t>Data-science solution presented to expert panel</t>
        </is>
      </c>
      <c r="AF429" s="77">
        <f>IF(OR(V429="No",X429="No",Z429="No"),"Outside strict definition",IF(AND(V429="Yes",X429="Yes",Z429="Yes"),"Meets all three","Potentially relevant; evidence incomplete"))</f>
        <v/>
      </c>
      <c r="AG429" s="77" t="inlineStr">
        <is>
          <t>Current delivery confirmed</t>
        </is>
      </c>
      <c r="AH429" s="77" t="inlineStr">
        <is>
          <t>2026 (Jan)</t>
        </is>
      </c>
      <c r="AI429" s="77" t="inlineStr">
        <is>
          <t>Yes</t>
        </is>
      </c>
      <c r="AJ429" s="77">
        <f>IF(AND(AI429="Yes",AF429="Meets all three",AG429="Current delivery confirmed"),"Yes","No")</f>
        <v/>
      </c>
      <c r="AK429" s="77" t="inlineStr"/>
      <c r="AL429" s="77" t="inlineStr">
        <is>
          <t>UK04-S09-R1</t>
        </is>
      </c>
      <c r="AM429" s="77" t="inlineStr">
        <is>
          <t>Which challenges were set by external vs academic partners; eligibility/selection; whether recurring; credit.</t>
        </is>
      </c>
      <c r="AN429" s="77" t="inlineStr"/>
      <c r="AO429" s="77" t="inlineStr">
        <is>
          <t>UK</t>
        </is>
      </c>
      <c r="AP429" s="77" t="inlineStr">
        <is>
          <t>UK – additional</t>
        </is>
      </c>
      <c r="AQ429" s="77" t="inlineStr">
        <is>
          <t>&lt;1 week</t>
        </is>
      </c>
      <c r="AR429" s="77" t="inlineStr">
        <is>
          <t>Some projects</t>
        </is>
      </c>
      <c r="AS429" s="77" t="inlineStr"/>
    </row>
    <row r="430">
      <c r="A430" s="77" t="inlineStr">
        <is>
          <t>UK04</t>
        </is>
      </c>
      <c r="B430" s="77" t="inlineStr">
        <is>
          <t>Loughborough</t>
        </is>
      </c>
      <c r="C430" s="77" t="inlineStr">
        <is>
          <t>Programme/course</t>
        </is>
      </c>
      <c r="D430" s="77" t="inlineStr">
        <is>
          <t>UK04-S10</t>
        </is>
      </c>
      <c r="E430" s="77" t="inlineStr"/>
      <c r="F430" s="77" t="inlineStr">
        <is>
          <t>No</t>
        </is>
      </c>
      <c r="G430" s="79" t="inlineStr">
        <is>
          <t>School of Design and Creative Arts live industry briefs (Design Week; final-year 7-day project; Industrial Design design sprint)</t>
        </is>
      </c>
      <c r="H430" s="77" t="inlineStr">
        <is>
          <t>SDCA live industry briefs</t>
        </is>
      </c>
      <c r="I430" s="77" t="inlineStr"/>
      <c r="J430"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30" s="77" t="inlineStr">
        <is>
          <t>School of Design and Creative Arts</t>
        </is>
      </c>
      <c r="L430" s="77" t="inlineStr">
        <is>
          <t>Industrial Design BA; Product Design and Technology BSc</t>
        </is>
      </c>
      <c r="M430" s="77" t="inlineStr">
        <is>
          <t>Other (law, health, design, architecture…)</t>
        </is>
      </c>
      <c r="N430" s="77" t="inlineStr">
        <is>
          <t>Undergraduate</t>
        </is>
      </c>
      <c r="O430" s="77" t="inlineStr">
        <is>
          <t>Year 2 (Design Week); final year (7-day project)</t>
        </is>
      </c>
      <c r="P430" s="77" t="inlineStr">
        <is>
          <t>Named design programmes</t>
        </is>
      </c>
      <c r="Q430" s="77" t="inlineStr">
        <is>
          <t>Compulsory within specified programmes</t>
        </is>
      </c>
      <c r="R430" s="77" t="inlineStr">
        <is>
          <t>Curricular</t>
        </is>
      </c>
      <c r="S430" s="77" t="inlineStr">
        <is>
          <t>Not found</t>
        </is>
      </c>
      <c r="T430" s="77" t="inlineStr">
        <is>
          <t>1 week (Design Week); 7 days (final-year project)</t>
        </is>
      </c>
      <c r="U430" s="77" t="inlineStr">
        <is>
          <t>Live briefs; company judging</t>
        </is>
      </c>
      <c r="V430" s="77" t="inlineStr">
        <is>
          <t>Yes</t>
        </is>
      </c>
      <c r="W430" s="77" t="inlineStr">
        <is>
          <t>Design proposals responding to company briefs [1][2].</t>
        </is>
      </c>
      <c r="X430" s="77" t="inlineStr">
        <is>
          <t>Unclear</t>
        </is>
      </c>
      <c r="Y430" s="77" t="inlineStr">
        <is>
          <t>Team/individual split not stated for Design Week or 7-day project; Industrial Design sprint proposal appears individual [3].</t>
        </is>
      </c>
      <c r="Z430" s="77" t="inlineStr">
        <is>
          <t>Yes</t>
        </is>
      </c>
      <c r="AA430" s="77" t="inlineStr">
        <is>
          <t>Companies set and judge briefs (Panasonic, DCA, Seymour Powell 2020; Cambridge Consultants, Joseph Joseph, Kohler Mira 2025) [1][2][4].</t>
        </is>
      </c>
      <c r="AB430" s="77" t="inlineStr">
        <is>
          <t>Business/commercial</t>
        </is>
      </c>
      <c r="AC430" s="77" t="inlineStr">
        <is>
          <t>Sets brief; judges; gives feedback</t>
        </is>
      </c>
      <c r="AD430" s="77" t="inlineStr">
        <is>
          <t>Cambridge Consultants, Joseph Joseph, Kohler Mira (Design Week 2025); Panasonic, DCA, Seymour Powell (2020)</t>
        </is>
      </c>
      <c r="AE430" s="77" t="inlineStr">
        <is>
          <t>Design proposals/concepts</t>
        </is>
      </c>
      <c r="AF430" s="77">
        <f>IF(OR(V430="No",X430="No",Z430="No"),"Outside strict definition",IF(AND(V430="Yes",X430="Yes",Z430="Yes"),"Meets all three","Potentially relevant; evidence incomplete"))</f>
        <v/>
      </c>
      <c r="AG430" s="77" t="inlineStr">
        <is>
          <t>Current status unclear</t>
        </is>
      </c>
      <c r="AH430" s="77" t="inlineStr">
        <is>
          <t>2025 (Design Week 2025; exact date not shown)</t>
        </is>
      </c>
      <c r="AI430" s="77" t="inlineStr">
        <is>
          <t>Yes</t>
        </is>
      </c>
      <c r="AJ430" s="77">
        <f>IF(AND(AI430="Yes",AF430="Meets all three",AG430="Current delivery confirmed"),"Yes","No")</f>
        <v/>
      </c>
      <c r="AK430" s="77" t="inlineStr"/>
      <c r="AL430" s="77" t="inlineStr">
        <is>
          <t>UK04-S10-R1; UK04-S10-R2; UK04-S10-R3; UK04-S10-R4</t>
        </is>
      </c>
      <c r="AM430" s="77" t="inlineStr">
        <is>
          <t>Group vs individual working; whether the final-year 7-day project still runs; compulsory status; credits.</t>
        </is>
      </c>
      <c r="AN430" s="77" t="inlineStr"/>
      <c r="AO430" s="77" t="inlineStr">
        <is>
          <t>UK</t>
        </is>
      </c>
      <c r="AP430" s="77" t="inlineStr">
        <is>
          <t>UK – additional</t>
        </is>
      </c>
      <c r="AQ430" s="77" t="inlineStr">
        <is>
          <t>1 week</t>
        </is>
      </c>
      <c r="AR430" s="77" t="inlineStr">
        <is>
          <t>All/standard</t>
        </is>
      </c>
      <c r="AS430" s="77" t="inlineStr"/>
    </row>
    <row r="431">
      <c r="A431" s="77" t="inlineStr">
        <is>
          <t>UK04</t>
        </is>
      </c>
      <c r="B431" s="77" t="inlineStr">
        <is>
          <t>Loughborough</t>
        </is>
      </c>
      <c r="C431" s="77" t="inlineStr">
        <is>
          <t>Programme/course</t>
        </is>
      </c>
      <c r="D431" s="77" t="inlineStr">
        <is>
          <t>UK04-S11</t>
        </is>
      </c>
      <c r="E431" s="77" t="inlineStr"/>
      <c r="F431" s="77" t="inlineStr">
        <is>
          <t>No</t>
        </is>
      </c>
      <c r="G431" s="79" t="inlineStr">
        <is>
          <t>EnerHy Centre for Doctoral Training design-and-build project (Cadent)</t>
        </is>
      </c>
      <c r="H431" s="77" t="inlineStr">
        <is>
          <t>EnerHy CDT team project</t>
        </is>
      </c>
      <c r="I431" s="77" t="inlineStr"/>
      <c r="J431" s="77" t="inlineStr">
        <is>
          <t>Six-month design-and-build project posed by Cadent (UK gas distribution network) completed by a 13-person multidisciplinary team of EnerHy CDT students, producing a pipe inspection gauge prototype unveiled at an event.</t>
        </is>
      </c>
      <c r="K431" s="77" t="inlineStr">
        <is>
          <t>EnerHy Centre for Doctoral Training (Loughborough-led)</t>
        </is>
      </c>
      <c r="L431" s="77" t="inlineStr">
        <is>
          <t>EnerHy CDT doctoral students</t>
        </is>
      </c>
      <c r="M431" s="77" t="inlineStr">
        <is>
          <t>Engineering/computing; Science</t>
        </is>
      </c>
      <c r="N431" s="77" t="inlineStr">
        <is>
          <t>Postgraduate research</t>
        </is>
      </c>
      <c r="O431" s="77" t="inlineStr">
        <is>
          <t>CDT cohort</t>
        </is>
      </c>
      <c r="P431" s="77" t="inlineStr">
        <is>
          <t>CDT students only</t>
        </is>
      </c>
      <c r="Q431" s="77" t="inlineStr">
        <is>
          <t>Compulsory within specified programmes</t>
        </is>
      </c>
      <c r="R431" s="77" t="inlineStr">
        <is>
          <t>Curricular</t>
        </is>
      </c>
      <c r="S431" s="77" t="inlineStr">
        <is>
          <t>Not found</t>
        </is>
      </c>
      <c r="T431" s="77" t="inlineStr">
        <is>
          <t>6 months</t>
        </is>
      </c>
      <c r="U431" s="77" t="inlineStr">
        <is>
          <t>Multidisciplinary team design-and-build</t>
        </is>
      </c>
      <c r="V431" s="77" t="inlineStr">
        <is>
          <t>Yes</t>
        </is>
      </c>
      <c r="W431" s="77" t="inlineStr">
        <is>
          <t>Prototype pipe inspection gauge delivered [1].</t>
        </is>
      </c>
      <c r="X431" s="77" t="inlineStr">
        <is>
          <t>Yes</t>
        </is>
      </c>
      <c r="Y431" s="77" t="inlineStr">
        <is>
          <t>'13-person multidisciplinary team' [1].</t>
        </is>
      </c>
      <c r="Z431" s="77" t="inlineStr">
        <is>
          <t>Unclear</t>
        </is>
      </c>
      <c r="AA431" s="77" t="inlineStr">
        <is>
          <t>This year's project was posed by Cadent [1]; whether external clients are the documented norm for the CDT team project each year is not evidenced.</t>
        </is>
      </c>
      <c r="AB431" s="77" t="inlineStr">
        <is>
          <t>Business/commercial</t>
        </is>
      </c>
      <c r="AC431" s="77" t="inlineStr">
        <is>
          <t>Poses project</t>
        </is>
      </c>
      <c r="AD431" s="77" t="inlineStr">
        <is>
          <t>Cadent (2025)</t>
        </is>
      </c>
      <c r="AE431" s="77" t="inlineStr">
        <is>
          <t>Prototype pipe inspection gauge</t>
        </is>
      </c>
      <c r="AF431" s="77">
        <f>IF(OR(V431="No",X431="No",Z431="No"),"Outside strict definition",IF(AND(V431="Yes",X431="Yes",Z431="Yes"),"Meets all three","Potentially relevant; evidence incomplete"))</f>
        <v/>
      </c>
      <c r="AG431" s="77" t="inlineStr">
        <is>
          <t>Current delivery confirmed</t>
        </is>
      </c>
      <c r="AH431" s="77" t="inlineStr">
        <is>
          <t>2025 (news Sept 2025)</t>
        </is>
      </c>
      <c r="AI431" s="77" t="inlineStr">
        <is>
          <t>Yes</t>
        </is>
      </c>
      <c r="AJ431" s="77">
        <f>IF(AND(AI431="Yes",AF431="Meets all three",AG431="Current delivery confirmed"),"Yes","No")</f>
        <v/>
      </c>
      <c r="AK431" s="77" t="inlineStr"/>
      <c r="AL431" s="77" t="inlineStr">
        <is>
          <t>UK04-S11-R1</t>
        </is>
      </c>
      <c r="AM431" s="77" t="inlineStr">
        <is>
          <t>Whether compulsory for all CDT students and recurs annually with different partners; CDT is jointly hosted (other universities).</t>
        </is>
      </c>
      <c r="AN431" s="77" t="inlineStr"/>
      <c r="AO431" s="77" t="inlineStr">
        <is>
          <t>UK</t>
        </is>
      </c>
      <c r="AP431" s="77" t="inlineStr">
        <is>
          <t>UK – additional</t>
        </is>
      </c>
      <c r="AQ431" s="77" t="inlineStr">
        <is>
          <t>&gt;1 term</t>
        </is>
      </c>
      <c r="AR431" s="77" t="inlineStr">
        <is>
          <t>Unclear</t>
        </is>
      </c>
      <c r="AS431" s="77" t="inlineStr"/>
    </row>
    <row r="432">
      <c r="A432" s="77" t="inlineStr">
        <is>
          <t>UK04</t>
        </is>
      </c>
      <c r="B432" s="77" t="inlineStr">
        <is>
          <t>Loughborough</t>
        </is>
      </c>
      <c r="C432" s="77" t="inlineStr">
        <is>
          <t>Unclear</t>
        </is>
      </c>
      <c r="D432" s="77" t="inlineStr">
        <is>
          <t>UK04-S12</t>
        </is>
      </c>
      <c r="E432" s="77" t="inlineStr"/>
      <c r="F432" s="77" t="inlineStr">
        <is>
          <t>No</t>
        </is>
      </c>
      <c r="G432" s="79" t="inlineStr">
        <is>
          <t>Collaborate Sprint (Loughborough University London)</t>
        </is>
      </c>
      <c r="H432" s="77" t="inlineStr">
        <is>
          <t>Collaborate Sprint</t>
        </is>
      </c>
      <c r="I432" s="77" t="inlineStr"/>
      <c r="J432" s="77" t="inlineStr">
        <is>
          <t>2-day condensed version of the Collaborative Project for Loughborough undergraduates at the London campus; first edition (June 2022) with Holland &amp; Barrett on improving global health via supply chains; teams built, researched and pitched solutions.</t>
        </is>
      </c>
      <c r="K432" s="77" t="inlineStr">
        <is>
          <t>Loughborough University London</t>
        </is>
      </c>
      <c r="L432" s="77" t="inlineStr">
        <is>
          <t>Loughborough undergraduates (2022)</t>
        </is>
      </c>
      <c r="M432" s="77" t="inlineStr">
        <is>
          <t>Central provision</t>
        </is>
      </c>
      <c r="N432" s="77" t="inlineStr">
        <is>
          <t>Undergraduate</t>
        </is>
      </c>
      <c r="O432" s="77" t="inlineStr">
        <is>
          <t>Not stated</t>
        </is>
      </c>
      <c r="P432" s="77" t="inlineStr">
        <is>
          <t>Open to Loughborough undergraduates in 2022</t>
        </is>
      </c>
      <c r="Q432" s="77" t="inlineStr">
        <is>
          <t>Optional/elective</t>
        </is>
      </c>
      <c r="R432" s="77" t="inlineStr">
        <is>
          <t>Extracurricular</t>
        </is>
      </c>
      <c r="S432" s="77" t="inlineStr">
        <is>
          <t>None evidenced</t>
        </is>
      </c>
      <c r="T432" s="77" t="inlineStr">
        <is>
          <t>2 days</t>
        </is>
      </c>
      <c r="U432" s="77" t="inlineStr">
        <is>
          <t>On campus, London</t>
        </is>
      </c>
      <c r="V432" s="77" t="inlineStr">
        <is>
          <t>Yes</t>
        </is>
      </c>
      <c r="W432" s="77" t="inlineStr">
        <is>
          <t>Pitched sustainable solutions to partner challenge [1].</t>
        </is>
      </c>
      <c r="X432" s="77" t="inlineStr">
        <is>
          <t>Yes</t>
        </is>
      </c>
      <c r="Y432" s="77" t="inlineStr">
        <is>
          <t>Participants built teams [1].</t>
        </is>
      </c>
      <c r="Z432" s="77" t="inlineStr">
        <is>
          <t>Yes</t>
        </is>
      </c>
      <c r="AA432" s="77" t="inlineStr">
        <is>
          <t>Partner organisation Holland &amp; Barrett set challenge (2022) [1].</t>
        </is>
      </c>
      <c r="AB432" s="77" t="inlineStr">
        <is>
          <t>Business/commercial</t>
        </is>
      </c>
      <c r="AC432" s="77" t="inlineStr">
        <is>
          <t>Sets challenge</t>
        </is>
      </c>
      <c r="AD432" s="77" t="inlineStr">
        <is>
          <t>Holland &amp; Barrett (2022)</t>
        </is>
      </c>
      <c r="AE432" s="77" t="inlineStr">
        <is>
          <t>Pitched solution</t>
        </is>
      </c>
      <c r="AF432" s="77">
        <f>IF(OR(V432="No",X432="No",Z432="No"),"Outside strict definition",IF(AND(V432="Yes",X432="Yes",Z432="Yes"),"Meets all three","Potentially relevant; evidence incomplete"))</f>
        <v/>
      </c>
      <c r="AG432" s="77" t="inlineStr">
        <is>
          <t>Historical delivery only</t>
        </is>
      </c>
      <c r="AH432" s="77" t="inlineStr">
        <is>
          <t>2022</t>
        </is>
      </c>
      <c r="AI432" s="77" t="inlineStr">
        <is>
          <t>Yes</t>
        </is>
      </c>
      <c r="AJ432" s="77">
        <f>IF(AND(AI432="Yes",AF432="Meets all three",AG432="Current delivery confirmed"),"Yes","No")</f>
        <v/>
      </c>
      <c r="AK432" s="77" t="inlineStr"/>
      <c r="AL432" s="77" t="inlineStr">
        <is>
          <t>UK04-S12-R1</t>
        </is>
      </c>
      <c r="AM432" s="77" t="inlineStr">
        <is>
          <t>Whether Sprint ran after 2022/23; a later sustainability sprint was seen only as a headline.</t>
        </is>
      </c>
      <c r="AN432" s="77" t="inlineStr"/>
      <c r="AO432" s="77" t="inlineStr">
        <is>
          <t>UK</t>
        </is>
      </c>
      <c r="AP432" s="77" t="inlineStr">
        <is>
          <t>UK – additional</t>
        </is>
      </c>
      <c r="AQ432" s="77" t="inlineStr">
        <is>
          <t>&lt;1 week</t>
        </is>
      </c>
      <c r="AR432" s="77" t="inlineStr">
        <is>
          <t>All/standard</t>
        </is>
      </c>
      <c r="AS432" s="77" t="inlineStr"/>
    </row>
    <row r="433">
      <c r="A433" s="77" t="inlineStr">
        <is>
          <t>UK05</t>
        </is>
      </c>
      <c r="B433" s="77" t="inlineStr">
        <is>
          <t>Aberdeen</t>
        </is>
      </c>
      <c r="C433" s="77" t="inlineStr">
        <is>
          <t>University-wide</t>
        </is>
      </c>
      <c r="D433" s="77" t="inlineStr">
        <is>
          <t>UK05-S01</t>
        </is>
      </c>
      <c r="E433" s="77" t="inlineStr"/>
      <c r="F433" s="77" t="inlineStr">
        <is>
          <t>No</t>
        </is>
      </c>
      <c r="G433" s="79" t="inlineStr">
        <is>
          <t>Work-Based Learning: Team Projects with Employer Partners</t>
        </is>
      </c>
      <c r="H433" s="77" t="inlineStr">
        <is>
          <t>Work-Based Learning: Team Projects with Employer Partners</t>
        </is>
      </c>
      <c r="I433" s="77" t="inlineStr">
        <is>
          <t>PD2503</t>
        </is>
      </c>
      <c r="J433"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33" s="77" t="inlineStr">
        <is>
          <t>Professional Development (catalogue subject); Careers and Employability lists it among curricular work-experience courses</t>
        </is>
      </c>
      <c r="L433" s="77" t="inlineStr">
        <is>
          <t>Any undergraduate programme (Level 2)</t>
        </is>
      </c>
      <c r="M433" s="77" t="inlineStr">
        <is>
          <t>Central provision</t>
        </is>
      </c>
      <c r="N433" s="77" t="inlineStr">
        <is>
          <t>Undergraduate</t>
        </is>
      </c>
      <c r="O433" s="77" t="inlineStr">
        <is>
          <t>Level 2 (second-year)</t>
        </is>
      </c>
      <c r="P433" s="77" t="inlineStr">
        <is>
          <t>Prerequisites listed as Programme Level 2 and Any Undergraduate Programme; entry via project application and interview</t>
        </is>
      </c>
      <c r="Q433" s="77" t="inlineStr">
        <is>
          <t>Selective/competitive</t>
        </is>
      </c>
      <c r="R433" s="77" t="inlineStr">
        <is>
          <t>Curricular</t>
        </is>
      </c>
      <c r="S433"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33" s="77" t="inlineStr">
        <is>
          <t>One term (second term)</t>
        </is>
      </c>
      <c r="U433" s="77" t="inlineStr">
        <is>
          <t>Aberdeen campus; team project with sponsor contact</t>
        </is>
      </c>
      <c r="V433" s="77" t="inlineStr">
        <is>
          <t>Yes</t>
        </is>
      </c>
      <c r="W433" s="77" t="inlineStr">
        <is>
          <t>A defined sponsored project run from application through project plan and milestones to a group report and pitch [1][2].</t>
        </is>
      </c>
      <c r="X433" s="77" t="inlineStr">
        <is>
          <t>Yes</t>
        </is>
      </c>
      <c r="Y433" s="77" t="inlineStr">
        <is>
          <t>Course title and catalogue describe working in a team on a real project, with a team project plan and final team submission/group report [1][2].</t>
        </is>
      </c>
      <c r="Z433" s="77" t="inlineStr">
        <is>
          <t>Yes</t>
        </is>
      </c>
      <c r="AA433" s="77" t="inlineStr">
        <is>
          <t>Each project has a sponsoring organisation: students work directly with the project sponsor and get feedback; the draft plan goes to the sponsor for sign-off; the final pitch is shown to the project sponsors; projects must add value for the sponsor [1][2].</t>
        </is>
      </c>
      <c r="AB433" s="77" t="inlineStr">
        <is>
          <t>Unclear</t>
        </is>
      </c>
      <c r="AC433" s="77" t="inlineStr">
        <is>
          <t>Project sponsor: sets the project, signs off the plan, gives feedback, receives the pitch</t>
        </is>
      </c>
      <c r="AD433" s="77" t="inlineStr"/>
      <c r="AE433" s="77" t="inlineStr">
        <is>
          <t>Team project plan, group report, pre-recorded pitch to sponsors</t>
        </is>
      </c>
      <c r="AF433" s="77">
        <f>IF(OR(V433="No",X433="No",Z433="No"),"Outside strict definition",IF(AND(V433="Yes",X433="Yes",Z433="Yes"),"Meets all three","Potentially relevant; evidence incomplete"))</f>
        <v/>
      </c>
      <c r="AG433" s="77" t="inlineStr">
        <is>
          <t>Current status unclear</t>
        </is>
      </c>
      <c r="AH433" s="77" t="inlineStr">
        <is>
          <t>2024/25</t>
        </is>
      </c>
      <c r="AI433" s="77" t="inlineStr">
        <is>
          <t>Yes</t>
        </is>
      </c>
      <c r="AJ433" s="77">
        <f>IF(AND(AI433="Yes",AF433="Meets all three",AG433="Current delivery confirmed"),"Yes","No")</f>
        <v/>
      </c>
      <c r="AK433" s="77" t="inlineStr">
        <is>
          <t>23 undergraduates from a range of disciplines enrolled when the course launched in January 2025 (staff blog) [3]</t>
        </is>
      </c>
      <c r="AL433" s="77" t="inlineStr">
        <is>
          <t>UK05-S01-R1; UK05-S01-R2; UK05-S01-R3</t>
        </is>
      </c>
      <c r="AM433" s="77" t="inlineStr">
        <is>
          <t>Fetched catalogue page is headed Academic session 2024-2025 (URL path /2025/); no 2025/26 or 2026/27 delivery evidence, so status is unclear. Partner sectors and named sponsors not published on the page.</t>
        </is>
      </c>
      <c r="AN433" s="77" t="inlineStr"/>
      <c r="AO433" s="77" t="inlineStr">
        <is>
          <t>UK</t>
        </is>
      </c>
      <c r="AP433" s="77" t="inlineStr">
        <is>
          <t>UK – additional</t>
        </is>
      </c>
      <c r="AQ433" s="77" t="inlineStr">
        <is>
          <t>~1 term/semester</t>
        </is>
      </c>
      <c r="AR433" s="77" t="inlineStr">
        <is>
          <t>All/standard</t>
        </is>
      </c>
      <c r="AS433" s="77" t="inlineStr"/>
    </row>
    <row r="434">
      <c r="A434" s="77" t="inlineStr">
        <is>
          <t>UK05</t>
        </is>
      </c>
      <c r="B434" s="77" t="inlineStr">
        <is>
          <t>Aberdeen</t>
        </is>
      </c>
      <c r="C434" s="77" t="inlineStr">
        <is>
          <t>Unclear</t>
        </is>
      </c>
      <c r="D434" s="77" t="inlineStr">
        <is>
          <t>UK05-S02</t>
        </is>
      </c>
      <c r="E434" s="77" t="inlineStr"/>
      <c r="F434" s="77" t="inlineStr">
        <is>
          <t>No</t>
        </is>
      </c>
      <c r="G434" s="79" t="inlineStr">
        <is>
          <t>Employer-led Interdisciplinary Project</t>
        </is>
      </c>
      <c r="H434" s="77" t="inlineStr">
        <is>
          <t>Employer-led Interdisciplinary Project</t>
        </is>
      </c>
      <c r="I434" s="77" t="inlineStr">
        <is>
          <t>ED3537</t>
        </is>
      </c>
      <c r="J434" s="77" t="inlineStr">
        <is>
          <t>Level 3 course in which students work together in a small group on a consultancy-style project hosted by a micro-business, organisation or charity.</t>
        </is>
      </c>
      <c r="K434" s="77" t="inlineStr">
        <is>
          <t>Catalogue subject: Education</t>
        </is>
      </c>
      <c r="L434" s="77" t="inlineStr">
        <is>
          <t>Any undergraduate programme at Level 3 or Level 4</t>
        </is>
      </c>
      <c r="M434" s="77" t="inlineStr">
        <is>
          <t>Central provision</t>
        </is>
      </c>
      <c r="N434" s="77" t="inlineStr">
        <is>
          <t>Undergraduate</t>
        </is>
      </c>
      <c r="O434" s="77" t="inlineStr">
        <is>
          <t>Level 3 or 4</t>
        </is>
      </c>
      <c r="P434" s="77" t="inlineStr">
        <is>
          <t>Prerequisites: Programme Level 3 or 4 and Any Undergraduate Programme; no exclusions</t>
        </is>
      </c>
      <c r="Q434" s="77" t="inlineStr">
        <is>
          <t>Optional/elective</t>
        </is>
      </c>
      <c r="R434" s="77" t="inlineStr">
        <is>
          <t>Curricular</t>
        </is>
      </c>
      <c r="S434" s="77" t="inlineStr">
        <is>
          <t>30 credits (15 ECTS). Report: Individual 50%; Oral Presentation: Group (recorded 10 min) 30%; 1000-word literature review 20%; formative group progress report.</t>
        </is>
      </c>
      <c r="T434" s="77" t="inlineStr">
        <is>
          <t>Not retrieved</t>
        </is>
      </c>
      <c r="U434" s="77" t="inlineStr">
        <is>
          <t>Not retrieved</t>
        </is>
      </c>
      <c r="V434" s="77" t="inlineStr">
        <is>
          <t>Yes</t>
        </is>
      </c>
      <c r="W434" s="77" t="inlineStr">
        <is>
          <t>Consultancy-style project [1].</t>
        </is>
      </c>
      <c r="X434" s="77" t="inlineStr">
        <is>
          <t>Yes</t>
        </is>
      </c>
      <c r="Y434" s="77" t="inlineStr">
        <is>
          <t>Students work together in a small group [1].</t>
        </is>
      </c>
      <c r="Z434" s="77" t="inlineStr">
        <is>
          <t>Unclear</t>
        </is>
      </c>
      <c r="AA434" s="77" t="inlineStr">
        <is>
          <t>Earlier (2023/24) catalogue summary says projects are hosted by a micro-business, organisation or charity [1]; the 2025/26 page fetched does not state the host role. Held Unclear.</t>
        </is>
      </c>
      <c r="AB434" s="77" t="inlineStr">
        <is>
          <t>Mixed</t>
        </is>
      </c>
      <c r="AC434" s="77" t="inlineStr">
        <is>
          <t>Host organisation for the consultancy project (micro-businesses, other organisations, charities)</t>
        </is>
      </c>
      <c r="AD434" s="77" t="inlineStr"/>
      <c r="AE434" s="77" t="inlineStr">
        <is>
          <t>Group recorded presentation plus individual report and literature review</t>
        </is>
      </c>
      <c r="AF434" s="77">
        <f>IF(OR(V434="No",X434="No",Z434="No"),"Outside strict definition",IF(AND(V434="Yes",X434="Yes",Z434="Yes"),"Meets all three","Potentially relevant; evidence incomplete"))</f>
        <v/>
      </c>
      <c r="AG434" s="77" t="inlineStr">
        <is>
          <t>Current delivery confirmed</t>
        </is>
      </c>
      <c r="AH434" s="77" t="inlineStr">
        <is>
          <t>2025/26 (catalogue)</t>
        </is>
      </c>
      <c r="AI434" s="77" t="inlineStr">
        <is>
          <t>Yes</t>
        </is>
      </c>
      <c r="AJ434" s="77">
        <f>IF(AND(AI434="Yes",AF434="Meets all three",AG434="Current delivery confirmed"),"Yes","No")</f>
        <v/>
      </c>
      <c r="AK434" s="77" t="inlineStr"/>
      <c r="AL434" s="77" t="inlineStr">
        <is>
          <t>UK05-S02-R1; UK05-S02-R2</t>
        </is>
      </c>
      <c r="AM434"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34" s="77" t="inlineStr"/>
      <c r="AO434" s="77" t="inlineStr">
        <is>
          <t>UK</t>
        </is>
      </c>
      <c r="AP434" s="77" t="inlineStr">
        <is>
          <t>UK – additional</t>
        </is>
      </c>
      <c r="AQ434" s="77" t="inlineStr">
        <is>
          <t>Unclear</t>
        </is>
      </c>
      <c r="AR434" s="77" t="inlineStr">
        <is>
          <t>Unclear</t>
        </is>
      </c>
      <c r="AS434" s="77" t="inlineStr"/>
    </row>
    <row r="435">
      <c r="A435" s="77" t="inlineStr">
        <is>
          <t>UK05</t>
        </is>
      </c>
      <c r="B435" s="77" t="inlineStr">
        <is>
          <t>Aberdeen</t>
        </is>
      </c>
      <c r="C435" s="77" t="inlineStr">
        <is>
          <t>Faculty/school</t>
        </is>
      </c>
      <c r="D435" s="77" t="inlineStr">
        <is>
          <t>UK05-S03</t>
        </is>
      </c>
      <c r="E435" s="77" t="inlineStr"/>
      <c r="F435" s="77" t="inlineStr">
        <is>
          <t>No</t>
        </is>
      </c>
      <c r="G435" s="79" t="inlineStr">
        <is>
          <t>Engineering Work Experience</t>
        </is>
      </c>
      <c r="H435" s="77" t="inlineStr">
        <is>
          <t>Engineering Work Experience</t>
        </is>
      </c>
      <c r="I435" s="77" t="inlineStr">
        <is>
          <t>ED251A</t>
        </is>
      </c>
      <c r="J435" s="77" t="inlineStr">
        <is>
          <t>Second-year engineering course in which students do a group consultancy project for a local engineering organisation, working on a real-life project brief. Projects run January to March, about 10 weeks.</t>
        </is>
      </c>
      <c r="K435" s="77" t="inlineStr">
        <is>
          <t>School of Engineering (catalogue subject code ED)</t>
        </is>
      </c>
      <c r="L435" s="77" t="inlineStr">
        <is>
          <t>Engineering (EG) students</t>
        </is>
      </c>
      <c r="M435" s="77" t="inlineStr">
        <is>
          <t>Engineering/computing</t>
        </is>
      </c>
      <c r="N435" s="77" t="inlineStr">
        <is>
          <t>Undergraduate</t>
        </is>
      </c>
      <c r="O435" s="77" t="inlineStr">
        <is>
          <t>Year 2 (per case study)</t>
        </is>
      </c>
      <c r="P435" s="77" t="inlineStr">
        <is>
          <t>Entry requirements: Any Undergraduate Programme (Studied), Programme Level 2, Engineering (EG) (Studied); no place limit stated</t>
        </is>
      </c>
      <c r="Q435" s="77" t="inlineStr">
        <is>
          <t>Unclear</t>
        </is>
      </c>
      <c r="R435" s="77" t="inlineStr">
        <is>
          <t>Curricular</t>
        </is>
      </c>
      <c r="S435" s="77" t="inlineStr">
        <is>
          <t>15 credits (7.5 ECTS). Reflective Report 40%; Group Report 30%; Group Oral Presentation 30%; resit single reflective report 100%.</t>
        </is>
      </c>
      <c r="T435" s="77" t="inlineStr">
        <is>
          <t>About 10 weeks, January to March (2018 case study)</t>
        </is>
      </c>
      <c r="U435" s="77" t="inlineStr">
        <is>
          <t>Group consultancy project with a local organisation</t>
        </is>
      </c>
      <c r="V435" s="77" t="inlineStr">
        <is>
          <t>Yes</t>
        </is>
      </c>
      <c r="W435" s="77" t="inlineStr">
        <is>
          <t>Group consultancy project on a real-life project brief [1][2].</t>
        </is>
      </c>
      <c r="X435" s="77" t="inlineStr">
        <is>
          <t>Yes</t>
        </is>
      </c>
      <c r="Y435" s="77" t="inlineStr">
        <is>
          <t>Group consultancy project [1]; consultancy-style group projects [2].</t>
        </is>
      </c>
      <c r="Z435" s="77" t="inlineStr">
        <is>
          <t>Yes</t>
        </is>
      </c>
      <c r="AA435" s="77" t="inlineStr">
        <is>
          <t>The project is for a local engineering organisation, which supplies the real-life project brief [1][2].</t>
        </is>
      </c>
      <c r="AB435" s="77" t="inlineStr">
        <is>
          <t>Unclear</t>
        </is>
      </c>
      <c r="AC435" s="77" t="inlineStr">
        <is>
          <t>Local engineering organisation supplies the brief and acts as consultancy client</t>
        </is>
      </c>
      <c r="AD435" s="77" t="inlineStr"/>
      <c r="AE435" s="77" t="inlineStr">
        <is>
          <t>Consultancy project output for the organisation (form not retrieved)</t>
        </is>
      </c>
      <c r="AF435" s="77">
        <f>IF(OR(V435="No",X435="No",Z435="No"),"Outside strict definition",IF(AND(V435="Yes",X435="Yes",Z435="Yes"),"Meets all three","Potentially relevant; evidence incomplete"))</f>
        <v/>
      </c>
      <c r="AG435" s="77" t="inlineStr">
        <is>
          <t>Current delivery confirmed</t>
        </is>
      </c>
      <c r="AH435" s="77" t="inlineStr">
        <is>
          <t>2025/26</t>
        </is>
      </c>
      <c r="AI435" s="77" t="inlineStr">
        <is>
          <t>Yes</t>
        </is>
      </c>
      <c r="AJ435" s="77">
        <f>IF(AND(AI435="Yes",AF435="Meets all three",AG435="Current delivery confirmed"),"Yes","No")</f>
        <v/>
      </c>
      <c r="AK435" s="77" t="inlineStr"/>
      <c r="AL435" s="77" t="inlineStr">
        <is>
          <t>UK05-S03-R1; UK05-S03-R2</t>
        </is>
      </c>
      <c r="AM435" s="77" t="inlineStr">
        <is>
          <t>Compulsory status not stated on the page. Partner sectors/named organisations and external assessment role not shown. The 10-week January-March duration comes from a 2018 case study.</t>
        </is>
      </c>
      <c r="AN435" s="77" t="inlineStr"/>
      <c r="AO435" s="77" t="inlineStr">
        <is>
          <t>UK</t>
        </is>
      </c>
      <c r="AP435" s="77" t="inlineStr">
        <is>
          <t>UK – additional</t>
        </is>
      </c>
      <c r="AQ435" s="77" t="inlineStr">
        <is>
          <t>~1 term/semester</t>
        </is>
      </c>
      <c r="AR435" s="77" t="inlineStr">
        <is>
          <t>All/standard</t>
        </is>
      </c>
      <c r="AS435" s="77" t="inlineStr"/>
    </row>
    <row r="436">
      <c r="A436" s="77" t="inlineStr">
        <is>
          <t>UK05</t>
        </is>
      </c>
      <c r="B436" s="77" t="inlineStr">
        <is>
          <t>Aberdeen</t>
        </is>
      </c>
      <c r="C436" s="77" t="inlineStr">
        <is>
          <t>Programme/course</t>
        </is>
      </c>
      <c r="D436" s="77" t="inlineStr">
        <is>
          <t>UK05-S04</t>
        </is>
      </c>
      <c r="E436" s="77" t="inlineStr"/>
      <c r="F436" s="77" t="inlineStr">
        <is>
          <t>No</t>
        </is>
      </c>
      <c r="G436" s="79" t="inlineStr">
        <is>
          <t>Computing Science work-based learning course (Collaborate with Future Talent)</t>
        </is>
      </c>
      <c r="H436" s="77" t="inlineStr">
        <is>
          <t>Computing Science work-based learning course</t>
        </is>
      </c>
      <c r="I436" s="77" t="inlineStr"/>
      <c r="J436"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36" s="77" t="inlineStr">
        <is>
          <t>Department of Computing Science (School of Natural and Computing Sciences)</t>
        </is>
      </c>
      <c r="L436" s="77" t="inlineStr">
        <is>
          <t>Computing Science, Year 4</t>
        </is>
      </c>
      <c r="M436" s="77" t="inlineStr">
        <is>
          <t>Engineering/computing</t>
        </is>
      </c>
      <c r="N436" s="77" t="inlineStr">
        <is>
          <t>Undergraduate</t>
        </is>
      </c>
      <c r="O436" s="77" t="inlineStr">
        <is>
          <t>Year 4</t>
        </is>
      </c>
      <c r="P436" s="77" t="inlineStr">
        <is>
          <t>Year 4 Computer Science students whose prior academic performance meets the required level</t>
        </is>
      </c>
      <c r="Q436" s="77" t="inlineStr">
        <is>
          <t>Selective/competitive</t>
        </is>
      </c>
      <c r="R436" s="77" t="inlineStr">
        <is>
          <t>Curricular</t>
        </is>
      </c>
      <c r="S436" s="77" t="inlineStr">
        <is>
          <t>Not retrieved</t>
        </is>
      </c>
      <c r="T436" s="77" t="inlineStr">
        <is>
          <t>10 weeks, September to December, about 10 hours/week</t>
        </is>
      </c>
      <c r="U436" s="77" t="inlineStr">
        <is>
          <t>Employer-hosted project with weekly employer meetings</t>
        </is>
      </c>
      <c r="V436" s="77" t="inlineStr">
        <is>
          <t>Yes</t>
        </is>
      </c>
      <c r="W436" s="77" t="inlineStr">
        <is>
          <t>Employer-proposed project completed over 10 weeks with an end-of-project appraisal [1].</t>
        </is>
      </c>
      <c r="X436" s="77" t="inlineStr">
        <is>
          <t>No</t>
        </is>
      </c>
      <c r="Y436" s="77" t="inlineStr">
        <is>
          <t>Employer page says "You'll supervise a student who contributes to your project as part of their degree programme" (singular), suggesting individual projects; team working not stated [1]. Marked No on the singular-student evidence (near-miss).</t>
        </is>
      </c>
      <c r="Z436" s="77" t="inlineStr">
        <is>
          <t>Yes</t>
        </is>
      </c>
      <c r="AA436" s="77" t="inlineStr">
        <is>
          <t>Employer proposes the project, meets weekly for guidance, feedback and context, and completes an end-of-project appraisal to support student assessment [1].</t>
        </is>
      </c>
      <c r="AB436" s="77" t="inlineStr">
        <is>
          <t>Unclear</t>
        </is>
      </c>
      <c r="AC436" s="77" t="inlineStr">
        <is>
          <t>Proposes the project, gives weekly guidance, appraises at the end</t>
        </is>
      </c>
      <c r="AD436" s="77" t="inlineStr"/>
      <c r="AE436" s="77" t="inlineStr">
        <is>
          <t>Not retrieved</t>
        </is>
      </c>
      <c r="AF436" s="77">
        <f>IF(OR(V436="No",X436="No",Z436="No"),"Outside strict definition",IF(AND(V436="Yes",X436="Yes",Z436="Yes"),"Meets all three","Potentially relevant; evidence incomplete"))</f>
        <v/>
      </c>
      <c r="AG436" s="77" t="inlineStr">
        <is>
          <t>Current status unclear</t>
        </is>
      </c>
      <c r="AH436" s="77" t="inlineStr"/>
      <c r="AI436" s="77" t="inlineStr">
        <is>
          <t>Yes</t>
        </is>
      </c>
      <c r="AJ436" s="77">
        <f>IF(AND(AI436="Yes",AF436="Meets all three",AG436="Current delivery confirmed"),"Yes","No")</f>
        <v/>
      </c>
      <c r="AK436" s="77" t="inlineStr"/>
      <c r="AL436" s="77" t="inlineStr">
        <is>
          <t>UK05-S04-R1</t>
        </is>
      </c>
      <c r="AM436" s="77" t="inlineStr">
        <is>
          <t>Course code and credits not on the page; dated delivery not evidenced; individual vs team inferred from singular wording only.</t>
        </is>
      </c>
      <c r="AN436" s="77" t="inlineStr"/>
      <c r="AO436" s="77" t="inlineStr">
        <is>
          <t>UK</t>
        </is>
      </c>
      <c r="AP436" s="77" t="inlineStr">
        <is>
          <t>UK – additional</t>
        </is>
      </c>
      <c r="AQ436" s="77" t="inlineStr">
        <is>
          <t>~1 term/semester</t>
        </is>
      </c>
      <c r="AR436" s="77" t="inlineStr">
        <is>
          <t>All/standard</t>
        </is>
      </c>
      <c r="AS436" s="77" t="inlineStr"/>
    </row>
    <row r="437">
      <c r="A437" s="77" t="inlineStr">
        <is>
          <t>UK05</t>
        </is>
      </c>
      <c r="B437" s="77" t="inlineStr">
        <is>
          <t>Aberdeen</t>
        </is>
      </c>
      <c r="C437" s="77" t="inlineStr">
        <is>
          <t>Unclear</t>
        </is>
      </c>
      <c r="D437" s="77" t="inlineStr">
        <is>
          <t>UK05-S05</t>
        </is>
      </c>
      <c r="E437" s="77" t="inlineStr"/>
      <c r="F437" s="77" t="inlineStr">
        <is>
          <t>No</t>
        </is>
      </c>
      <c r="G437" s="79" t="inlineStr">
        <is>
          <t>ABDN Grad Challenge</t>
        </is>
      </c>
      <c r="H437" s="77" t="inlineStr">
        <is>
          <t>ABDN Grad Challenge</t>
        </is>
      </c>
      <c r="I437" s="77" t="inlineStr"/>
      <c r="J437" s="77" t="inlineStr">
        <is>
          <t>Careers-run programme in which graduating students take part in project-based virtual work experience in cross-discipline teams, tackling real-life challenges set by employer partners.</t>
        </is>
      </c>
      <c r="K437" s="77" t="inlineStr">
        <is>
          <t>Careers and Employability Service</t>
        </is>
      </c>
      <c r="L437" s="77" t="inlineStr">
        <is>
          <t>Graduating students (cross-discipline)</t>
        </is>
      </c>
      <c r="M437" s="77" t="inlineStr">
        <is>
          <t>Central provision</t>
        </is>
      </c>
      <c r="N437" s="77" t="inlineStr">
        <is>
          <t>Unclear</t>
        </is>
      </c>
      <c r="O437" s="77" t="inlineStr">
        <is>
          <t>Final year / graduating</t>
        </is>
      </c>
      <c r="P437" s="77" t="inlineStr">
        <is>
          <t>Graduating students; detailed eligibility not retrieved</t>
        </is>
      </c>
      <c r="Q437" s="77" t="inlineStr">
        <is>
          <t>Optional/elective</t>
        </is>
      </c>
      <c r="R437" s="77" t="inlineStr">
        <is>
          <t>Extracurricular</t>
        </is>
      </c>
      <c r="S437" s="77" t="inlineStr">
        <is>
          <t>Not retrieved</t>
        </is>
      </c>
      <c r="T437" s="77" t="inlineStr">
        <is>
          <t>Not retrieved</t>
        </is>
      </c>
      <c r="U437" s="77" t="inlineStr">
        <is>
          <t>Virtual</t>
        </is>
      </c>
      <c r="V437" s="77" t="inlineStr">
        <is>
          <t>Unclear</t>
        </is>
      </c>
      <c r="W437" s="77" t="inlineStr">
        <is>
          <t>Described as project-based, but the defined output was not retrieved [1].</t>
        </is>
      </c>
      <c r="X437" s="77" t="inlineStr">
        <is>
          <t>Yes</t>
        </is>
      </c>
      <c r="Y437" s="77" t="inlineStr">
        <is>
          <t>Students work as part of a cross-discipline team [1].</t>
        </is>
      </c>
      <c r="Z437" s="77" t="inlineStr">
        <is>
          <t>Unclear</t>
        </is>
      </c>
      <c r="AA437" s="77" t="inlineStr">
        <is>
          <t>Challenges are 'set by our employer partners' [1]. Because the programme is framed as virtual work experience and there is no evidence that employers engage with students or receive outputs, C is held as Unclear under the simulation ruling.</t>
        </is>
      </c>
      <c r="AB437" s="77" t="inlineStr">
        <is>
          <t>Unclear</t>
        </is>
      </c>
      <c r="AC437" s="77" t="inlineStr">
        <is>
          <t>Sets challenges</t>
        </is>
      </c>
      <c r="AD437" s="77" t="inlineStr"/>
      <c r="AE437" s="77" t="inlineStr">
        <is>
          <t>Not retrieved</t>
        </is>
      </c>
      <c r="AF437" s="77">
        <f>IF(OR(V437="No",X437="No",Z437="No"),"Outside strict definition",IF(AND(V437="Yes",X437="Yes",Z437="Yes"),"Meets all three","Potentially relevant; evidence incomplete"))</f>
        <v/>
      </c>
      <c r="AG437" s="77" t="inlineStr">
        <is>
          <t>Current status unclear</t>
        </is>
      </c>
      <c r="AH437" s="77" t="inlineStr"/>
      <c r="AI437" s="77" t="inlineStr">
        <is>
          <t>Yes</t>
        </is>
      </c>
      <c r="AJ437" s="77">
        <f>IF(AND(AI437="Yes",AF437="Meets all three",AG437="Current delivery confirmed"),"Yes","No")</f>
        <v/>
      </c>
      <c r="AK437" s="77" t="inlineStr"/>
      <c r="AL437" s="77" t="inlineStr">
        <is>
          <t>UK05-S05-R1</t>
        </is>
      </c>
      <c r="AM437" s="77" t="inlineStr">
        <is>
          <t>The Grad Challenge page URL returned 404 on fetch (may have moved); format, dates and employer engagement could not be verified; the search extract is the only evidence.</t>
        </is>
      </c>
      <c r="AN437" s="77" t="inlineStr"/>
      <c r="AO437" s="77" t="inlineStr">
        <is>
          <t>UK</t>
        </is>
      </c>
      <c r="AP437" s="77" t="inlineStr">
        <is>
          <t>UK – additional</t>
        </is>
      </c>
      <c r="AQ437" s="77" t="inlineStr">
        <is>
          <t>Unclear</t>
        </is>
      </c>
      <c r="AR437" s="77" t="inlineStr">
        <is>
          <t>Unclear</t>
        </is>
      </c>
      <c r="AS437" s="77" t="inlineStr"/>
    </row>
    <row r="438">
      <c r="A438" s="77" t="inlineStr">
        <is>
          <t>UK05</t>
        </is>
      </c>
      <c r="B438" s="77" t="inlineStr">
        <is>
          <t>Aberdeen</t>
        </is>
      </c>
      <c r="C438" s="77" t="inlineStr">
        <is>
          <t>Faculty/school</t>
        </is>
      </c>
      <c r="D438" s="77" t="inlineStr">
        <is>
          <t>UK05-S06</t>
        </is>
      </c>
      <c r="E438" s="77" t="inlineStr"/>
      <c r="F438" s="77" t="inlineStr">
        <is>
          <t>No</t>
        </is>
      </c>
      <c r="G438" s="79" t="inlineStr">
        <is>
          <t>Working Together: Employability for Arts &amp; Social Sciences</t>
        </is>
      </c>
      <c r="H438" s="77" t="inlineStr">
        <is>
          <t>Working Together: Employability for Arts &amp; Social Sciences</t>
        </is>
      </c>
      <c r="I438" s="77" t="inlineStr">
        <is>
          <t>ED3536</t>
        </is>
      </c>
      <c r="J438"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38" s="77" t="inlineStr">
        <is>
          <t>Arts &amp; Social Sciences (per case study)</t>
        </is>
      </c>
      <c r="L438" s="77" t="inlineStr">
        <is>
          <t>Arts &amp; Social Sciences students (per case study)</t>
        </is>
      </c>
      <c r="M438" s="77" t="inlineStr">
        <is>
          <t>Arts/humanities/social sciences</t>
        </is>
      </c>
      <c r="N438" s="77" t="inlineStr">
        <is>
          <t>Undergraduate</t>
        </is>
      </c>
      <c r="O438" s="77" t="inlineStr">
        <is>
          <t>Year 3</t>
        </is>
      </c>
      <c r="P438" s="77" t="inlineStr">
        <is>
          <t>Not verified</t>
        </is>
      </c>
      <c r="Q438" s="77" t="inlineStr">
        <is>
          <t>Unclear</t>
        </is>
      </c>
      <c r="R438" s="77" t="inlineStr">
        <is>
          <t>Curricular</t>
        </is>
      </c>
      <c r="S438" s="77" t="inlineStr">
        <is>
          <t>Summative reflective report/group oral presentation; credits not retrieved</t>
        </is>
      </c>
      <c r="T438" s="77" t="inlineStr">
        <is>
          <t>Not retrieved</t>
        </is>
      </c>
      <c r="U438" s="77" t="inlineStr">
        <is>
          <t>Group work-based project</t>
        </is>
      </c>
      <c r="V438" s="77" t="inlineStr">
        <is>
          <t>Yes</t>
        </is>
      </c>
      <c r="W438" s="77" t="inlineStr">
        <is>
          <t>Group, work-based project [1].</t>
        </is>
      </c>
      <c r="X438" s="77" t="inlineStr">
        <is>
          <t>Yes</t>
        </is>
      </c>
      <c r="Y438" s="77" t="inlineStr">
        <is>
          <t>Students complete a group project with a group oral presentation [1].</t>
        </is>
      </c>
      <c r="Z438" s="77" t="inlineStr">
        <is>
          <t>Yes</t>
        </is>
      </c>
      <c r="AA438" s="77" t="inlineStr">
        <is>
          <t>The project is provided by a local business or charity [1]; role in feedback/assessment not retrieved.</t>
        </is>
      </c>
      <c r="AB438" s="77" t="inlineStr">
        <is>
          <t>Mixed</t>
        </is>
      </c>
      <c r="AC438" s="77" t="inlineStr">
        <is>
          <t>Provides the project</t>
        </is>
      </c>
      <c r="AD438" s="77" t="inlineStr"/>
      <c r="AE438" s="77" t="inlineStr">
        <is>
          <t>Group oral presentation and reflective report</t>
        </is>
      </c>
      <c r="AF438" s="77">
        <f>IF(OR(V438="No",X438="No",Z438="No"),"Outside strict definition",IF(AND(V438="Yes",X438="Yes",Z438="Yes"),"Meets all three","Potentially relevant; evidence incomplete"))</f>
        <v/>
      </c>
      <c r="AG438" s="77" t="inlineStr">
        <is>
          <t>Current status unclear</t>
        </is>
      </c>
      <c r="AH438" s="77" t="inlineStr">
        <is>
          <t>2018/19 (case study)</t>
        </is>
      </c>
      <c r="AI438" s="77" t="inlineStr">
        <is>
          <t>Yes</t>
        </is>
      </c>
      <c r="AJ438" s="77">
        <f>IF(AND(AI438="Yes",AF438="Meets all three",AG438="Current delivery confirmed"),"Yes","No")</f>
        <v/>
      </c>
      <c r="AK438" s="77" t="inlineStr"/>
      <c r="AL438" s="77" t="inlineStr">
        <is>
          <t>UK05-S06-R1</t>
        </is>
      </c>
      <c r="AM438" s="77" t="inlineStr">
        <is>
          <t>Current catalogue entry for ED3536 not checked; may be superseded by ED3537 (Employer-led Interdisciplinary Project). Credits, assessment weights and eligibility not retrieved.</t>
        </is>
      </c>
      <c r="AN438" s="77" t="inlineStr"/>
      <c r="AO438" s="77" t="inlineStr">
        <is>
          <t>UK</t>
        </is>
      </c>
      <c r="AP438" s="77" t="inlineStr">
        <is>
          <t>UK – additional</t>
        </is>
      </c>
      <c r="AQ438" s="77" t="inlineStr">
        <is>
          <t>Unclear</t>
        </is>
      </c>
      <c r="AR438" s="77" t="inlineStr">
        <is>
          <t>All/standard</t>
        </is>
      </c>
      <c r="AS438" s="77" t="inlineStr"/>
    </row>
    <row r="439">
      <c r="A439" s="77" t="inlineStr">
        <is>
          <t>UK06</t>
        </is>
      </c>
      <c r="B439" s="77" t="inlineStr">
        <is>
          <t>Reading</t>
        </is>
      </c>
      <c r="C439" s="77" t="inlineStr">
        <is>
          <t>Programme/course</t>
        </is>
      </c>
      <c r="D439" s="77" t="inlineStr">
        <is>
          <t>UK06-S01</t>
        </is>
      </c>
      <c r="E439" s="77" t="inlineStr"/>
      <c r="F439" s="77" t="inlineStr">
        <is>
          <t>No</t>
        </is>
      </c>
      <c r="G439" s="79" t="inlineStr">
        <is>
          <t>Entrepreneurship and Innovation Consultancy Project</t>
        </is>
      </c>
      <c r="H439" s="77" t="inlineStr">
        <is>
          <t>Entrepreneurship and Innovation Consultancy Project (MSc, Henley Business School)</t>
        </is>
      </c>
      <c r="I439" s="77" t="inlineStr">
        <is>
          <t>MMM161</t>
        </is>
      </c>
      <c r="J439"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39" s="77" t="inlineStr">
        <is>
          <t>Henley Business School (Digitalisation, Marketing and Entrepreneurship)</t>
        </is>
      </c>
      <c r="L439" s="77" t="inlineStr">
        <is>
          <t>MSc Entrepreneurship and Innovation (programme specification treats MMM161 as the dissertation equivalent); other programmes using the module not verified</t>
        </is>
      </c>
      <c r="M439" s="77" t="inlineStr">
        <is>
          <t>Business/management</t>
        </is>
      </c>
      <c r="N439" s="77" t="inlineStr">
        <is>
          <t>Postgraduate taught</t>
        </is>
      </c>
      <c r="O439" s="77" t="inlineStr">
        <is>
          <t>Master's, summer capstone</t>
        </is>
      </c>
      <c r="P439" s="77" t="inlineStr">
        <is>
          <t>Master's-level (Level 7) module; programme eligibility beyond MSc Entrepreneurship and Innovation not verified.</t>
        </is>
      </c>
      <c r="Q439" s="77" t="inlineStr">
        <is>
          <t>Compulsory within specified programmes</t>
        </is>
      </c>
      <c r="R439" s="77" t="inlineStr">
        <is>
          <t>Curricular</t>
        </is>
      </c>
      <c r="S439" s="77" t="inlineStr">
        <is>
          <t>40 credits, Level 7. 2025/6: Task 1 individual self-assessment 20%; Task 2 team oral presentation 30%; Task 3 individual 5,000-word proposal for the host entrepreneur 50%.</t>
        </is>
      </c>
      <c r="T439" s="77" t="inlineStr">
        <is>
          <t>Teams work with host mid-June to late July; module runs Semester 2/Summer (Task 3 due Week 12)</t>
        </is>
      </c>
      <c r="U439" s="77" t="inlineStr">
        <is>
          <t>In-person and online team meetings and host visits; convenor monitors attendance</t>
        </is>
      </c>
      <c r="V439" s="77" t="inlineStr">
        <is>
          <t>Yes</t>
        </is>
      </c>
      <c r="W439" s="77" t="inlineStr">
        <is>
          <t>Source 2: live consultancy for a real entrepreneur, 'not a case study'; outputs are team presentation and written project proposal for the host (source 1).</t>
        </is>
      </c>
      <c r="X439" s="77" t="inlineStr">
        <is>
          <t>Yes</t>
        </is>
      </c>
      <c r="Y439" s="77" t="inlineStr">
        <is>
          <t>Sources 1-2: consultancy team works with its project host; assessed 25-minute team presentation (30%). Individual proposals are also assessed, but teamwork on the live project is documented.</t>
        </is>
      </c>
      <c r="Z439" s="77" t="inlineStr">
        <is>
          <t>Yes</t>
        </is>
      </c>
      <c r="AA439"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39" s="77" t="inlineStr">
        <is>
          <t>Business/commercial</t>
        </is>
      </c>
      <c r="AC439" s="77" t="inlineStr">
        <is>
          <t>Host entrepreneurs supply the venture/problem, meet the team and receive written proposals.</t>
        </is>
      </c>
      <c r="AD439" s="77" t="inlineStr"/>
      <c r="AE439" s="77" t="inlineStr">
        <is>
          <t>Team presentation; individual project proposal for the host entrepreneur</t>
        </is>
      </c>
      <c r="AF439" s="77">
        <f>IF(OR(V439="No",X439="No",Z439="No"),"Outside strict definition",IF(AND(V439="Yes",X439="Yes",Z439="Yes"),"Meets all three","Potentially relevant; evidence incomplete"))</f>
        <v/>
      </c>
      <c r="AG439" s="77" t="inlineStr">
        <is>
          <t>Current delivery confirmed</t>
        </is>
      </c>
      <c r="AH439" s="77" t="inlineStr">
        <is>
          <t>2025/26</t>
        </is>
      </c>
      <c r="AI439" s="77" t="inlineStr">
        <is>
          <t>Yes</t>
        </is>
      </c>
      <c r="AJ439" s="77">
        <f>IF(AND(AI439="Yes",AF439="Meets all three",AG439="Current delivery confirmed"),"Yes","No")</f>
        <v/>
      </c>
      <c r="AK439" s="77" t="inlineStr">
        <is>
          <t>Not published in sources found.</t>
        </is>
      </c>
      <c r="AL439" s="77" t="inlineStr">
        <is>
          <t>UK06-S01-R1; UK06-S01-R2; UK06-S01-R3</t>
        </is>
      </c>
      <c r="AM439" s="77" t="inlineStr">
        <is>
          <t>Programmes taking the module beyond MSc Entrepreneurship and Innovation, and whether it is compulsory vs optional elsewhere, not verified. Host entrepreneurs' sectors and names not published. Assessment structure changed between 2024/5 and 2025/6.</t>
        </is>
      </c>
      <c r="AN439" s="77" t="inlineStr"/>
      <c r="AO439" s="77" t="inlineStr">
        <is>
          <t>UK</t>
        </is>
      </c>
      <c r="AP439" s="77" t="inlineStr">
        <is>
          <t>UK – additional</t>
        </is>
      </c>
      <c r="AQ439" s="77" t="inlineStr">
        <is>
          <t>~1 term/semester</t>
        </is>
      </c>
      <c r="AR439" s="77" t="inlineStr">
        <is>
          <t>All/standard</t>
        </is>
      </c>
      <c r="AS439" s="77" t="inlineStr"/>
    </row>
    <row r="440">
      <c r="A440" s="77" t="inlineStr">
        <is>
          <t>UK06</t>
        </is>
      </c>
      <c r="B440" s="77" t="inlineStr">
        <is>
          <t>Reading</t>
        </is>
      </c>
      <c r="C440" s="77" t="inlineStr">
        <is>
          <t>Programme/course</t>
        </is>
      </c>
      <c r="D440" s="77" t="inlineStr">
        <is>
          <t>UK06-S02</t>
        </is>
      </c>
      <c r="E440" s="77" t="inlineStr"/>
      <c r="F440" s="77" t="inlineStr">
        <is>
          <t>No</t>
        </is>
      </c>
      <c r="G440" s="79" t="inlineStr">
        <is>
          <t>Capstone Project (ECM200)</t>
        </is>
      </c>
      <c r="H440" s="77" t="inlineStr">
        <is>
          <t>Capstone Project - team consultancy for an external organisation (Economics, Politics &amp; International Relations)</t>
        </is>
      </c>
      <c r="I440" s="77" t="inlineStr">
        <is>
          <t>ECM200</t>
        </is>
      </c>
      <c r="J440"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40" s="77" t="inlineStr">
        <is>
          <t>Department of Economics / School of Politics, Economics and International Relations (PPE)</t>
        </is>
      </c>
      <c r="L440" s="77" t="inlineStr">
        <is>
          <t>MSc Applied Economics, MSc Business Economics, MSc Economics and MSc Public Policy (Capstone is an alternative to the individual Applied Research Project and Placement PIM92 on Public Policy); teams may include students from different disciplines</t>
        </is>
      </c>
      <c r="M440" s="77" t="inlineStr">
        <is>
          <t>Arts/humanities/social sciences; Business/management</t>
        </is>
      </c>
      <c r="N440" s="77" t="inlineStr">
        <is>
          <t>Postgraduate taught</t>
        </is>
      </c>
      <c r="O440" s="77" t="inlineStr">
        <is>
          <t>Master's, full year</t>
        </is>
      </c>
      <c r="P440" s="77" t="inlineStr">
        <is>
          <t>MSc programmes listing the module; availability by programme not fully verified.</t>
        </is>
      </c>
      <c r="Q440" s="77" t="inlineStr">
        <is>
          <t>Optional/elective</t>
        </is>
      </c>
      <c r="R440" s="77" t="inlineStr">
        <is>
          <t>Curricular</t>
        </is>
      </c>
      <c r="S440" s="77" t="inlineStr">
        <is>
          <t>20 credits; assessed by individual written report 3,000-4,000 words (100%) based on the team's report for the external organisation, plus literature review</t>
        </is>
      </c>
      <c r="T440" s="77" t="inlineStr">
        <is>
          <t>Runs across the full year</t>
        </is>
      </c>
      <c r="U440" s="77" t="inlineStr">
        <is>
          <t>Small groups with academic supervisor; client presentation depending on project</t>
        </is>
      </c>
      <c r="V440" s="77" t="inlineStr">
        <is>
          <t>Yes</t>
        </is>
      </c>
      <c r="W440" s="77" t="inlineStr">
        <is>
          <t>Sources 1-3: comprehensive analysis of an issue facing an external organisation, producing a report and/or presentation.</t>
        </is>
      </c>
      <c r="X440" s="77" t="inlineStr">
        <is>
          <t>Yes</t>
        </is>
      </c>
      <c r="Y440" s="77" t="inlineStr">
        <is>
          <t>Sources 1-3: 'Working in small groups' with an academic supervisor to complete the project; assessed output is individual.</t>
        </is>
      </c>
      <c r="Z440" s="77" t="inlineStr">
        <is>
          <t>Yes</t>
        </is>
      </c>
      <c r="AA440"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40" s="77" t="inlineStr">
        <is>
          <t>Mixed</t>
        </is>
      </c>
      <c r="AC440" s="77" t="inlineStr">
        <is>
          <t>External clients set the problem/brief and may receive the team's report and presentation.</t>
        </is>
      </c>
      <c r="AD440" s="77" t="inlineStr"/>
      <c r="AE440" s="77" t="inlineStr">
        <is>
          <t>Team report and/or client presentation; individual 3,000-4,000-word report</t>
        </is>
      </c>
      <c r="AF440" s="77">
        <f>IF(OR(V440="No",X440="No",Z440="No"),"Outside strict definition",IF(AND(V440="Yes",X440="Yes",Z440="Yes"),"Meets all three","Potentially relevant; evidence incomplete"))</f>
        <v/>
      </c>
      <c r="AG440" s="77" t="inlineStr">
        <is>
          <t>Current delivery confirmed</t>
        </is>
      </c>
      <c r="AH440" s="77" t="inlineStr">
        <is>
          <t>2025/26</t>
        </is>
      </c>
      <c r="AI440" s="77" t="inlineStr">
        <is>
          <t>Yes</t>
        </is>
      </c>
      <c r="AJ440" s="77">
        <f>IF(AND(AI440="Yes",AF440="Meets all three",AG440="Current delivery confirmed"),"Yes","No")</f>
        <v/>
      </c>
      <c r="AK440" s="77" t="inlineStr">
        <is>
          <t>Not published in sources found.</t>
        </is>
      </c>
      <c r="AL440" s="77" t="inlineStr">
        <is>
          <t>UK06-S02-R1; UK06-S02-R2; UK06-S02-R3; UK06-S02-R4</t>
        </is>
      </c>
      <c r="AM440" s="77" t="inlineStr">
        <is>
          <t>Named 2025/26 clients not published; 'depending on the project' whether the team presents to the client; programme-by-programme compulsory/optional status not verified (appears optional or one of two options).</t>
        </is>
      </c>
      <c r="AN440" s="77" t="inlineStr"/>
      <c r="AO440" s="77" t="inlineStr">
        <is>
          <t>UK</t>
        </is>
      </c>
      <c r="AP440" s="77" t="inlineStr">
        <is>
          <t>UK – additional</t>
        </is>
      </c>
      <c r="AQ440" s="77" t="inlineStr">
        <is>
          <t>&gt;1 term</t>
        </is>
      </c>
      <c r="AR440" s="77" t="inlineStr">
        <is>
          <t>All/standard</t>
        </is>
      </c>
      <c r="AS440" s="77" t="inlineStr"/>
    </row>
    <row r="441">
      <c r="A441" s="77" t="inlineStr">
        <is>
          <t>UK06</t>
        </is>
      </c>
      <c r="B441" s="77" t="inlineStr">
        <is>
          <t>Reading</t>
        </is>
      </c>
      <c r="C441" s="77" t="inlineStr">
        <is>
          <t>Programme/course</t>
        </is>
      </c>
      <c r="D441" s="77" t="inlineStr">
        <is>
          <t>UK06-S03</t>
        </is>
      </c>
      <c r="E441" s="77" t="inlineStr"/>
      <c r="F441" s="77" t="inlineStr">
        <is>
          <t>No</t>
        </is>
      </c>
      <c r="G441" s="79" t="inlineStr">
        <is>
          <t>Real Estate Opportunities (Industry Challenge)</t>
        </is>
      </c>
      <c r="H441" s="77" t="inlineStr">
        <is>
          <t>Real Estate Opportunities - Industry Challenge element (MSc Real Estate capstone)</t>
        </is>
      </c>
      <c r="I441" s="77" t="inlineStr">
        <is>
          <t>REMF56</t>
        </is>
      </c>
      <c r="J441"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41" s="77" t="inlineStr">
        <is>
          <t>Henley Business School (Real Estate and Planning)</t>
        </is>
      </c>
      <c r="L441" s="77" t="inlineStr">
        <is>
          <t>MSc Real Estate (capstone); other REP master's programmes not verified</t>
        </is>
      </c>
      <c r="M441" s="77" t="inlineStr">
        <is>
          <t>Business/management</t>
        </is>
      </c>
      <c r="N441" s="77" t="inlineStr">
        <is>
          <t>Postgraduate taught</t>
        </is>
      </c>
      <c r="O441" s="77" t="inlineStr">
        <is>
          <t>Master's, Semester 2</t>
        </is>
      </c>
      <c r="P441" s="77" t="inlineStr">
        <is>
          <t>Master's students on programmes including the module.</t>
        </is>
      </c>
      <c r="Q441" s="77" t="inlineStr">
        <is>
          <t>Compulsory within specified programmes</t>
        </is>
      </c>
      <c r="R441" s="77" t="inlineStr">
        <is>
          <t>Curricular</t>
        </is>
      </c>
      <c r="S441" s="77" t="inlineStr">
        <is>
          <t>20 credits, Level 7. Industry Challenge = 40% of module (group report 3,000 words plus 20-min group client presentation, Week 12 Semester 2).</t>
        </is>
      </c>
      <c r="T441" s="77" t="inlineStr">
        <is>
          <t>Course page describes a one-week industry challenge within a Semester 2 module</t>
        </is>
      </c>
      <c r="U441" s="77" t="inlineStr">
        <is>
          <t>Group work; in-person client presentation</t>
        </is>
      </c>
      <c r="V441" s="77" t="inlineStr">
        <is>
          <t>Yes</t>
        </is>
      </c>
      <c r="W441" s="77" t="inlineStr">
        <is>
          <t>Source 1: group report based on brief from industry partner plus client presentation.</t>
        </is>
      </c>
      <c r="X441" s="77" t="inlineStr">
        <is>
          <t>Yes</t>
        </is>
      </c>
      <c r="Y441" s="77" t="inlineStr">
        <is>
          <t>Source 1: 'teams of students'; group report and group presentation (stated as three group assignments).</t>
        </is>
      </c>
      <c r="Z441" s="77" t="inlineStr">
        <is>
          <t>Yes</t>
        </is>
      </c>
      <c r="AA441" s="77" t="inlineStr">
        <is>
          <t>Source 1: task/brief set by an industry partner; group presentation delivered to the industry partner.</t>
        </is>
      </c>
      <c r="AB441" s="77" t="inlineStr">
        <is>
          <t>Business/commercial</t>
        </is>
      </c>
      <c r="AC441" s="77" t="inlineStr">
        <is>
          <t>Industry partner sets the brief and receives the client presentation.</t>
        </is>
      </c>
      <c r="AD441" s="77" t="inlineStr"/>
      <c r="AE441" s="77" t="inlineStr">
        <is>
          <t>Group report (3,000 words) and 20-minute client presentation</t>
        </is>
      </c>
      <c r="AF441" s="77">
        <f>IF(OR(V441="No",X441="No",Z441="No"),"Outside strict definition",IF(AND(V441="Yes",X441="Yes",Z441="Yes"),"Meets all three","Potentially relevant; evidence incomplete"))</f>
        <v/>
      </c>
      <c r="AG441" s="77" t="inlineStr">
        <is>
          <t>Current delivery confirmed</t>
        </is>
      </c>
      <c r="AH441" s="77" t="inlineStr">
        <is>
          <t>2025/26</t>
        </is>
      </c>
      <c r="AI441" s="77" t="inlineStr">
        <is>
          <t>Yes</t>
        </is>
      </c>
      <c r="AJ441" s="77">
        <f>IF(AND(AI441="Yes",AF441="Meets all three",AG441="Current delivery confirmed"),"Yes","No")</f>
        <v/>
      </c>
      <c r="AK441" s="77" t="inlineStr">
        <is>
          <t>Not published in sources found.</t>
        </is>
      </c>
      <c r="AL441" s="77" t="inlineStr">
        <is>
          <t>UK06-S03-R1; UK06-S03-R2; UK06-S03-R3</t>
        </is>
      </c>
      <c r="AM441" s="77" t="inlineStr">
        <is>
          <t>Partner names not published; compulsory status 'capstone' for MSc Real Estate inferred from module description and course page; other programmes taking REMF56 not verified; marking involvement of partner not evidenced.</t>
        </is>
      </c>
      <c r="AN441" s="77" t="inlineStr"/>
      <c r="AO441" s="77" t="inlineStr">
        <is>
          <t>UK</t>
        </is>
      </c>
      <c r="AP441" s="77" t="inlineStr">
        <is>
          <t>UK – additional</t>
        </is>
      </c>
      <c r="AQ441" s="77" t="inlineStr">
        <is>
          <t>1–4 weeks</t>
        </is>
      </c>
      <c r="AR441" s="77" t="inlineStr">
        <is>
          <t>All/standard</t>
        </is>
      </c>
      <c r="AS441" s="77" t="inlineStr"/>
    </row>
    <row r="442">
      <c r="A442" s="77" t="inlineStr">
        <is>
          <t>UK06</t>
        </is>
      </c>
      <c r="B442" s="77" t="inlineStr">
        <is>
          <t>Reading</t>
        </is>
      </c>
      <c r="C442" s="77" t="inlineStr">
        <is>
          <t>Programme/course</t>
        </is>
      </c>
      <c r="D442" s="77" t="inlineStr">
        <is>
          <t>UK06-S04</t>
        </is>
      </c>
      <c r="E442" s="77" t="inlineStr"/>
      <c r="F442" s="77" t="inlineStr">
        <is>
          <t>No</t>
        </is>
      </c>
      <c r="G442" s="79" t="inlineStr">
        <is>
          <t>Management Consultancy Project</t>
        </is>
      </c>
      <c r="H442" s="77" t="inlineStr">
        <is>
          <t>Management Consultancy Project (MSc Management capstone)</t>
        </is>
      </c>
      <c r="I442" s="77" t="inlineStr">
        <is>
          <t>MMM190</t>
        </is>
      </c>
      <c r="J442"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42" s="77" t="inlineStr">
        <is>
          <t>Henley Business School</t>
        </is>
      </c>
      <c r="L442" s="77" t="inlineStr">
        <is>
          <t>MSc Management</t>
        </is>
      </c>
      <c r="M442" s="77" t="inlineStr">
        <is>
          <t>Business/management</t>
        </is>
      </c>
      <c r="N442" s="77" t="inlineStr">
        <is>
          <t>Postgraduate taught</t>
        </is>
      </c>
      <c r="O442" s="77" t="inlineStr"/>
      <c r="P442" s="77" t="inlineStr"/>
      <c r="Q442" s="77" t="inlineStr">
        <is>
          <t>Optional/elective</t>
        </is>
      </c>
      <c r="R442" s="77" t="inlineStr">
        <is>
          <t>Curricular</t>
        </is>
      </c>
      <c r="S442" s="77" t="inlineStr">
        <is>
          <t>20 credits (10 ECTS)</t>
        </is>
      </c>
      <c r="T442" s="77" t="inlineStr">
        <is>
          <t>Summer period</t>
        </is>
      </c>
      <c r="U442" s="77" t="inlineStr"/>
      <c r="V442" s="77" t="inlineStr">
        <is>
          <t>Yes</t>
        </is>
      </c>
      <c r="W442" s="77" t="inlineStr">
        <is>
          <t>Source 1: consulting project with an organisation addressing a contemporary management problem.</t>
        </is>
      </c>
      <c r="X442" s="77" t="inlineStr">
        <is>
          <t>Unclear</t>
        </is>
      </c>
      <c r="Y442" s="77" t="inlineStr">
        <is>
          <t>Source 1 does not say whether the consulting project is done in teams or individually; other core modules include group projects.</t>
        </is>
      </c>
      <c r="Z442" s="77" t="inlineStr">
        <is>
          <t>Unclear</t>
        </is>
      </c>
      <c r="AA442" s="77" t="inlineStr">
        <is>
          <t>Source 1: projects 'developed in collaboration with specific organisations' - but roles (brief, supervision, assessment) and whether this applies to all projects are not stated, and the summer capstone has alternative options.</t>
        </is>
      </c>
      <c r="AB442" s="77" t="inlineStr">
        <is>
          <t>Unclear</t>
        </is>
      </c>
      <c r="AC442" s="77" t="inlineStr">
        <is>
          <t>Collaborating organisations (role not specified).</t>
        </is>
      </c>
      <c r="AD442" s="77" t="inlineStr"/>
      <c r="AE442" s="77" t="inlineStr">
        <is>
          <t>Consulting project output (unspecified)</t>
        </is>
      </c>
      <c r="AF442" s="77">
        <f>IF(OR(V442="No",X442="No",Z442="No"),"Outside strict definition",IF(AND(V442="Yes",X442="Yes",Z442="Yes"),"Meets all three","Potentially relevant; evidence incomplete"))</f>
        <v/>
      </c>
      <c r="AG442" s="77" t="inlineStr">
        <is>
          <t>Current status unclear</t>
        </is>
      </c>
      <c r="AH442" s="77" t="inlineStr">
        <is>
          <t>undated (page shows September 2027 start)</t>
        </is>
      </c>
      <c r="AI442" s="77" t="inlineStr">
        <is>
          <t>Yes</t>
        </is>
      </c>
      <c r="AJ442" s="77">
        <f>IF(AND(AI442="Yes",AF442="Meets all three",AG442="Current delivery confirmed"),"Yes","No")</f>
        <v/>
      </c>
      <c r="AK442" s="77" t="inlineStr">
        <is>
          <t>Not published in sources found.</t>
        </is>
      </c>
      <c r="AL442" s="77" t="inlineStr">
        <is>
          <t>UK06-S04-R1</t>
        </is>
      </c>
      <c r="AM442" s="77" t="inlineStr">
        <is>
          <t>Team vs individual; client role; delivery year; no module record found in catalogue search.</t>
        </is>
      </c>
      <c r="AN442" s="77" t="inlineStr"/>
      <c r="AO442" s="77" t="inlineStr">
        <is>
          <t>UK</t>
        </is>
      </c>
      <c r="AP442" s="77" t="inlineStr">
        <is>
          <t>UK – additional</t>
        </is>
      </c>
      <c r="AQ442" s="77" t="inlineStr">
        <is>
          <t>Unclear</t>
        </is>
      </c>
      <c r="AR442" s="77" t="inlineStr">
        <is>
          <t>Unclear</t>
        </is>
      </c>
      <c r="AS442" s="77" t="inlineStr"/>
    </row>
    <row r="443">
      <c r="A443" s="77" t="inlineStr">
        <is>
          <t>UK06</t>
        </is>
      </c>
      <c r="B443" s="77" t="inlineStr">
        <is>
          <t>Reading</t>
        </is>
      </c>
      <c r="C443" s="77" t="inlineStr">
        <is>
          <t>Programme/course</t>
        </is>
      </c>
      <c r="D443" s="77" t="inlineStr">
        <is>
          <t>UK06-S05</t>
        </is>
      </c>
      <c r="E443" s="77" t="inlineStr"/>
      <c r="F443" s="77" t="inlineStr">
        <is>
          <t>No</t>
        </is>
      </c>
      <c r="G443" s="79" t="inlineStr">
        <is>
          <t>Assembling Strategy</t>
        </is>
      </c>
      <c r="H443" s="77" t="inlineStr">
        <is>
          <t>Assembling Strategy - live consulting engagement (MSc International Business)</t>
        </is>
      </c>
      <c r="I443" s="77" t="inlineStr">
        <is>
          <t>MMM194</t>
        </is>
      </c>
      <c r="J443" s="77" t="inlineStr">
        <is>
          <t>20-credit second-phase module applying first-semester frameworks to a real-life consulting project with an external company, emphasising client communication and teamwork.</t>
        </is>
      </c>
      <c r="K443" s="77" t="inlineStr">
        <is>
          <t>Henley Business School</t>
        </is>
      </c>
      <c r="L443" s="77" t="inlineStr">
        <is>
          <t>MSc International Business</t>
        </is>
      </c>
      <c r="M443" s="77" t="inlineStr">
        <is>
          <t>Business/management</t>
        </is>
      </c>
      <c r="N443" s="77" t="inlineStr">
        <is>
          <t>Postgraduate taught</t>
        </is>
      </c>
      <c r="O443" s="77" t="inlineStr"/>
      <c r="P443" s="77" t="inlineStr"/>
      <c r="Q443" s="77" t="inlineStr">
        <is>
          <t>Unclear</t>
        </is>
      </c>
      <c r="R443" s="77" t="inlineStr">
        <is>
          <t>Curricular</t>
        </is>
      </c>
      <c r="S443" s="77" t="inlineStr">
        <is>
          <t>20 credits (10 ECTS)</t>
        </is>
      </c>
      <c r="T443" s="77" t="inlineStr"/>
      <c r="U443" s="77" t="inlineStr"/>
      <c r="V443" s="77" t="inlineStr">
        <is>
          <t>Yes</t>
        </is>
      </c>
      <c r="W443" s="77" t="inlineStr">
        <is>
          <t>Source 1: real-life consulting project with an external company.</t>
        </is>
      </c>
      <c r="X443" s="77" t="inlineStr">
        <is>
          <t>Unclear</t>
        </is>
      </c>
      <c r="Y443" s="77" t="inlineStr">
        <is>
          <t>Source 1 lists 'teamwork' as a focus but does not state team-based delivery or assessment.</t>
        </is>
      </c>
      <c r="Z443" s="77" t="inlineStr">
        <is>
          <t>Yes</t>
        </is>
      </c>
      <c r="AA443" s="77" t="inlineStr">
        <is>
          <t>Source 1: consulting project with an external company (client communication).</t>
        </is>
      </c>
      <c r="AB443" s="77" t="inlineStr">
        <is>
          <t>Business/commercial</t>
        </is>
      </c>
      <c r="AC443" s="77" t="inlineStr">
        <is>
          <t>External company is the consulting client (details not published).</t>
        </is>
      </c>
      <c r="AD443" s="77" t="inlineStr"/>
      <c r="AE443" s="77" t="inlineStr">
        <is>
          <t>Consulting output (unspecified)</t>
        </is>
      </c>
      <c r="AF443" s="77">
        <f>IF(OR(V443="No",X443="No",Z443="No"),"Outside strict definition",IF(AND(V443="Yes",X443="Yes",Z443="Yes"),"Meets all three","Potentially relevant; evidence incomplete"))</f>
        <v/>
      </c>
      <c r="AG443" s="77" t="inlineStr">
        <is>
          <t>Current status unclear</t>
        </is>
      </c>
      <c r="AH443" s="77" t="inlineStr">
        <is>
          <t>undated</t>
        </is>
      </c>
      <c r="AI443" s="77" t="inlineStr">
        <is>
          <t>Yes</t>
        </is>
      </c>
      <c r="AJ443" s="77">
        <f>IF(AND(AI443="Yes",AF443="Meets all three",AG443="Current delivery confirmed"),"Yes","No")</f>
        <v/>
      </c>
      <c r="AK443" s="77" t="inlineStr">
        <is>
          <t>Not published in sources found.</t>
        </is>
      </c>
      <c r="AL443" s="77" t="inlineStr">
        <is>
          <t>UK06-S05-R1</t>
        </is>
      </c>
      <c r="AM443" s="77" t="inlineStr">
        <is>
          <t>Group structure, assessment, how many projects/companies, delivery year; no catalogue module record found.</t>
        </is>
      </c>
      <c r="AN443" s="77" t="inlineStr"/>
      <c r="AO443" s="77" t="inlineStr">
        <is>
          <t>UK</t>
        </is>
      </c>
      <c r="AP443" s="77" t="inlineStr">
        <is>
          <t>UK – additional</t>
        </is>
      </c>
      <c r="AQ443" s="77" t="inlineStr">
        <is>
          <t>Unclear</t>
        </is>
      </c>
      <c r="AR443" s="77" t="inlineStr">
        <is>
          <t>Unclear</t>
        </is>
      </c>
      <c r="AS443" s="77" t="inlineStr"/>
    </row>
    <row r="444">
      <c r="A444" s="77" t="inlineStr">
        <is>
          <t>UK06</t>
        </is>
      </c>
      <c r="B444" s="77" t="inlineStr">
        <is>
          <t>Reading</t>
        </is>
      </c>
      <c r="C444" s="77" t="inlineStr">
        <is>
          <t>Programme/course</t>
        </is>
      </c>
      <c r="D444" s="77" t="inlineStr">
        <is>
          <t>UK06-S06</t>
        </is>
      </c>
      <c r="E444" s="77" t="inlineStr"/>
      <c r="F444" s="77" t="inlineStr">
        <is>
          <t>No</t>
        </is>
      </c>
      <c r="G444" s="79" t="inlineStr">
        <is>
          <t>Executive MBA (Global) team consultancy projects</t>
        </is>
      </c>
      <c r="H444" s="77" t="inlineStr">
        <is>
          <t>Henley Executive MBA team projects for a start-up and an NGO</t>
        </is>
      </c>
      <c r="I444" s="77" t="inlineStr"/>
      <c r="J444" s="77" t="inlineStr">
        <is>
          <t>Executive MBA students complete a team-based consultancy-style project with an emerging international business or start-up, and a team project for an NGO in South Africa (as summarised from the programme page).</t>
        </is>
      </c>
      <c r="K444" s="77" t="inlineStr">
        <is>
          <t>Henley Business School</t>
        </is>
      </c>
      <c r="L444" s="77" t="inlineStr">
        <is>
          <t>Executive MBA (Global)</t>
        </is>
      </c>
      <c r="M444" s="77" t="inlineStr">
        <is>
          <t>Business/management</t>
        </is>
      </c>
      <c r="N444" s="77" t="inlineStr">
        <is>
          <t>Postgraduate taught</t>
        </is>
      </c>
      <c r="O444" s="77" t="inlineStr"/>
      <c r="P444" s="77" t="inlineStr"/>
      <c r="Q444" s="77" t="inlineStr">
        <is>
          <t>Compulsory within specified programmes</t>
        </is>
      </c>
      <c r="R444" s="77" t="inlineStr">
        <is>
          <t>Curricular</t>
        </is>
      </c>
      <c r="S444" s="77" t="inlineStr"/>
      <c r="T444" s="77" t="inlineStr"/>
      <c r="U444" s="77" t="inlineStr"/>
      <c r="V444" s="77" t="inlineStr">
        <is>
          <t>Yes</t>
        </is>
      </c>
      <c r="W444" s="77" t="inlineStr">
        <is>
          <t>Source 1 (summary paraphrase): consultancy-style project with start-up; NGO team project.</t>
        </is>
      </c>
      <c r="X444" s="77" t="inlineStr">
        <is>
          <t>Yes</t>
        </is>
      </c>
      <c r="Y444" s="77" t="inlineStr">
        <is>
          <t>Source 1: described as team-based.</t>
        </is>
      </c>
      <c r="Z444" s="77" t="inlineStr">
        <is>
          <t>Yes</t>
        </is>
      </c>
      <c r="AA444" s="77" t="inlineStr">
        <is>
          <t>Source 1: projects for an emerging international business/start-up and an NGO.</t>
        </is>
      </c>
      <c r="AB444" s="77" t="inlineStr">
        <is>
          <t>Mixed</t>
        </is>
      </c>
      <c r="AC444" s="77" t="inlineStr">
        <is>
          <t>Start-up and NGO host organisations</t>
        </is>
      </c>
      <c r="AD444" s="77" t="inlineStr"/>
      <c r="AE444" s="77" t="inlineStr">
        <is>
          <t>Unspecified</t>
        </is>
      </c>
      <c r="AF444" s="77">
        <f>IF(OR(V444="No",X444="No",Z444="No"),"Outside strict definition",IF(AND(V444="Yes",X444="Yes",Z444="Yes"),"Meets all three","Potentially relevant; evidence incomplete"))</f>
        <v/>
      </c>
      <c r="AG444" s="77" t="inlineStr">
        <is>
          <t>Current status unclear</t>
        </is>
      </c>
      <c r="AH444" s="77" t="inlineStr">
        <is>
          <t>undated</t>
        </is>
      </c>
      <c r="AI444" s="77" t="inlineStr">
        <is>
          <t>Yes</t>
        </is>
      </c>
      <c r="AJ444" s="77">
        <f>IF(AND(AI444="Yes",AF444="Meets all three",AG444="Current delivery confirmed"),"Yes","No")</f>
        <v/>
      </c>
      <c r="AK444" s="77" t="inlineStr">
        <is>
          <t>Not published in sources found.</t>
        </is>
      </c>
      <c r="AL444" s="77" t="inlineStr">
        <is>
          <t>UK06-S06-R1</t>
        </is>
      </c>
      <c r="AM444" s="77" t="inlineStr">
        <is>
          <t>Evidence is a search-summary paraphrase only; no module codes, assessment, or dates; executive (part-time, working-professional) cohort; compulsory status inferred.</t>
        </is>
      </c>
      <c r="AN444" s="77" t="inlineStr"/>
      <c r="AO444" s="77" t="inlineStr">
        <is>
          <t>UK</t>
        </is>
      </c>
      <c r="AP444" s="77" t="inlineStr">
        <is>
          <t>UK – additional</t>
        </is>
      </c>
      <c r="AQ444" s="77" t="inlineStr">
        <is>
          <t>Unclear</t>
        </is>
      </c>
      <c r="AR444" s="77" t="inlineStr">
        <is>
          <t>Unclear</t>
        </is>
      </c>
      <c r="AS444" s="77" t="inlineStr"/>
    </row>
    <row r="445">
      <c r="A445" s="77" t="inlineStr">
        <is>
          <t>UK06</t>
        </is>
      </c>
      <c r="B445" s="77" t="inlineStr">
        <is>
          <t>Reading</t>
        </is>
      </c>
      <c r="C445" s="77" t="inlineStr">
        <is>
          <t>Programme/course</t>
        </is>
      </c>
      <c r="D445" s="77" t="inlineStr">
        <is>
          <t>UK06-S07</t>
        </is>
      </c>
      <c r="E445" s="77" t="inlineStr"/>
      <c r="F445" s="77" t="inlineStr">
        <is>
          <t>No</t>
        </is>
      </c>
      <c r="G445" s="79" t="inlineStr">
        <is>
          <t>New Product Development (FB3NPD)</t>
        </is>
      </c>
      <c r="H445" s="77" t="inlineStr">
        <is>
          <t>New Product Development - final-year food product team project</t>
        </is>
      </c>
      <c r="I445" s="77" t="inlineStr">
        <is>
          <t>FB3NPD (earlier FB3FPD Food Product Development)</t>
        </is>
      </c>
      <c r="J445"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45" s="77" t="inlineStr">
        <is>
          <t>Department of Food and Nutritional Sciences</t>
        </is>
      </c>
      <c r="L445" s="77" t="inlineStr">
        <is>
          <t>BSc Food Technology with Bioprocessing and related BSc Food/Nutrition programmes</t>
        </is>
      </c>
      <c r="M445" s="77" t="inlineStr">
        <is>
          <t>Science</t>
        </is>
      </c>
      <c r="N445" s="77" t="inlineStr">
        <is>
          <t>Undergraduate</t>
        </is>
      </c>
      <c r="O445" s="77" t="inlineStr">
        <is>
          <t>Final year (Part 3)</t>
        </is>
      </c>
      <c r="P445" s="77" t="inlineStr"/>
      <c r="Q445" s="77" t="inlineStr">
        <is>
          <t>Compulsory within specified programmes</t>
        </is>
      </c>
      <c r="R445" s="77" t="inlineStr">
        <is>
          <t>Curricular</t>
        </is>
      </c>
      <c r="S445" s="77" t="inlineStr">
        <is>
          <t>20 credits, Level 6</t>
        </is>
      </c>
      <c r="T445" s="77" t="inlineStr">
        <is>
          <t>One semester</t>
        </is>
      </c>
      <c r="U445" s="77" t="inlineStr"/>
      <c r="V445" s="77" t="inlineStr">
        <is>
          <t>Yes</t>
        </is>
      </c>
      <c r="W445" s="77" t="inlineStr">
        <is>
          <t>Sources 1-2: design, develop and evaluate a food product against a brief; trade show.</t>
        </is>
      </c>
      <c r="X445" s="77" t="inlineStr">
        <is>
          <t>Yes</t>
        </is>
      </c>
      <c r="Y445" s="77" t="inlineStr">
        <is>
          <t>Sources 1-2: 'work as a team'; group presentation and executive summary with peer assessment.</t>
        </is>
      </c>
      <c r="Z445" s="77" t="inlineStr">
        <is>
          <t>Unclear</t>
        </is>
      </c>
      <c r="AA445" s="77" t="inlineStr">
        <is>
          <t>Source 1: brief from 'industry experts' and presentation to 'industry professionals' - but no named external organisation is identified, so it is unclear that an external organisation sets the brief or whether the experts are internal staff.</t>
        </is>
      </c>
      <c r="AB445" s="77" t="inlineStr">
        <is>
          <t>Unclear</t>
        </is>
      </c>
      <c r="AC445" s="77" t="inlineStr">
        <is>
          <t>'Industry experts' set brief; 'industry professionals' view outputs (organisation not identified).</t>
        </is>
      </c>
      <c r="AD445" s="77" t="inlineStr"/>
      <c r="AE445" s="77" t="inlineStr">
        <is>
          <t>Original food product prototype, presentation, executive summary</t>
        </is>
      </c>
      <c r="AF445" s="77">
        <f>IF(OR(V445="No",X445="No",Z445="No"),"Outside strict definition",IF(AND(V445="Yes",X445="Yes",Z445="Yes"),"Meets all three","Potentially relevant; evidence incomplete"))</f>
        <v/>
      </c>
      <c r="AG445" s="77" t="inlineStr">
        <is>
          <t>Current status unclear</t>
        </is>
      </c>
      <c r="AH445" s="77" t="inlineStr">
        <is>
          <t>2025 programme specification / 2026/27 course page (module record 2023/4)</t>
        </is>
      </c>
      <c r="AI445" s="77" t="inlineStr">
        <is>
          <t>Yes</t>
        </is>
      </c>
      <c r="AJ445" s="77">
        <f>IF(AND(AI445="Yes",AF445="Meets all three",AG445="Current delivery confirmed"),"Yes","No")</f>
        <v/>
      </c>
      <c r="AK445" s="77" t="inlineStr">
        <is>
          <t>Not published in sources found.</t>
        </is>
      </c>
      <c r="AL445" s="77" t="inlineStr">
        <is>
          <t>UK06-S07-R1; UK06-S07-R2; UK06-S07-R3</t>
        </is>
      </c>
      <c r="AM445" s="77" t="inlineStr">
        <is>
          <t>Which organisations/individuals set the brief; whether external; module record for 2025/26; compulsory status per programme.</t>
        </is>
      </c>
      <c r="AN445" s="77" t="inlineStr"/>
      <c r="AO445" s="77" t="inlineStr">
        <is>
          <t>UK</t>
        </is>
      </c>
      <c r="AP445" s="77" t="inlineStr">
        <is>
          <t>UK – additional</t>
        </is>
      </c>
      <c r="AQ445" s="77" t="inlineStr">
        <is>
          <t>~1 term/semester</t>
        </is>
      </c>
      <c r="AR445" s="77" t="inlineStr">
        <is>
          <t>Unclear</t>
        </is>
      </c>
      <c r="AS445" s="77" t="inlineStr"/>
    </row>
    <row r="446">
      <c r="A446" s="77" t="inlineStr">
        <is>
          <t>UK06</t>
        </is>
      </c>
      <c r="B446" s="77" t="inlineStr">
        <is>
          <t>Reading</t>
        </is>
      </c>
      <c r="C446" s="77" t="inlineStr">
        <is>
          <t>Programme/course</t>
        </is>
      </c>
      <c r="D446" s="77" t="inlineStr">
        <is>
          <t>UK06-S08</t>
        </is>
      </c>
      <c r="E446" s="77" t="inlineStr"/>
      <c r="F446" s="77" t="inlineStr">
        <is>
          <t>No</t>
        </is>
      </c>
      <c r="G446" s="79" t="inlineStr">
        <is>
          <t>Going Public: Presenting the Past, Planning the Future</t>
        </is>
      </c>
      <c r="H446" s="77" t="inlineStr">
        <is>
          <t>Going Public - group project for an external partner (History / Archaeology and History)</t>
        </is>
      </c>
      <c r="I446" s="77" t="inlineStr">
        <is>
          <t>HS2GPP</t>
        </is>
      </c>
      <c r="J446" s="77" t="inlineStr">
        <is>
          <t>Second-year group project in which students choose from listed projects and work to a brief from an organisation outside the history department, producing a portfolio and presentation; peer assessment adjusts individual marks.</t>
        </is>
      </c>
      <c r="K446" s="77" t="inlineStr">
        <is>
          <t>Department of History / Archaeology</t>
        </is>
      </c>
      <c r="L446" s="77" t="inlineStr">
        <is>
          <t>BA Archaeology and History (optional); possibly other History programmes</t>
        </is>
      </c>
      <c r="M446" s="77" t="inlineStr">
        <is>
          <t>Arts/humanities/social sciences</t>
        </is>
      </c>
      <c r="N446" s="77" t="inlineStr">
        <is>
          <t>Undergraduate</t>
        </is>
      </c>
      <c r="O446" s="77" t="inlineStr">
        <is>
          <t>Year 2</t>
        </is>
      </c>
      <c r="P446" s="77" t="inlineStr"/>
      <c r="Q446" s="77" t="inlineStr">
        <is>
          <t>Optional/elective</t>
        </is>
      </c>
      <c r="R446" s="77" t="inlineStr">
        <is>
          <t>Curricular</t>
        </is>
      </c>
      <c r="S446" s="77" t="inlineStr">
        <is>
          <t>Group portfolio 40% and presentation 40% (peer-moderated); remainder not stated</t>
        </is>
      </c>
      <c r="T446" s="77" t="inlineStr"/>
      <c r="U446" s="77" t="inlineStr"/>
      <c r="V446" s="77" t="inlineStr">
        <is>
          <t>Yes</t>
        </is>
      </c>
      <c r="W446" s="77" t="inlineStr">
        <is>
          <t>Source 1: group project with portfolio and presentation to a partner brief.</t>
        </is>
      </c>
      <c r="X446" s="77" t="inlineStr">
        <is>
          <t>Yes</t>
        </is>
      </c>
      <c r="Y446" s="77" t="inlineStr">
        <is>
          <t>Sources 1-2: group project; peer assessment of individual contribution.</t>
        </is>
      </c>
      <c r="Z446" s="77" t="inlineStr">
        <is>
          <t>Unclear</t>
        </is>
      </c>
      <c r="AA446" s="77" t="inlineStr">
        <is>
          <t>Sources 1-2: 'external partners' / brief from an organisation 'outside the history department' - sector and independence from the University (e.g. university museums) not established.</t>
        </is>
      </c>
      <c r="AB446" s="77" t="inlineStr">
        <is>
          <t>Unclear</t>
        </is>
      </c>
      <c r="AC446" s="77" t="inlineStr">
        <is>
          <t>Partner organisation supplies brief (role in feedback/assessment not stated).</t>
        </is>
      </c>
      <c r="AD446" s="77" t="inlineStr"/>
      <c r="AE446" s="77" t="inlineStr">
        <is>
          <t>Portfolio and presentation</t>
        </is>
      </c>
      <c r="AF446" s="77">
        <f>IF(OR(V446="No",X446="No",Z446="No"),"Outside strict definition",IF(AND(V446="Yes",X446="Yes",Z446="Yes"),"Meets all three","Potentially relevant; evidence incomplete"))</f>
        <v/>
      </c>
      <c r="AG446" s="77" t="inlineStr">
        <is>
          <t>Current status unclear</t>
        </is>
      </c>
      <c r="AH446" s="77" t="inlineStr">
        <is>
          <t>2023/4 module record; 2026/27 course page</t>
        </is>
      </c>
      <c r="AI446" s="77" t="inlineStr">
        <is>
          <t>Yes</t>
        </is>
      </c>
      <c r="AJ446" s="77">
        <f>IF(AND(AI446="Yes",AF446="Meets all three",AG446="Current delivery confirmed"),"Yes","No")</f>
        <v/>
      </c>
      <c r="AK446" s="77" t="inlineStr">
        <is>
          <t>Not published in sources found.</t>
        </is>
      </c>
      <c r="AL446" s="77" t="inlineStr">
        <is>
          <t>UK06-S08-R1; UK06-S08-R2</t>
        </is>
      </c>
      <c r="AM446" s="77" t="inlineStr">
        <is>
          <t>Partner identity/type; whether partners are external to the University; current delivery year.</t>
        </is>
      </c>
      <c r="AN446" s="77" t="inlineStr"/>
      <c r="AO446" s="77" t="inlineStr">
        <is>
          <t>UK</t>
        </is>
      </c>
      <c r="AP446" s="77" t="inlineStr">
        <is>
          <t>UK – additional</t>
        </is>
      </c>
      <c r="AQ446" s="77" t="inlineStr">
        <is>
          <t>~1 term/semester</t>
        </is>
      </c>
      <c r="AR446" s="77" t="inlineStr">
        <is>
          <t>Unclear</t>
        </is>
      </c>
      <c r="AS446" s="77" t="inlineStr"/>
    </row>
    <row r="447">
      <c r="A447" s="77" t="inlineStr">
        <is>
          <t>UK06</t>
        </is>
      </c>
      <c r="B447" s="77" t="inlineStr">
        <is>
          <t>Reading</t>
        </is>
      </c>
      <c r="C447" s="77" t="inlineStr">
        <is>
          <t>Programme/course</t>
        </is>
      </c>
      <c r="D447" s="77" t="inlineStr">
        <is>
          <t>UK06-S09</t>
        </is>
      </c>
      <c r="E447" s="77" t="inlineStr"/>
      <c r="F447" s="77" t="inlineStr">
        <is>
          <t>No</t>
        </is>
      </c>
      <c r="G447" s="79" t="inlineStr">
        <is>
          <t>Real Jobs (Typography &amp; Graphic Communication)</t>
        </is>
      </c>
      <c r="H447" s="77" t="inlineStr">
        <is>
          <t>Real Jobs live-client briefs</t>
        </is>
      </c>
      <c r="I447" s="77" t="inlineStr">
        <is>
          <t>TY3PRP (Professional Practice, 2020/1 record)</t>
        </is>
      </c>
      <c r="J447" s="77" t="inlineStr">
        <is>
          <t>Students undertake at least two live-brief projects with real clients (e.g. charity rebrand, packaging, wayfinding), supported by tutors and assessed as completed; the department also runs an IBM-linked UX project and employer feedback on briefs.</t>
        </is>
      </c>
      <c r="K447" s="77" t="inlineStr">
        <is>
          <t>Department of Typography &amp; Graphic Communication</t>
        </is>
      </c>
      <c r="L447" s="77" t="inlineStr">
        <is>
          <t>BA Graphic Communication</t>
        </is>
      </c>
      <c r="M447" s="77" t="inlineStr">
        <is>
          <t>Arts/humanities/social sciences; Other (law, health, design, architecture…)</t>
        </is>
      </c>
      <c r="N447" s="77" t="inlineStr">
        <is>
          <t>Undergraduate</t>
        </is>
      </c>
      <c r="O447" s="77" t="inlineStr">
        <is>
          <t>Year 2 onward</t>
        </is>
      </c>
      <c r="P447" s="77" t="inlineStr"/>
      <c r="Q447" s="77" t="inlineStr">
        <is>
          <t>Compulsory within specified programmes</t>
        </is>
      </c>
      <c r="R447" s="77" t="inlineStr">
        <is>
          <t>Curricular</t>
        </is>
      </c>
      <c r="S447" s="77" t="inlineStr">
        <is>
          <t>Assessed per project by agreed rubric (2020/1 record)</t>
        </is>
      </c>
      <c r="T447" s="77" t="inlineStr"/>
      <c r="U447" s="77" t="inlineStr"/>
      <c r="V447" s="77" t="inlineStr">
        <is>
          <t>Yes</t>
        </is>
      </c>
      <c r="W447" s="77" t="inlineStr">
        <is>
          <t>Sources 1-2: live briefs with design outputs.</t>
        </is>
      </c>
      <c r="X447" s="77" t="inlineStr">
        <is>
          <t>Unclear</t>
        </is>
      </c>
      <c r="Y447" s="77" t="inlineStr">
        <is>
          <t>Source 1: students 'work one-on-one with real clients'; 2020/1 record says supervisors 'may require students to work in small teams'. Cannot separate individual and group routes.</t>
        </is>
      </c>
      <c r="Z447" s="77" t="inlineStr">
        <is>
          <t>Yes</t>
        </is>
      </c>
      <c r="AA447" s="77" t="inlineStr">
        <is>
          <t>Sources 1-2: real clients (e.g. BASIC, Longhaul, Reading City of Sanctuary), real budgets; IBM Design and OUP give feedback.</t>
        </is>
      </c>
      <c r="AB447" s="77" t="inlineStr">
        <is>
          <t>Mixed</t>
        </is>
      </c>
      <c r="AC447" s="77" t="inlineStr">
        <is>
          <t>Clients brief students, work with them to delivery and give feedback.</t>
        </is>
      </c>
      <c r="AD447" s="77" t="inlineStr"/>
      <c r="AE447" s="77" t="inlineStr">
        <is>
          <t>Design deliverables (rebrand, packaging, wayfinding, publicity)</t>
        </is>
      </c>
      <c r="AF447" s="77">
        <f>IF(OR(V447="No",X447="No",Z447="No"),"Outside strict definition",IF(AND(V447="Yes",X447="Yes",Z447="Yes"),"Meets all three","Potentially relevant; evidence incomplete"))</f>
        <v/>
      </c>
      <c r="AG447" s="77" t="inlineStr">
        <is>
          <t>Current status unclear</t>
        </is>
      </c>
      <c r="AH447" s="77" t="inlineStr">
        <is>
          <t>undated pages; module record 2020/1</t>
        </is>
      </c>
      <c r="AI447" s="77" t="inlineStr">
        <is>
          <t>Yes</t>
        </is>
      </c>
      <c r="AJ447" s="77">
        <f>IF(AND(AI447="Yes",AF447="Meets all three",AG447="Current delivery confirmed"),"Yes","No")</f>
        <v/>
      </c>
      <c r="AK447" s="77" t="inlineStr">
        <is>
          <t>Not published in sources found.</t>
        </is>
      </c>
      <c r="AL447" s="77" t="inlineStr">
        <is>
          <t>UK06-S09-R1; UK06-S09-R2</t>
        </is>
      </c>
      <c r="AM447" s="77" t="inlineStr">
        <is>
          <t>Individual vs team routes; current module codes; dates of named projects.</t>
        </is>
      </c>
      <c r="AN447" s="77" t="inlineStr"/>
      <c r="AO447" s="77" t="inlineStr">
        <is>
          <t>UK</t>
        </is>
      </c>
      <c r="AP447" s="77" t="inlineStr">
        <is>
          <t>UK – additional</t>
        </is>
      </c>
      <c r="AQ447" s="77" t="inlineStr">
        <is>
          <t>Unclear</t>
        </is>
      </c>
      <c r="AR447" s="77" t="inlineStr">
        <is>
          <t>All/standard</t>
        </is>
      </c>
      <c r="AS447" s="77" t="inlineStr"/>
    </row>
    <row r="448">
      <c r="A448" s="77" t="inlineStr">
        <is>
          <t>UK06</t>
        </is>
      </c>
      <c r="B448" s="77" t="inlineStr">
        <is>
          <t>Reading</t>
        </is>
      </c>
      <c r="C448" s="77" t="inlineStr">
        <is>
          <t>Programme/course</t>
        </is>
      </c>
      <c r="D448" s="77" t="inlineStr">
        <is>
          <t>UK06-S10</t>
        </is>
      </c>
      <c r="E448" s="77" t="inlineStr"/>
      <c r="F448" s="77" t="inlineStr">
        <is>
          <t>No</t>
        </is>
      </c>
      <c r="G448" s="79" t="inlineStr">
        <is>
          <t>Construction Live Project</t>
        </is>
      </c>
      <c r="H448" s="77" t="inlineStr">
        <is>
          <t>Construction Live Project</t>
        </is>
      </c>
      <c r="I448" s="77" t="inlineStr">
        <is>
          <t>CE3CLP1</t>
        </is>
      </c>
      <c r="J448" s="77" t="inlineStr">
        <is>
          <t>Two-week intensive: student teams plan on campus for five days then build a scaled replica of an iconic structure on site for five days, supported by academics and, in earlier versions, young professionals from a partner contractor and its supply chain.</t>
        </is>
      </c>
      <c r="K448" s="77" t="inlineStr">
        <is>
          <t>School of the Built Environment (Construction Management and Engineering)</t>
        </is>
      </c>
      <c r="L448" s="77" t="inlineStr">
        <is>
          <t>Built Environment undergraduate programmes (Level 6)</t>
        </is>
      </c>
      <c r="M448" s="77" t="inlineStr">
        <is>
          <t>Engineering/computing</t>
        </is>
      </c>
      <c r="N448" s="77" t="inlineStr">
        <is>
          <t>Undergraduate</t>
        </is>
      </c>
      <c r="O448" s="77" t="inlineStr">
        <is>
          <t>Final year</t>
        </is>
      </c>
      <c r="P448" s="77" t="inlineStr"/>
      <c r="Q448" s="77" t="inlineStr">
        <is>
          <t>Unclear</t>
        </is>
      </c>
      <c r="R448" s="77" t="inlineStr">
        <is>
          <t>Curricular</t>
        </is>
      </c>
      <c r="S448" s="77" t="inlineStr">
        <is>
          <t>20 credits (2024/5)</t>
        </is>
      </c>
      <c r="T448" s="77" t="inlineStr">
        <is>
          <t>Two weeks, residential</t>
        </is>
      </c>
      <c r="U448" s="77" t="inlineStr"/>
      <c r="V448" s="77" t="inlineStr">
        <is>
          <t>Yes</t>
        </is>
      </c>
      <c r="W448" s="77" t="inlineStr">
        <is>
          <t>Source 1: plan, schedule, cost, manage H&amp;S and build replica.</t>
        </is>
      </c>
      <c r="X448" s="77" t="inlineStr">
        <is>
          <t>Yes</t>
        </is>
      </c>
      <c r="Y448" s="77" t="inlineStr">
        <is>
          <t>Source 1: student teams.</t>
        </is>
      </c>
      <c r="Z448" s="77" t="inlineStr">
        <is>
          <t>Unclear</t>
        </is>
      </c>
      <c r="AA448" s="77" t="inlineStr">
        <is>
          <t>Sources 1-2: partner contractor staff/young professionals supported earlier versions; the partner is not a client setting a brief, and 2025/6 involvement not confirmed.</t>
        </is>
      </c>
      <c r="AB448" s="77" t="inlineStr">
        <is>
          <t>Business/commercial</t>
        </is>
      </c>
      <c r="AC448" s="77" t="inlineStr">
        <is>
          <t>Partner contractor staff support delivery (earlier version).</t>
        </is>
      </c>
      <c r="AD448" s="77" t="inlineStr"/>
      <c r="AE448" s="77" t="inlineStr">
        <is>
          <t>Scaled structure built on site</t>
        </is>
      </c>
      <c r="AF448" s="77">
        <f>IF(OR(V448="No",X448="No",Z448="No"),"Outside strict definition",IF(AND(V448="Yes",X448="Yes",Z448="Yes"),"Meets all three","Potentially relevant; evidence incomplete"))</f>
        <v/>
      </c>
      <c r="AG448" s="77" t="inlineStr">
        <is>
          <t>Current delivery confirmed</t>
        </is>
      </c>
      <c r="AH448" s="77" t="inlineStr">
        <is>
          <t>2025/26 (module listed); content 2024/5</t>
        </is>
      </c>
      <c r="AI448" s="77" t="inlineStr">
        <is>
          <t>Yes</t>
        </is>
      </c>
      <c r="AJ448" s="77">
        <f>IF(AND(AI448="Yes",AF448="Meets all three",AG448="Current delivery confirmed"),"Yes","No")</f>
        <v/>
      </c>
      <c r="AK448" s="77" t="inlineStr">
        <is>
          <t>Not published in sources found.</t>
        </is>
      </c>
      <c r="AL448" s="77" t="inlineStr">
        <is>
          <t>UK06-S10-R1; UK06-S10-R2; UK06-S10-R3</t>
        </is>
      </c>
      <c r="AM448" s="77" t="inlineStr">
        <is>
          <t>Whether partner contractor involvement continues and whether it amounts to external organisation setting brief/supervising/assessing; compulsory status.</t>
        </is>
      </c>
      <c r="AN448" s="77" t="inlineStr"/>
      <c r="AO448" s="77" t="inlineStr">
        <is>
          <t>UK</t>
        </is>
      </c>
      <c r="AP448" s="77" t="inlineStr">
        <is>
          <t>UK – additional</t>
        </is>
      </c>
      <c r="AQ448" s="77" t="inlineStr">
        <is>
          <t>1–4 weeks</t>
        </is>
      </c>
      <c r="AR448" s="77" t="inlineStr">
        <is>
          <t>Unclear</t>
        </is>
      </c>
      <c r="AS448" s="77" t="inlineStr"/>
    </row>
    <row r="449">
      <c r="A449" s="77" t="inlineStr">
        <is>
          <t>UK06</t>
        </is>
      </c>
      <c r="B449" s="77" t="inlineStr">
        <is>
          <t>Reading</t>
        </is>
      </c>
      <c r="C449" s="77" t="inlineStr">
        <is>
          <t>Programme/course</t>
        </is>
      </c>
      <c r="D449" s="77" t="inlineStr">
        <is>
          <t>UK06-S11</t>
        </is>
      </c>
      <c r="E449" s="77" t="inlineStr"/>
      <c r="F449" s="77" t="inlineStr">
        <is>
          <t>No</t>
        </is>
      </c>
      <c r="G449" s="79" t="inlineStr">
        <is>
          <t>Business Management (Case Studies)</t>
        </is>
      </c>
      <c r="H449" s="77" t="inlineStr">
        <is>
          <t>Farm/rural business case study teams (AP3A54)</t>
        </is>
      </c>
      <c r="I449" s="77" t="inlineStr">
        <is>
          <t>AP3A54</t>
        </is>
      </c>
      <c r="J449" s="77" t="inlineStr">
        <is>
          <t>Small teams (usually 4-5) work on case-study exercises for farms and rural enterprises, preparing a business proposal presented orally and in writing, usually in the presence of the business manager.</t>
        </is>
      </c>
      <c r="K449" s="77" t="inlineStr">
        <is>
          <t>School of Agriculture, Policy and Development</t>
        </is>
      </c>
      <c r="L449" s="77" t="inlineStr">
        <is>
          <t>BSc Agricultural Business Management</t>
        </is>
      </c>
      <c r="M449" s="77" t="inlineStr">
        <is>
          <t>Science</t>
        </is>
      </c>
      <c r="N449" s="77" t="inlineStr">
        <is>
          <t>Undergraduate</t>
        </is>
      </c>
      <c r="O449" s="77" t="inlineStr">
        <is>
          <t>Final year</t>
        </is>
      </c>
      <c r="P449" s="77" t="inlineStr"/>
      <c r="Q449" s="77" t="inlineStr">
        <is>
          <t>Unclear</t>
        </is>
      </c>
      <c r="R449" s="77" t="inlineStr">
        <is>
          <t>Curricular</t>
        </is>
      </c>
      <c r="S449" s="77" t="inlineStr"/>
      <c r="T449" s="77" t="inlineStr"/>
      <c r="U449" s="77" t="inlineStr"/>
      <c r="V449" s="77" t="inlineStr">
        <is>
          <t>Yes</t>
        </is>
      </c>
      <c r="W449" s="77" t="inlineStr">
        <is>
          <t>Source 1: business proposal for introduction of new enterprise or change to a rural business.</t>
        </is>
      </c>
      <c r="X449" s="77" t="inlineStr">
        <is>
          <t>Yes</t>
        </is>
      </c>
      <c r="Y449" s="77" t="inlineStr">
        <is>
          <t>Source 1: small teams (usually 4/5).</t>
        </is>
      </c>
      <c r="Z449" s="77" t="inlineStr">
        <is>
          <t>Unclear</t>
        </is>
      </c>
      <c r="AA449" s="77" t="inlineStr">
        <is>
          <t>Source 1: presented 'usually' in the presence of the manager of the business studied - not established as standard; real vs teaching case unclear.</t>
        </is>
      </c>
      <c r="AB449" s="77" t="inlineStr">
        <is>
          <t>Business/commercial</t>
        </is>
      </c>
      <c r="AC449" s="77" t="inlineStr">
        <is>
          <t>Business manager attends presentation (usually).</t>
        </is>
      </c>
      <c r="AD449" s="77" t="inlineStr"/>
      <c r="AE449" s="77" t="inlineStr">
        <is>
          <t>Business proposal report and presentation</t>
        </is>
      </c>
      <c r="AF449" s="77">
        <f>IF(OR(V449="No",X449="No",Z449="No"),"Outside strict definition",IF(AND(V449="Yes",X449="Yes",Z449="Yes"),"Meets all three","Potentially relevant; evidence incomplete"))</f>
        <v/>
      </c>
      <c r="AG449" s="77" t="inlineStr">
        <is>
          <t>Current status unclear</t>
        </is>
      </c>
      <c r="AH449" s="77" t="inlineStr">
        <is>
          <t>2023/4</t>
        </is>
      </c>
      <c r="AI449" s="77" t="inlineStr">
        <is>
          <t>Yes</t>
        </is>
      </c>
      <c r="AJ449" s="77">
        <f>IF(AND(AI449="Yes",AF449="Meets all three",AG449="Current delivery confirmed"),"Yes","No")</f>
        <v/>
      </c>
      <c r="AK449" s="77" t="inlineStr">
        <is>
          <t>Not published in sources found.</t>
        </is>
      </c>
      <c r="AL449" s="77" t="inlineStr">
        <is>
          <t>UK06-S11-R1</t>
        </is>
      </c>
      <c r="AM449" s="77" t="inlineStr">
        <is>
          <t>Module code may be retired; no 2025/26 equivalent found; case studies may be teaching cases.</t>
        </is>
      </c>
      <c r="AN449" s="77" t="inlineStr"/>
      <c r="AO449" s="77" t="inlineStr">
        <is>
          <t>UK</t>
        </is>
      </c>
      <c r="AP449" s="77" t="inlineStr">
        <is>
          <t>UK – additional</t>
        </is>
      </c>
      <c r="AQ449" s="77" t="inlineStr">
        <is>
          <t>Unclear</t>
        </is>
      </c>
      <c r="AR449" s="77" t="inlineStr">
        <is>
          <t>Some projects</t>
        </is>
      </c>
      <c r="AS449" s="77" t="inlineStr"/>
    </row>
    <row r="450">
      <c r="A450" s="77" t="inlineStr">
        <is>
          <t>UK07</t>
        </is>
      </c>
      <c r="B450" s="77" t="inlineStr">
        <is>
          <t>Surrey</t>
        </is>
      </c>
      <c r="C450" s="77" t="inlineStr">
        <is>
          <t>Programme/course</t>
        </is>
      </c>
      <c r="D450" s="77" t="inlineStr">
        <is>
          <t>UK07-S01</t>
        </is>
      </c>
      <c r="E450" s="77" t="inlineStr"/>
      <c r="F450" s="77" t="inlineStr">
        <is>
          <t>No</t>
        </is>
      </c>
      <c r="G450" s="79" t="inlineStr">
        <is>
          <t>Consulting Project (MANM448)</t>
        </is>
      </c>
      <c r="H450" s="77" t="inlineStr">
        <is>
          <t>Consulting Project</t>
        </is>
      </c>
      <c r="I450" s="77" t="inlineStr">
        <is>
          <t>MANM448</t>
        </is>
      </c>
      <c r="J450"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50" s="77" t="inlineStr">
        <is>
          <t>Surrey Business School</t>
        </is>
      </c>
      <c r="L450" s="77" t="inlineStr">
        <is>
          <t>MSc Management (Surrey Business School)</t>
        </is>
      </c>
      <c r="M450" s="77" t="inlineStr">
        <is>
          <t>Business/management</t>
        </is>
      </c>
      <c r="N450" s="77" t="inlineStr">
        <is>
          <t>Postgraduate taught</t>
        </is>
      </c>
      <c r="O450" s="77" t="inlineStr"/>
      <c r="P450" s="77" t="inlineStr"/>
      <c r="Q450" s="77" t="inlineStr">
        <is>
          <t>Compulsory within specified programmes</t>
        </is>
      </c>
      <c r="R450" s="77" t="inlineStr">
        <is>
          <t>Curricular</t>
        </is>
      </c>
      <c r="S450" s="77" t="inlineStr">
        <is>
          <t>15 credits, FHEQ L7, Semester 2; group presentation 50% + group report 50% (2024/5, 2025/6)</t>
        </is>
      </c>
      <c r="T450" s="77" t="inlineStr">
        <is>
          <t>Semester 2 (Feb-Jul)</t>
        </is>
      </c>
      <c r="U450" s="77" t="inlineStr">
        <is>
          <t>Self-managed team consultancy with weekly group meetings</t>
        </is>
      </c>
      <c r="V450" s="77" t="inlineStr">
        <is>
          <t>Yes</t>
        </is>
      </c>
      <c r="W450" s="77" t="inlineStr">
        <is>
          <t>Live consulting project applying learning to a real business problem; consultancy report and presentation [1][2].</t>
        </is>
      </c>
      <c r="X450" s="77" t="inlineStr">
        <is>
          <t>Yes</t>
        </is>
      </c>
      <c r="Y450" s="77" t="inlineStr">
        <is>
          <t>Teams plan and deliver the engagement; two equally weighted group assessments [1][2].</t>
        </is>
      </c>
      <c r="Z450" s="77" t="inlineStr">
        <is>
          <t>Yes</t>
        </is>
      </c>
      <c r="AA450" s="77" t="inlineStr">
        <is>
          <t>Brief set by a client organisation; students present formatively to the client and client oral/written feedback is included in the final report; 2020/1 entry: report presented to the client organisation [1][2].</t>
        </is>
      </c>
      <c r="AB450" s="77" t="inlineStr">
        <is>
          <t>Unclear</t>
        </is>
      </c>
      <c r="AC450" s="77" t="inlineStr">
        <is>
          <t>Sets the brief, acts as client sponsor, gives feedback on formative presentation</t>
        </is>
      </c>
      <c r="AD450" s="77" t="inlineStr"/>
      <c r="AE450" s="77" t="inlineStr">
        <is>
          <t>Group consulting report and presentation to client</t>
        </is>
      </c>
      <c r="AF450" s="77">
        <f>IF(OR(V450="No",X450="No",Z450="No"),"Outside strict definition",IF(AND(V450="Yes",X450="Yes",Z450="Yes"),"Meets all three","Potentially relevant; evidence incomplete"))</f>
        <v/>
      </c>
      <c r="AG450" s="77" t="inlineStr">
        <is>
          <t>Current delivery confirmed</t>
        </is>
      </c>
      <c r="AH450" s="77" t="inlineStr">
        <is>
          <t>2025/26</t>
        </is>
      </c>
      <c r="AI450" s="77" t="inlineStr">
        <is>
          <t>Yes</t>
        </is>
      </c>
      <c r="AJ450" s="77">
        <f>IF(AND(AI450="Yes",AF450="Meets all three",AG450="Current delivery confirmed"),"Yes","No")</f>
        <v/>
      </c>
      <c r="AK450" s="77" t="inlineStr"/>
      <c r="AL450" s="77" t="inlineStr">
        <is>
          <t>UK07-S01-R1; UK07-S01-R2</t>
        </is>
      </c>
      <c r="AM450" s="77" t="inlineStr">
        <is>
          <t>Compulsory status is from the 2020/1 catalogue (Management MSc, Semester 2, Compulsory); 2025/6 programme listing not seen. Client sector and named clients not published.</t>
        </is>
      </c>
      <c r="AN450" s="77" t="inlineStr"/>
      <c r="AO450" s="77" t="inlineStr">
        <is>
          <t>UK</t>
        </is>
      </c>
      <c r="AP450" s="77" t="inlineStr">
        <is>
          <t>UK – additional</t>
        </is>
      </c>
      <c r="AQ450" s="77" t="inlineStr">
        <is>
          <t>~1 term/semester</t>
        </is>
      </c>
      <c r="AR450" s="77" t="inlineStr">
        <is>
          <t>All/standard</t>
        </is>
      </c>
      <c r="AS450" s="77" t="inlineStr"/>
    </row>
    <row r="451">
      <c r="A451" s="77" t="inlineStr">
        <is>
          <t>UK07</t>
        </is>
      </c>
      <c r="B451" s="77" t="inlineStr">
        <is>
          <t>Surrey</t>
        </is>
      </c>
      <c r="C451" s="77" t="inlineStr">
        <is>
          <t>Programme/course</t>
        </is>
      </c>
      <c r="D451" s="77" t="inlineStr">
        <is>
          <t>UK07-S02</t>
        </is>
      </c>
      <c r="E451" s="77" t="inlineStr"/>
      <c r="F451" s="77" t="inlineStr">
        <is>
          <t>No</t>
        </is>
      </c>
      <c r="G451" s="79" t="inlineStr">
        <is>
          <t>Dynamics of Business Consultancy (MSc Entrepreneurship &amp; Innovation Management)</t>
        </is>
      </c>
      <c r="H451" s="77" t="inlineStr">
        <is>
          <t>Dynamics of Business Consultancy</t>
        </is>
      </c>
      <c r="I451" s="77" t="inlineStr"/>
      <c r="J451" s="77" t="inlineStr">
        <is>
          <t>Compulsory Year 1 Semester 2 module in which small student teams act as consultants for an external organisation: they receive a live client brief, analyse a genuine workplace problem and develop practical, evidence-based recommendations.</t>
        </is>
      </c>
      <c r="K451" s="77" t="inlineStr">
        <is>
          <t>Surrey Business School</t>
        </is>
      </c>
      <c r="L451" s="77" t="inlineStr">
        <is>
          <t>MSc Entrepreneurship &amp; Innovation Management</t>
        </is>
      </c>
      <c r="M451" s="77" t="inlineStr">
        <is>
          <t>Business/management</t>
        </is>
      </c>
      <c r="N451" s="77" t="inlineStr">
        <is>
          <t>Postgraduate taught</t>
        </is>
      </c>
      <c r="O451" s="77" t="inlineStr"/>
      <c r="P451" s="77" t="inlineStr"/>
      <c r="Q451" s="77" t="inlineStr">
        <is>
          <t>Compulsory within specified programmes</t>
        </is>
      </c>
      <c r="R451" s="77" t="inlineStr">
        <is>
          <t>Curricular</t>
        </is>
      </c>
      <c r="S451" s="77" t="inlineStr">
        <is>
          <t>Credit/assessment not retrieved; programme is 180 credits FHEQ L7</t>
        </is>
      </c>
      <c r="T451" s="77" t="inlineStr">
        <is>
          <t>Semester 2</t>
        </is>
      </c>
      <c r="U451" s="77" t="inlineStr">
        <is>
          <t>Team consultancy for external organisation</t>
        </is>
      </c>
      <c r="V451" s="77" t="inlineStr">
        <is>
          <t>Yes</t>
        </is>
      </c>
      <c r="W451" s="77" t="inlineStr">
        <is>
          <t>Live client brief producing practical evidence-based recommendations [1].</t>
        </is>
      </c>
      <c r="X451" s="77" t="inlineStr">
        <is>
          <t>Yes</t>
        </is>
      </c>
      <c r="Y451" s="77" t="inlineStr">
        <is>
          <t>'small student teams act as consultants' [1].</t>
        </is>
      </c>
      <c r="Z451" s="77" t="inlineStr">
        <is>
          <t>Yes</t>
        </is>
      </c>
      <c r="AA451" s="77" t="inlineStr">
        <is>
          <t>Teams work for an external organisation on a live client brief [1].</t>
        </is>
      </c>
      <c r="AB451" s="77" t="inlineStr">
        <is>
          <t>Unclear</t>
        </is>
      </c>
      <c r="AC451" s="77" t="inlineStr">
        <is>
          <t>Provides live client brief (further role not published)</t>
        </is>
      </c>
      <c r="AD451" s="77" t="inlineStr"/>
      <c r="AE451" s="77" t="inlineStr">
        <is>
          <t>Recommendations to the client organisation (format not retrieved)</t>
        </is>
      </c>
      <c r="AF451" s="77">
        <f>IF(OR(V451="No",X451="No",Z451="No"),"Outside strict definition",IF(AND(V451="Yes",X451="Yes",Z451="Yes"),"Meets all three","Potentially relevant; evidence incomplete"))</f>
        <v/>
      </c>
      <c r="AG451" s="77" t="inlineStr">
        <is>
          <t>Current delivery confirmed</t>
        </is>
      </c>
      <c r="AH451" s="77" t="inlineStr">
        <is>
          <t>2026/27</t>
        </is>
      </c>
      <c r="AI451" s="77" t="inlineStr">
        <is>
          <t>Yes</t>
        </is>
      </c>
      <c r="AJ451" s="77">
        <f>IF(AND(AI451="Yes",AF451="Meets all three",AG451="Current delivery confirmed"),"Yes","No")</f>
        <v/>
      </c>
      <c r="AK451" s="77" t="inlineStr"/>
      <c r="AL451" s="77" t="inlineStr">
        <is>
          <t>UK07-S02-R1; UK07-S02-R2</t>
        </is>
      </c>
      <c r="AM451" s="77" t="inlineStr">
        <is>
          <t>Module code, credit and assessment not retrieved; programme page undated, corroborated by 2026/7 and 2025/6 programme catalogue entries. Possible overlap with S3 (MANM468) not resolved.</t>
        </is>
      </c>
      <c r="AN451" s="77" t="inlineStr"/>
      <c r="AO451" s="77" t="inlineStr">
        <is>
          <t>UK</t>
        </is>
      </c>
      <c r="AP451" s="77" t="inlineStr">
        <is>
          <t>UK – additional</t>
        </is>
      </c>
      <c r="AQ451" s="77" t="inlineStr">
        <is>
          <t>~1 term/semester</t>
        </is>
      </c>
      <c r="AR451" s="77" t="inlineStr">
        <is>
          <t>All/standard</t>
        </is>
      </c>
      <c r="AS451" s="77" t="inlineStr"/>
    </row>
    <row r="452">
      <c r="A452" s="77" t="inlineStr">
        <is>
          <t>UK07</t>
        </is>
      </c>
      <c r="B452" s="77" t="inlineStr">
        <is>
          <t>Surrey</t>
        </is>
      </c>
      <c r="C452" s="77" t="inlineStr">
        <is>
          <t>Programme/course</t>
        </is>
      </c>
      <c r="D452" s="77" t="inlineStr">
        <is>
          <t>UK07-S03</t>
        </is>
      </c>
      <c r="E452" s="77" t="inlineStr"/>
      <c r="F452" s="77" t="inlineStr">
        <is>
          <t>No</t>
        </is>
      </c>
      <c r="G452" s="79" t="inlineStr">
        <is>
          <t>Digital Business Challenge / Digital Project Development (MANM468)</t>
        </is>
      </c>
      <c r="H452" s="77" t="inlineStr">
        <is>
          <t>Digital Project Development</t>
        </is>
      </c>
      <c r="I452" s="77" t="inlineStr">
        <is>
          <t>MANM468</t>
        </is>
      </c>
      <c r="J452"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52" s="77" t="inlineStr">
        <is>
          <t>Surrey Business School</t>
        </is>
      </c>
      <c r="L452" s="77" t="inlineStr">
        <is>
          <t>Compulsory on MSc Entrepreneurship &amp; Innovation Management (2025/6 catalogue)</t>
        </is>
      </c>
      <c r="M452" s="77" t="inlineStr">
        <is>
          <t>Business/management</t>
        </is>
      </c>
      <c r="N452" s="77" t="inlineStr">
        <is>
          <t>Postgraduate taught</t>
        </is>
      </c>
      <c r="O452" s="77" t="inlineStr"/>
      <c r="P452" s="77" t="inlineStr"/>
      <c r="Q452" s="77" t="inlineStr">
        <is>
          <t>Compulsory within specified programmes</t>
        </is>
      </c>
      <c r="R452" s="77" t="inlineStr">
        <is>
          <t>Curricular</t>
        </is>
      </c>
      <c r="S452" s="77" t="inlineStr">
        <is>
          <t>15 credits, FHEQ L7, Semester 2, cap 60</t>
        </is>
      </c>
      <c r="T452" s="77" t="inlineStr">
        <is>
          <t>Feb-May (one semester)</t>
        </is>
      </c>
      <c r="U452" s="77" t="inlineStr">
        <is>
          <t>Team project with weekly company meetings</t>
        </is>
      </c>
      <c r="V452" s="77" t="inlineStr">
        <is>
          <t>Yes</t>
        </is>
      </c>
      <c r="W452" s="77" t="inlineStr">
        <is>
          <t>Defined digital marketing problem per company; stakeholder presentation then agreed tasks [1].</t>
        </is>
      </c>
      <c r="X452" s="77" t="inlineStr">
        <is>
          <t>Yes</t>
        </is>
      </c>
      <c r="Y452" s="77" t="inlineStr">
        <is>
          <t>'Student teams' work on digital marketing for partner companies [1]; module teaching uses teams on business challenge [2].</t>
        </is>
      </c>
      <c r="Z452" s="77" t="inlineStr">
        <is>
          <t>Yes</t>
        </is>
      </c>
      <c r="AA452" s="77" t="inlineStr">
        <is>
          <t>Companies are recruited on a project proposal highlighting a digital marketing challenge, meet teams weekly (min 2 h/week) and attend the stakeholder presentation [1].</t>
        </is>
      </c>
      <c r="AB452" s="77" t="inlineStr">
        <is>
          <t>Business/commercial</t>
        </is>
      </c>
      <c r="AC452" s="77" t="inlineStr">
        <is>
          <t>Sets the challenge, meets teams weekly, receives presentation</t>
        </is>
      </c>
      <c r="AD452" s="77" t="inlineStr">
        <is>
          <t>Vision Engineering Ltd (credited students' SEO/social work; year not stated)</t>
        </is>
      </c>
      <c r="AE452" s="77" t="inlineStr">
        <is>
          <t>Stakeholder presentation and executed digital marketing work</t>
        </is>
      </c>
      <c r="AF452" s="77">
        <f>IF(OR(V452="No",X452="No",Z452="No"),"Outside strict definition",IF(AND(V452="Yes",X452="Yes",Z452="Yes"),"Meets all three","Potentially relevant; evidence incomplete"))</f>
        <v/>
      </c>
      <c r="AG452" s="77" t="inlineStr">
        <is>
          <t>Current delivery confirmed</t>
        </is>
      </c>
      <c r="AH452" s="77" t="inlineStr">
        <is>
          <t>2025/26</t>
        </is>
      </c>
      <c r="AI452" s="77" t="inlineStr">
        <is>
          <t>Yes</t>
        </is>
      </c>
      <c r="AJ452" s="77">
        <f>IF(AND(AI452="Yes",AF452="Meets all three",AG452="Current delivery confirmed"),"Yes","No")</f>
        <v/>
      </c>
      <c r="AK452" s="77" t="inlineStr"/>
      <c r="AL452" s="77" t="inlineStr">
        <is>
          <t>UK07-S03-R1; UK07-S03-R2</t>
        </is>
      </c>
      <c r="AM452" s="77" t="inlineStr">
        <is>
          <t>Link between the (undated) Digital Business Challenge page and the MANM468 catalogue entry rests on the search summary; 2025/6 catalogue snippet did not show team structure. Whether other programmes take it unknown.</t>
        </is>
      </c>
      <c r="AN452" s="77" t="inlineStr"/>
      <c r="AO452" s="77" t="inlineStr">
        <is>
          <t>UK</t>
        </is>
      </c>
      <c r="AP452" s="77" t="inlineStr">
        <is>
          <t>UK – additional</t>
        </is>
      </c>
      <c r="AQ452" s="77" t="inlineStr">
        <is>
          <t>~1 term/semester</t>
        </is>
      </c>
      <c r="AR452" s="77" t="inlineStr">
        <is>
          <t>All/standard</t>
        </is>
      </c>
      <c r="AS452" s="77" t="inlineStr"/>
    </row>
    <row r="453">
      <c r="A453" s="77" t="inlineStr">
        <is>
          <t>UK07</t>
        </is>
      </c>
      <c r="B453" s="77" t="inlineStr">
        <is>
          <t>Surrey</t>
        </is>
      </c>
      <c r="C453" s="77" t="inlineStr">
        <is>
          <t>Programme/course</t>
        </is>
      </c>
      <c r="D453" s="77" t="inlineStr">
        <is>
          <t>UK07-S04</t>
        </is>
      </c>
      <c r="E453" s="77" t="inlineStr"/>
      <c r="F453" s="77" t="inlineStr">
        <is>
          <t>No</t>
        </is>
      </c>
      <c r="G453" s="79" t="inlineStr">
        <is>
          <t>Employee Resourcing (MANM466) - client resourcing challenge</t>
        </is>
      </c>
      <c r="H453" s="77" t="inlineStr">
        <is>
          <t>Employee Resourcing</t>
        </is>
      </c>
      <c r="I453" s="77" t="inlineStr">
        <is>
          <t>MANM466</t>
        </is>
      </c>
      <c r="J453"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53" s="77" t="inlineStr">
        <is>
          <t>Surrey Business School</t>
        </is>
      </c>
      <c r="L453" s="77" t="inlineStr">
        <is>
          <t>MSc Human Resources Management</t>
        </is>
      </c>
      <c r="M453" s="77" t="inlineStr">
        <is>
          <t>Business/management</t>
        </is>
      </c>
      <c r="N453" s="77" t="inlineStr">
        <is>
          <t>Postgraduate taught</t>
        </is>
      </c>
      <c r="O453" s="77" t="inlineStr"/>
      <c r="P453" s="77" t="inlineStr"/>
      <c r="Q453" s="77" t="inlineStr">
        <is>
          <t>Compulsory within specified programmes</t>
        </is>
      </c>
      <c r="R453" s="77" t="inlineStr">
        <is>
          <t>Curricular</t>
        </is>
      </c>
      <c r="S453" s="77" t="inlineStr">
        <is>
          <t>Group presentation 40% + individual written assignment 60% (2024/5)</t>
        </is>
      </c>
      <c r="T453" s="77" t="inlineStr">
        <is>
          <t>Semester 2</t>
        </is>
      </c>
      <c r="U453" s="77" t="inlineStr">
        <is>
          <t>Client-mentored team challenge</t>
        </is>
      </c>
      <c r="V453" s="77" t="inlineStr">
        <is>
          <t>Yes</t>
        </is>
      </c>
      <c r="W453" s="77" t="inlineStr">
        <is>
          <t>Real resourcing challenge with group presentation [1].</t>
        </is>
      </c>
      <c r="X453" s="77" t="inlineStr">
        <is>
          <t>Yes</t>
        </is>
      </c>
      <c r="Y453" s="77" t="inlineStr">
        <is>
          <t>'each group' mentored; group presentation 40% [1].</t>
        </is>
      </c>
      <c r="Z453" s="77" t="inlineStr">
        <is>
          <t>Yes</t>
        </is>
      </c>
      <c r="AA453" s="77" t="inlineStr">
        <is>
          <t>Client presents the challenge, senior manager mentors each group, client HR professionals are in the presentation audience [1].</t>
        </is>
      </c>
      <c r="AB453" s="77" t="inlineStr">
        <is>
          <t>Business/commercial</t>
        </is>
      </c>
      <c r="AC453" s="77" t="inlineStr">
        <is>
          <t>Presents challenge, mentors groups, attends presentation</t>
        </is>
      </c>
      <c r="AD453" s="77" t="inlineStr"/>
      <c r="AE453" s="77" t="inlineStr">
        <is>
          <t>Group presentation (plus individual assignment)</t>
        </is>
      </c>
      <c r="AF453" s="77">
        <f>IF(OR(V453="No",X453="No",Z453="No"),"Outside strict definition",IF(AND(V453="Yes",X453="Yes",Z453="Yes"),"Meets all three","Potentially relevant; evidence incomplete"))</f>
        <v/>
      </c>
      <c r="AG453" s="77" t="inlineStr">
        <is>
          <t>Current status unclear</t>
        </is>
      </c>
      <c r="AH453" s="77" t="inlineStr">
        <is>
          <t>2024/25</t>
        </is>
      </c>
      <c r="AI453" s="77" t="inlineStr">
        <is>
          <t>Yes</t>
        </is>
      </c>
      <c r="AJ453" s="77">
        <f>IF(AND(AI453="Yes",AF453="Meets all three",AG453="Current delivery confirmed"),"Yes","No")</f>
        <v/>
      </c>
      <c r="AK453" s="77" t="inlineStr"/>
      <c r="AL453" s="77" t="inlineStr">
        <is>
          <t>UK07-S04-R1</t>
        </is>
      </c>
      <c r="AM453"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53" s="77" t="inlineStr"/>
      <c r="AO453" s="77" t="inlineStr">
        <is>
          <t>UK</t>
        </is>
      </c>
      <c r="AP453" s="77" t="inlineStr">
        <is>
          <t>UK – additional</t>
        </is>
      </c>
      <c r="AQ453" s="77" t="inlineStr">
        <is>
          <t>~1 term/semester</t>
        </is>
      </c>
      <c r="AR453" s="77" t="inlineStr">
        <is>
          <t>All/standard</t>
        </is>
      </c>
      <c r="AS453" s="77" t="inlineStr"/>
    </row>
    <row r="454">
      <c r="A454" s="77" t="inlineStr">
        <is>
          <t>UK07</t>
        </is>
      </c>
      <c r="B454" s="77" t="inlineStr">
        <is>
          <t>Surrey</t>
        </is>
      </c>
      <c r="C454" s="77" t="inlineStr">
        <is>
          <t>Programme/course</t>
        </is>
      </c>
      <c r="D454" s="77" t="inlineStr">
        <is>
          <t>UK07-S05</t>
        </is>
      </c>
      <c r="E454" s="77" t="inlineStr"/>
      <c r="F454" s="77" t="inlineStr">
        <is>
          <t>No</t>
        </is>
      </c>
      <c r="G454" s="79" t="inlineStr">
        <is>
          <t>Hospitality, Tourism and Events Consultancy / Consultancy for the Visitor Economy (MAN3164 / MAN3251)</t>
        </is>
      </c>
      <c r="H454" s="77" t="inlineStr">
        <is>
          <t>Hospitality, Tourism and Events Consultancy</t>
        </is>
      </c>
      <c r="I454" s="77" t="inlineStr">
        <is>
          <t>MAN3164 (2025/6); MAN3251 (listed 2025/6 and 2026/7)</t>
        </is>
      </c>
      <c r="J454"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54" s="77" t="inlineStr">
        <is>
          <t>Surrey Business School (Hospitality, Tourism &amp; Events)</t>
        </is>
      </c>
      <c r="L454" s="77" t="inlineStr">
        <is>
          <t>Final-year BSc Hospitality/Tourism/Events programmes (MAN3251 optional 30 credits, Semester 2, in International Tourism Management)</t>
        </is>
      </c>
      <c r="M454" s="77" t="inlineStr">
        <is>
          <t>Business/management</t>
        </is>
      </c>
      <c r="N454" s="77" t="inlineStr">
        <is>
          <t>Undergraduate</t>
        </is>
      </c>
      <c r="O454" s="77" t="inlineStr">
        <is>
          <t>Final year</t>
        </is>
      </c>
      <c r="P454" s="77" t="inlineStr"/>
      <c r="Q454" s="77" t="inlineStr">
        <is>
          <t>Optional/elective</t>
        </is>
      </c>
      <c r="R454" s="77" t="inlineStr">
        <is>
          <t>Curricular</t>
        </is>
      </c>
      <c r="S454" s="77" t="inlineStr">
        <is>
          <t>30 credits (MAN3251), Semester 2; assessment detail not retrieved</t>
        </is>
      </c>
      <c r="T454" s="77" t="inlineStr">
        <is>
          <t>Feb-May</t>
        </is>
      </c>
      <c r="U454" s="77" t="inlineStr">
        <is>
          <t>Supported group work with dedicated tutor and self-organised client meetings</t>
        </is>
      </c>
      <c r="V454" s="77" t="inlineStr">
        <is>
          <t>Yes</t>
        </is>
      </c>
      <c r="W454" s="77" t="inlineStr">
        <is>
          <t>Small consultancy project from inception to client recommendations [1][2].</t>
        </is>
      </c>
      <c r="X454" s="77" t="inlineStr">
        <is>
          <t>Yes</t>
        </is>
      </c>
      <c r="Y454" s="77" t="inlineStr">
        <is>
          <t>'collaboratively undertake a real consultancy project'; supported group work [1].</t>
        </is>
      </c>
      <c r="Z454" s="77" t="inlineStr">
        <is>
          <t>Yes</t>
        </is>
      </c>
      <c r="AA454" s="77" t="inlineStr">
        <is>
          <t>External industry client sets brief, meets team (&gt;=4 one-hour meetings) and receives recommendations/report; Gatwick example [1][2][3].</t>
        </is>
      </c>
      <c r="AB454" s="77" t="inlineStr">
        <is>
          <t>Business/commercial</t>
        </is>
      </c>
      <c r="AC454" s="77" t="inlineStr">
        <is>
          <t>Sets brief, regular meetings, receives report/presentation</t>
        </is>
      </c>
      <c r="AD454" s="77" t="inlineStr">
        <is>
          <t>London Gatwick Airport (year not stated in extract; search summary indicated 2026)</t>
        </is>
      </c>
      <c r="AE454" s="77" t="inlineStr">
        <is>
          <t>Report and presentation of recommendations to the organisation</t>
        </is>
      </c>
      <c r="AF454" s="77">
        <f>IF(OR(V454="No",X454="No",Z454="No"),"Outside strict definition",IF(AND(V454="Yes",X454="Yes",Z454="Yes"),"Meets all three","Potentially relevant; evidence incomplete"))</f>
        <v/>
      </c>
      <c r="AG454" s="77" t="inlineStr">
        <is>
          <t>Current delivery confirmed</t>
        </is>
      </c>
      <c r="AH454" s="77" t="inlineStr">
        <is>
          <t>2025/26</t>
        </is>
      </c>
      <c r="AI454" s="77" t="inlineStr">
        <is>
          <t>Yes</t>
        </is>
      </c>
      <c r="AJ454" s="77">
        <f>IF(AND(AI454="Yes",AF454="Meets all three",AG454="Current delivery confirmed"),"Yes","No")</f>
        <v/>
      </c>
      <c r="AK454" s="77" t="inlineStr"/>
      <c r="AL454" s="77" t="inlineStr">
        <is>
          <t>UK07-S05-R1; UK07-S05-R2; UK07-S05-R3</t>
        </is>
      </c>
      <c r="AM454" s="77" t="inlineStr">
        <is>
          <t>MAN3164 vs MAN3251 naming (likely renamed) not confirmed; MAN3251 descriptor not retrieved; Gatwick news year not confirmed.</t>
        </is>
      </c>
      <c r="AN454" s="77" t="inlineStr"/>
      <c r="AO454" s="77" t="inlineStr">
        <is>
          <t>UK</t>
        </is>
      </c>
      <c r="AP454" s="77" t="inlineStr">
        <is>
          <t>UK – additional</t>
        </is>
      </c>
      <c r="AQ454" s="77" t="inlineStr">
        <is>
          <t>~1 term/semester</t>
        </is>
      </c>
      <c r="AR454" s="77" t="inlineStr">
        <is>
          <t>All/standard</t>
        </is>
      </c>
      <c r="AS454" s="77" t="inlineStr"/>
    </row>
    <row r="455">
      <c r="A455" s="77" t="inlineStr">
        <is>
          <t>UK07</t>
        </is>
      </c>
      <c r="B455" s="77" t="inlineStr">
        <is>
          <t>Surrey</t>
        </is>
      </c>
      <c r="C455" s="77" t="inlineStr">
        <is>
          <t>Programme/course</t>
        </is>
      </c>
      <c r="D455" s="77" t="inlineStr">
        <is>
          <t>UK07-S06</t>
        </is>
      </c>
      <c r="E455" s="77" t="inlineStr"/>
      <c r="F455" s="77" t="inlineStr">
        <is>
          <t>No</t>
        </is>
      </c>
      <c r="G455" s="79" t="inlineStr">
        <is>
          <t>Applied Business Project (MAN3213) - Semester 1 group partner project</t>
        </is>
      </c>
      <c r="H455" s="77" t="inlineStr">
        <is>
          <t>Applied Business Project</t>
        </is>
      </c>
      <c r="I455" s="77" t="inlineStr">
        <is>
          <t>MAN3213</t>
        </is>
      </c>
      <c r="J455"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55" s="77" t="inlineStr">
        <is>
          <t>Surrey Business School</t>
        </is>
      </c>
      <c r="L455" s="77" t="inlineStr">
        <is>
          <t>Surrey Business School undergraduate programmes (not retrieved)</t>
        </is>
      </c>
      <c r="M455" s="77" t="inlineStr">
        <is>
          <t>Business/management</t>
        </is>
      </c>
      <c r="N455" s="77" t="inlineStr">
        <is>
          <t>Undergraduate</t>
        </is>
      </c>
      <c r="O455" s="77" t="inlineStr">
        <is>
          <t>Final year (assumed; not retrieved)</t>
        </is>
      </c>
      <c r="P455" s="77" t="inlineStr"/>
      <c r="Q455" s="77" t="inlineStr">
        <is>
          <t>Unclear</t>
        </is>
      </c>
      <c r="R455" s="77" t="inlineStr">
        <is>
          <t>Curricular</t>
        </is>
      </c>
      <c r="S455" s="77" t="inlineStr">
        <is>
          <t>30 credits</t>
        </is>
      </c>
      <c r="T455" s="77" t="inlineStr">
        <is>
          <t>Semester 1 (group element)</t>
        </is>
      </c>
      <c r="U455" s="77" t="inlineStr">
        <is>
          <t>Group project with external business partner; client interaction</t>
        </is>
      </c>
      <c r="V455" s="77" t="inlineStr">
        <is>
          <t>Yes</t>
        </is>
      </c>
      <c r="W455" s="77" t="inlineStr">
        <is>
          <t>Analysis and growth proposals for a partner business [1].</t>
        </is>
      </c>
      <c r="X455" s="77" t="inlineStr">
        <is>
          <t>Yes</t>
        </is>
      </c>
      <c r="Y455" s="77" t="inlineStr">
        <is>
          <t>'students work in groups with an external business partner' [1].</t>
        </is>
      </c>
      <c r="Z455" s="77" t="inlineStr">
        <is>
          <t>Yes</t>
        </is>
      </c>
      <c r="AA455" s="77" t="inlineStr">
        <is>
          <t>Project is client-facing and requires interaction with the external business partner [1].</t>
        </is>
      </c>
      <c r="AB455" s="77" t="inlineStr">
        <is>
          <t>Business/commercial</t>
        </is>
      </c>
      <c r="AC455" s="77" t="inlineStr">
        <is>
          <t>Partner business (typically start-up) engaged with groups</t>
        </is>
      </c>
      <c r="AD455" s="77" t="inlineStr"/>
      <c r="AE455" s="77" t="inlineStr">
        <is>
          <t>Growth proposals for partner business</t>
        </is>
      </c>
      <c r="AF455" s="77">
        <f>IF(OR(V455="No",X455="No",Z455="No"),"Outside strict definition",IF(AND(V455="Yes",X455="Yes",Z455="Yes"),"Meets all three","Potentially relevant; evidence incomplete"))</f>
        <v/>
      </c>
      <c r="AG455" s="77" t="inlineStr">
        <is>
          <t>Current delivery confirmed</t>
        </is>
      </c>
      <c r="AH455" s="77" t="inlineStr">
        <is>
          <t>2026/27</t>
        </is>
      </c>
      <c r="AI455" s="77" t="inlineStr">
        <is>
          <t>Yes</t>
        </is>
      </c>
      <c r="AJ455" s="77">
        <f>IF(AND(AI455="Yes",AF455="Meets all three",AG455="Current delivery confirmed"),"Yes","No")</f>
        <v/>
      </c>
      <c r="AK455" s="77" t="inlineStr"/>
      <c r="AL455" s="77" t="inlineStr">
        <is>
          <t>UK07-S06-R1; UK07-S06-R2</t>
        </is>
      </c>
      <c r="AM455" s="77" t="inlineStr">
        <is>
          <t>The 2025/6 catalogue entry describes an individual business-idea project; the group-partner format appears from 2026/7. Programme eligibility, compulsory/optional status and partner names not retrieved.</t>
        </is>
      </c>
      <c r="AN455" s="77" t="inlineStr"/>
      <c r="AO455" s="77" t="inlineStr">
        <is>
          <t>UK</t>
        </is>
      </c>
      <c r="AP455" s="77" t="inlineStr">
        <is>
          <t>UK – additional</t>
        </is>
      </c>
      <c r="AQ455" s="77" t="inlineStr">
        <is>
          <t>~1 term/semester</t>
        </is>
      </c>
      <c r="AR455" s="77" t="inlineStr">
        <is>
          <t>All/standard</t>
        </is>
      </c>
      <c r="AS455" s="77" t="inlineStr"/>
    </row>
    <row r="456">
      <c r="A456" s="77" t="inlineStr">
        <is>
          <t>UK07</t>
        </is>
      </c>
      <c r="B456" s="77" t="inlineStr">
        <is>
          <t>Surrey</t>
        </is>
      </c>
      <c r="C456" s="77" t="inlineStr">
        <is>
          <t>Programme/course</t>
        </is>
      </c>
      <c r="D456" s="77" t="inlineStr">
        <is>
          <t>UK07-S07</t>
        </is>
      </c>
      <c r="E456" s="77" t="inlineStr"/>
      <c r="F456" s="77" t="inlineStr">
        <is>
          <t>No</t>
        </is>
      </c>
      <c r="G456" s="79" t="inlineStr">
        <is>
          <t>Business Consultancy Project (B-Clinic)</t>
        </is>
      </c>
      <c r="H456" s="77" t="inlineStr">
        <is>
          <t>B-Clinic Consultancy Project</t>
        </is>
      </c>
      <c r="I456" s="77" t="inlineStr"/>
      <c r="J456"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56" s="77" t="inlineStr">
        <is>
          <t>Surrey Business School</t>
        </is>
      </c>
      <c r="L456" s="77" t="inlineStr">
        <is>
          <t>MSc Entrepreneurship &amp; Innovation Management option; wider eligibility unclear</t>
        </is>
      </c>
      <c r="M456" s="77" t="inlineStr">
        <is>
          <t>Business/management</t>
        </is>
      </c>
      <c r="N456" s="77" t="inlineStr">
        <is>
          <t>Mixed</t>
        </is>
      </c>
      <c r="O456" s="77" t="inlineStr"/>
      <c r="P456" s="77" t="inlineStr"/>
      <c r="Q456" s="77" t="inlineStr">
        <is>
          <t>Optional/elective</t>
        </is>
      </c>
      <c r="R456" s="77" t="inlineStr">
        <is>
          <t>Curricular</t>
        </is>
      </c>
      <c r="S456" s="77" t="inlineStr">
        <is>
          <t>12,000-word report</t>
        </is>
      </c>
      <c r="T456" s="77" t="inlineStr">
        <is>
          <t>Short-term to a full semester</t>
        </is>
      </c>
      <c r="U456" s="77" t="inlineStr">
        <is>
          <t>Supervised client consultancy</t>
        </is>
      </c>
      <c r="V456" s="77" t="inlineStr">
        <is>
          <t>Yes</t>
        </is>
      </c>
      <c r="W456" s="77" t="inlineStr">
        <is>
          <t>Formal brief, objectives, deliverables, 12,000-word report [1].</t>
        </is>
      </c>
      <c r="X456" s="77" t="inlineStr">
        <is>
          <t>Unclear</t>
        </is>
      </c>
      <c r="Y456" s="77" t="inlineStr">
        <is>
          <t>Pages say projects may be individual or group, but 'each student submits a 12,000-word report'; routes not separable [1][2].</t>
        </is>
      </c>
      <c r="Z456" s="77" t="inlineStr">
        <is>
          <t>Yes</t>
        </is>
      </c>
      <c r="AA456" s="77" t="inlineStr">
        <is>
          <t>Business partner defines the brief, attends kick-off, meets student/supervisor and may agree a practical output [1].</t>
        </is>
      </c>
      <c r="AB456" s="77" t="inlineStr">
        <is>
          <t>Business/commercial</t>
        </is>
      </c>
      <c r="AC456" s="77" t="inlineStr">
        <is>
          <t>Defines brief, regular meetings</t>
        </is>
      </c>
      <c r="AD456" s="77" t="inlineStr"/>
      <c r="AE456" s="77" t="inlineStr">
        <is>
          <t>12,000-word report plus agreed practical output</t>
        </is>
      </c>
      <c r="AF456" s="77">
        <f>IF(OR(V456="No",X456="No",Z456="No"),"Outside strict definition",IF(AND(V456="Yes",X456="Yes",Z456="Yes"),"Meets all three","Potentially relevant; evidence incomplete"))</f>
        <v/>
      </c>
      <c r="AG456" s="77" t="inlineStr">
        <is>
          <t>Current status unclear</t>
        </is>
      </c>
      <c r="AH456" s="77" t="inlineStr">
        <is>
          <t>undated</t>
        </is>
      </c>
      <c r="AI456" s="77" t="inlineStr">
        <is>
          <t>Yes</t>
        </is>
      </c>
      <c r="AJ456" s="77">
        <f>IF(AND(AI456="Yes",AF456="Meets all three",AG456="Current delivery confirmed"),"Yes","No")</f>
        <v/>
      </c>
      <c r="AK456" s="77" t="inlineStr">
        <is>
          <t>B-Clinic reported as having supported more than 200 students and about 14 businesses a year (Innovate UK funding news; year not stated)</t>
        </is>
      </c>
      <c r="AL456" s="77" t="inlineStr">
        <is>
          <t>UK07-S07-R1; UK07-S07-R2</t>
        </is>
      </c>
      <c r="AM456" s="77" t="inlineStr">
        <is>
          <t>Group vs individual routes cannot be separated; page undated.</t>
        </is>
      </c>
      <c r="AN456" s="77" t="inlineStr"/>
      <c r="AO456" s="77" t="inlineStr">
        <is>
          <t>UK</t>
        </is>
      </c>
      <c r="AP456" s="77" t="inlineStr">
        <is>
          <t>UK – additional</t>
        </is>
      </c>
      <c r="AQ456" s="77" t="inlineStr">
        <is>
          <t>Unclear</t>
        </is>
      </c>
      <c r="AR456" s="77" t="inlineStr">
        <is>
          <t>All/standard</t>
        </is>
      </c>
      <c r="AS456" s="77" t="inlineStr"/>
    </row>
    <row r="457">
      <c r="A457" s="77" t="inlineStr">
        <is>
          <t>UK07</t>
        </is>
      </c>
      <c r="B457" s="77" t="inlineStr">
        <is>
          <t>Surrey</t>
        </is>
      </c>
      <c r="C457" s="77" t="inlineStr">
        <is>
          <t>Programme/course</t>
        </is>
      </c>
      <c r="D457" s="77" t="inlineStr">
        <is>
          <t>UK07-S08</t>
        </is>
      </c>
      <c r="E457" s="77" t="inlineStr"/>
      <c r="F457" s="77" t="inlineStr">
        <is>
          <t>No</t>
        </is>
      </c>
      <c r="G457" s="79" t="inlineStr">
        <is>
          <t>Integrative Applied Project (MANM363) - consultancy option</t>
        </is>
      </c>
      <c r="H457" s="77" t="inlineStr">
        <is>
          <t>MBA Integrative Applied Project</t>
        </is>
      </c>
      <c r="I457" s="77" t="inlineStr">
        <is>
          <t>MANM363</t>
        </is>
      </c>
      <c r="J457" s="77" t="inlineStr">
        <is>
          <t>Core 30-credit MBA Semester 2 independent project; students may choose a consultancy option on a live business problem with a real company (corporate, public or third sector) producing client-actionable outcomes, or a management research project.</t>
        </is>
      </c>
      <c r="K457" s="77" t="inlineStr">
        <is>
          <t>Surrey Business School</t>
        </is>
      </c>
      <c r="L457" s="77" t="inlineStr">
        <is>
          <t>MBA (consultancy option within core module)</t>
        </is>
      </c>
      <c r="M457" s="77" t="inlineStr">
        <is>
          <t>Business/management</t>
        </is>
      </c>
      <c r="N457" s="77" t="inlineStr">
        <is>
          <t>Postgraduate taught</t>
        </is>
      </c>
      <c r="O457" s="77" t="inlineStr"/>
      <c r="P457" s="77" t="inlineStr"/>
      <c r="Q457" s="77" t="inlineStr">
        <is>
          <t>Optional/elective</t>
        </is>
      </c>
      <c r="R457" s="77" t="inlineStr">
        <is>
          <t>Curricular</t>
        </is>
      </c>
      <c r="S457" s="77" t="inlineStr">
        <is>
          <t>30 credits</t>
        </is>
      </c>
      <c r="T457" s="77" t="inlineStr">
        <is>
          <t>Semester 2</t>
        </is>
      </c>
      <c r="U457" s="77" t="inlineStr">
        <is>
          <t>Independent project</t>
        </is>
      </c>
      <c r="V457" s="77" t="inlineStr">
        <is>
          <t>Yes</t>
        </is>
      </c>
      <c r="W457" s="77" t="inlineStr">
        <is>
          <t>Consultancy outcomes must be actionable by the client [1].</t>
        </is>
      </c>
      <c r="X457" s="77" t="inlineStr">
        <is>
          <t>Unclear</t>
        </is>
      </c>
      <c r="Y457" s="77" t="inlineStr">
        <is>
          <t>Described as an independent project; team format not stated [1].</t>
        </is>
      </c>
      <c r="Z457" s="77" t="inlineStr">
        <is>
          <t>Yes</t>
        </is>
      </c>
      <c r="AA457" s="77" t="inlineStr">
        <is>
          <t>Live business problem with a real company; judged on added value to the customer [1].</t>
        </is>
      </c>
      <c r="AB457" s="77" t="inlineStr">
        <is>
          <t>Mixed</t>
        </is>
      </c>
      <c r="AC457" s="77" t="inlineStr">
        <is>
          <t>Hosts live problem; benefits from outcomes</t>
        </is>
      </c>
      <c r="AD457" s="77" t="inlineStr"/>
      <c r="AE457" s="77" t="inlineStr">
        <is>
          <t>Consultancy outcome for client</t>
        </is>
      </c>
      <c r="AF457" s="77">
        <f>IF(OR(V457="No",X457="No",Z457="No"),"Outside strict definition",IF(AND(V457="Yes",X457="Yes",Z457="Yes"),"Meets all three","Potentially relevant; evidence incomplete"))</f>
        <v/>
      </c>
      <c r="AG457" s="77" t="inlineStr">
        <is>
          <t>Current delivery confirmed</t>
        </is>
      </c>
      <c r="AH457" s="77" t="inlineStr">
        <is>
          <t>2025/26</t>
        </is>
      </c>
      <c r="AI457" s="77" t="inlineStr">
        <is>
          <t>Yes</t>
        </is>
      </c>
      <c r="AJ457" s="77">
        <f>IF(AND(AI457="Yes",AF457="Meets all three",AG457="Current delivery confirmed"),"Yes","No")</f>
        <v/>
      </c>
      <c r="AK457" s="77" t="inlineStr"/>
      <c r="AL457" s="77" t="inlineStr">
        <is>
          <t>UK07-S08-R1</t>
        </is>
      </c>
      <c r="AM457" s="77" t="inlineStr">
        <is>
          <t>Group working unclear; consultancy is one option of two.</t>
        </is>
      </c>
      <c r="AN457" s="77" t="inlineStr"/>
      <c r="AO457" s="77" t="inlineStr">
        <is>
          <t>UK</t>
        </is>
      </c>
      <c r="AP457" s="77" t="inlineStr">
        <is>
          <t>UK – additional</t>
        </is>
      </c>
      <c r="AQ457" s="77" t="inlineStr">
        <is>
          <t>~1 term/semester</t>
        </is>
      </c>
      <c r="AR457" s="77" t="inlineStr">
        <is>
          <t>Some projects</t>
        </is>
      </c>
      <c r="AS457" s="77" t="inlineStr"/>
    </row>
    <row r="458">
      <c r="A458" s="77" t="inlineStr">
        <is>
          <t>UK07</t>
        </is>
      </c>
      <c r="B458" s="77" t="inlineStr">
        <is>
          <t>Surrey</t>
        </is>
      </c>
      <c r="C458" s="77" t="inlineStr">
        <is>
          <t>Faculty/school</t>
        </is>
      </c>
      <c r="D458" s="77" t="inlineStr">
        <is>
          <t>UK07-S09</t>
        </is>
      </c>
      <c r="E458" s="77" t="inlineStr"/>
      <c r="F458" s="77" t="inlineStr">
        <is>
          <t>No</t>
        </is>
      </c>
      <c r="G458" s="79" t="inlineStr">
        <is>
          <t>Multi-Disciplinary Design Project (ENGM001)</t>
        </is>
      </c>
      <c r="H458" s="77" t="inlineStr">
        <is>
          <t>Multi-Disciplinary Design Project</t>
        </is>
      </c>
      <c r="I458" s="77" t="inlineStr">
        <is>
          <t>ENGM001</t>
        </is>
      </c>
      <c r="J458"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58" s="77" t="inlineStr">
        <is>
          <t>School of Engineering (Chemistry and Chemical Engineering provider)</t>
        </is>
      </c>
      <c r="L458" s="77" t="inlineStr">
        <is>
          <t>MEng programmes incl. Aerospace, Civil, Electronic, Biomedical (core/compulsory)</t>
        </is>
      </c>
      <c r="M458" s="77" t="inlineStr">
        <is>
          <t>Engineering/computing</t>
        </is>
      </c>
      <c r="N458" s="77" t="inlineStr">
        <is>
          <t>Undergraduate</t>
        </is>
      </c>
      <c r="O458" s="77" t="inlineStr">
        <is>
          <t>MEng (FHEQ L7 module)</t>
        </is>
      </c>
      <c r="P458" s="77" t="inlineStr"/>
      <c r="Q458" s="77" t="inlineStr">
        <is>
          <t>Compulsory within specified programmes</t>
        </is>
      </c>
      <c r="R458" s="77" t="inlineStr">
        <is>
          <t>Curricular</t>
        </is>
      </c>
      <c r="S458" s="77" t="inlineStr">
        <is>
          <t>30 credits; 2025/6 marks for communication and teamwork across group meetings, presentations and oral exam; weighting not retrieved</t>
        </is>
      </c>
      <c r="T458" s="77" t="inlineStr">
        <is>
          <t>Semester 1</t>
        </is>
      </c>
      <c r="U458" s="77" t="inlineStr">
        <is>
          <t>Multi-disciplinary groups with industry Visiting Professor</t>
        </is>
      </c>
      <c r="V458" s="77" t="inlineStr">
        <is>
          <t>Yes</t>
        </is>
      </c>
      <c r="W458" s="77" t="inlineStr">
        <is>
          <t>Industry design briefs; reports, presentation, poster and viva in earlier years [1].</t>
        </is>
      </c>
      <c r="X458" s="77" t="inlineStr">
        <is>
          <t>Yes</t>
        </is>
      </c>
      <c r="Y458" s="77" t="inlineStr">
        <is>
          <t>Groups of at least three disciplines, often four; teamwork assessed [1].</t>
        </is>
      </c>
      <c r="Z458" s="77" t="inlineStr">
        <is>
          <t>Yes</t>
        </is>
      </c>
      <c r="AA458" s="77" t="inlineStr">
        <is>
          <t>Briefs come from RAE Visiting Professors from Industry supported by their sponsoring organisation; visiting professor meets weekly and records marks with tutors [1].</t>
        </is>
      </c>
      <c r="AB458" s="77" t="inlineStr">
        <is>
          <t>Business/commercial</t>
        </is>
      </c>
      <c r="AC458" s="77" t="inlineStr">
        <is>
          <t>Industry visiting professor supplies brief, mentors weekly, contributes to assessment</t>
        </is>
      </c>
      <c r="AD458" s="77" t="inlineStr"/>
      <c r="AE458" s="77" t="inlineStr">
        <is>
          <t>Design report/presentation/poster/viva</t>
        </is>
      </c>
      <c r="AF458" s="77">
        <f>IF(OR(V458="No",X458="No",Z458="No"),"Outside strict definition",IF(AND(V458="Yes",X458="Yes",Z458="Yes"),"Meets all three","Potentially relevant; evidence incomplete"))</f>
        <v/>
      </c>
      <c r="AG458" s="77" t="inlineStr">
        <is>
          <t>Current delivery confirmed</t>
        </is>
      </c>
      <c r="AH458" s="77" t="inlineStr">
        <is>
          <t>2025/26</t>
        </is>
      </c>
      <c r="AI458" s="77" t="inlineStr">
        <is>
          <t>Yes</t>
        </is>
      </c>
      <c r="AJ458" s="77">
        <f>IF(AND(AI458="Yes",AF458="Meets all three",AG458="Current delivery confirmed"),"Yes","No")</f>
        <v/>
      </c>
      <c r="AK458" s="77" t="inlineStr"/>
      <c r="AL458" s="77" t="inlineStr">
        <is>
          <t>UK07-S09-R1</t>
        </is>
      </c>
      <c r="AM458" s="77" t="inlineStr">
        <is>
          <t>Sponsoring organisations unnamed; visiting professors act through their companies, but the sponsor's direct engagement with students is via the professor.</t>
        </is>
      </c>
      <c r="AN458" s="77" t="inlineStr"/>
      <c r="AO458" s="77" t="inlineStr">
        <is>
          <t>UK</t>
        </is>
      </c>
      <c r="AP458" s="77" t="inlineStr">
        <is>
          <t>UK – additional</t>
        </is>
      </c>
      <c r="AQ458" s="77" t="inlineStr">
        <is>
          <t>~1 term/semester</t>
        </is>
      </c>
      <c r="AR458" s="77" t="inlineStr">
        <is>
          <t>All/standard</t>
        </is>
      </c>
      <c r="AS458" s="77" t="inlineStr"/>
    </row>
    <row r="459">
      <c r="A459" s="77" t="inlineStr">
        <is>
          <t>UK07</t>
        </is>
      </c>
      <c r="B459" s="77" t="inlineStr">
        <is>
          <t>Surrey</t>
        </is>
      </c>
      <c r="C459" s="77" t="inlineStr">
        <is>
          <t>Faculty/school</t>
        </is>
      </c>
      <c r="D459" s="77" t="inlineStr">
        <is>
          <t>UK07-S10</t>
        </is>
      </c>
      <c r="E459" s="77" t="inlineStr"/>
      <c r="F459" s="77" t="inlineStr">
        <is>
          <t>No</t>
        </is>
      </c>
      <c r="G459" s="79" t="inlineStr">
        <is>
          <t>Group Design Project (ENGM307 / ENG3162)</t>
        </is>
      </c>
      <c r="H459" s="77" t="inlineStr">
        <is>
          <t>Group Design Project</t>
        </is>
      </c>
      <c r="I459" s="77" t="inlineStr">
        <is>
          <t>ENGM307</t>
        </is>
      </c>
      <c r="J459" s="77" t="inlineStr">
        <is>
          <t>Small groups tackle a design challenge; 'where feasible' projects are proposed by industrial partners.</t>
        </is>
      </c>
      <c r="K459" s="77" t="inlineStr">
        <is>
          <t>School of Engineering</t>
        </is>
      </c>
      <c r="L459" s="77" t="inlineStr"/>
      <c r="M459" s="77" t="inlineStr">
        <is>
          <t>Engineering/computing</t>
        </is>
      </c>
      <c r="N459" s="77" t="inlineStr">
        <is>
          <t>Unclear</t>
        </is>
      </c>
      <c r="O459" s="77" t="inlineStr"/>
      <c r="P459" s="77" t="inlineStr"/>
      <c r="Q459" s="77" t="inlineStr">
        <is>
          <t>Unclear</t>
        </is>
      </c>
      <c r="R459" s="77" t="inlineStr">
        <is>
          <t>Curricular</t>
        </is>
      </c>
      <c r="S459" s="77" t="inlineStr"/>
      <c r="T459" s="77" t="inlineStr"/>
      <c r="U459" s="77" t="inlineStr"/>
      <c r="V459" s="77" t="inlineStr">
        <is>
          <t>Yes</t>
        </is>
      </c>
      <c r="W459" s="77" t="inlineStr">
        <is>
          <t>Group design challenge [1].</t>
        </is>
      </c>
      <c r="X459" s="77" t="inlineStr">
        <is>
          <t>Yes</t>
        </is>
      </c>
      <c r="Y459" s="77" t="inlineStr">
        <is>
          <t>Small groups [1].</t>
        </is>
      </c>
      <c r="Z459" s="77" t="inlineStr">
        <is>
          <t>Unclear</t>
        </is>
      </c>
      <c r="AA459" s="77" t="inlineStr">
        <is>
          <t>Only 'where feasible' industrial partners propose projects; 2027/8 version has staff as customers 'often through consultation with industry' [1].</t>
        </is>
      </c>
      <c r="AB459" s="77" t="inlineStr">
        <is>
          <t>Business/commercial</t>
        </is>
      </c>
      <c r="AC459" s="77" t="inlineStr">
        <is>
          <t>May propose projects</t>
        </is>
      </c>
      <c r="AD459" s="77" t="inlineStr"/>
      <c r="AE459" s="77" t="inlineStr"/>
      <c r="AF459" s="77">
        <f>IF(OR(V459="No",X459="No",Z459="No"),"Outside strict definition",IF(AND(V459="Yes",X459="Yes",Z459="Yes"),"Meets all three","Potentially relevant; evidence incomplete"))</f>
        <v/>
      </c>
      <c r="AG459" s="77" t="inlineStr">
        <is>
          <t>Current delivery confirmed</t>
        </is>
      </c>
      <c r="AH459" s="77" t="inlineStr">
        <is>
          <t>2025/26</t>
        </is>
      </c>
      <c r="AI459" s="77" t="inlineStr">
        <is>
          <t>Yes</t>
        </is>
      </c>
      <c r="AJ459" s="77">
        <f>IF(AND(AI459="Yes",AF459="Meets all three",AG459="Current delivery confirmed"),"Yes","No")</f>
        <v/>
      </c>
      <c r="AK459" s="77" t="inlineStr"/>
      <c r="AL459" s="77" t="inlineStr">
        <is>
          <t>UK07-S10-R1</t>
        </is>
      </c>
      <c r="AM459" s="77" t="inlineStr">
        <is>
          <t>Programmes, credits, partner share unknown.</t>
        </is>
      </c>
      <c r="AN459" s="77" t="inlineStr"/>
      <c r="AO459" s="77" t="inlineStr">
        <is>
          <t>UK</t>
        </is>
      </c>
      <c r="AP459" s="77" t="inlineStr">
        <is>
          <t>UK – additional</t>
        </is>
      </c>
      <c r="AQ459" s="77" t="inlineStr">
        <is>
          <t>Unclear</t>
        </is>
      </c>
      <c r="AR459" s="77" t="inlineStr">
        <is>
          <t>Some projects</t>
        </is>
      </c>
      <c r="AS459" s="77" t="inlineStr"/>
    </row>
    <row r="460">
      <c r="A460" s="77" t="inlineStr">
        <is>
          <t>UK07</t>
        </is>
      </c>
      <c r="B460" s="77" t="inlineStr">
        <is>
          <t>Surrey</t>
        </is>
      </c>
      <c r="C460" s="77" t="inlineStr">
        <is>
          <t>Programme/course</t>
        </is>
      </c>
      <c r="D460" s="77" t="inlineStr">
        <is>
          <t>UK07-S11</t>
        </is>
      </c>
      <c r="E460" s="77" t="inlineStr"/>
      <c r="F460" s="77" t="inlineStr">
        <is>
          <t>No</t>
        </is>
      </c>
      <c r="G460" s="79" t="inlineStr">
        <is>
          <t>Software Engineering Project (COM2027)</t>
        </is>
      </c>
      <c r="H460" s="77" t="inlineStr">
        <is>
          <t>Software Engineering Project</t>
        </is>
      </c>
      <c r="I460" s="77" t="inlineStr">
        <is>
          <t>COM2027</t>
        </is>
      </c>
      <c r="J460" s="77" t="inlineStr">
        <is>
          <t>Second-year team software project built from a high-level specification, supervised by a staff 'project sponsor'; teams deliver a system; presentations 'potentially' to external stakeholders.</t>
        </is>
      </c>
      <c r="K460" s="77" t="inlineStr">
        <is>
          <t>Department of Computer Science</t>
        </is>
      </c>
      <c r="L460" s="77" t="inlineStr">
        <is>
          <t>Computer Science BSc/MEng</t>
        </is>
      </c>
      <c r="M460" s="77" t="inlineStr">
        <is>
          <t>Engineering/computing</t>
        </is>
      </c>
      <c r="N460" s="77" t="inlineStr">
        <is>
          <t>Undergraduate</t>
        </is>
      </c>
      <c r="O460" s="77" t="inlineStr">
        <is>
          <t>Year 2</t>
        </is>
      </c>
      <c r="P460" s="77" t="inlineStr"/>
      <c r="Q460" s="77" t="inlineStr">
        <is>
          <t>Compulsory within specified programmes</t>
        </is>
      </c>
      <c r="R460" s="77" t="inlineStr">
        <is>
          <t>Curricular</t>
        </is>
      </c>
      <c r="S460" s="77" t="inlineStr"/>
      <c r="T460" s="77" t="inlineStr"/>
      <c r="U460" s="77" t="inlineStr"/>
      <c r="V460" s="77" t="inlineStr">
        <is>
          <t>Yes</t>
        </is>
      </c>
      <c r="W460" s="77" t="inlineStr">
        <is>
          <t>Large-scale team software project [1].</t>
        </is>
      </c>
      <c r="X460" s="77" t="inlineStr">
        <is>
          <t>Yes</t>
        </is>
      </c>
      <c r="Y460" s="77" t="inlineStr">
        <is>
          <t>Team project [1].</t>
        </is>
      </c>
      <c r="Z460" s="77" t="inlineStr">
        <is>
          <t>Unclear</t>
        </is>
      </c>
      <c r="AA460" s="77" t="inlineStr">
        <is>
          <t>Sponsor is a member of the teaching team; external stakeholders only potential audience; a course page says teams deliver to clients [1].</t>
        </is>
      </c>
      <c r="AB460" s="77" t="inlineStr">
        <is>
          <t>Unclear</t>
        </is>
      </c>
      <c r="AC460" s="77" t="inlineStr">
        <is>
          <t>Not evidenced</t>
        </is>
      </c>
      <c r="AD460" s="77" t="inlineStr"/>
      <c r="AE460" s="77" t="inlineStr"/>
      <c r="AF460" s="77">
        <f>IF(OR(V460="No",X460="No",Z460="No"),"Outside strict definition",IF(AND(V460="Yes",X460="Yes",Z460="Yes"),"Meets all three","Potentially relevant; evidence incomplete"))</f>
        <v/>
      </c>
      <c r="AG460" s="77" t="inlineStr">
        <is>
          <t>Current delivery confirmed</t>
        </is>
      </c>
      <c r="AH460" s="77" t="inlineStr">
        <is>
          <t>2026/27</t>
        </is>
      </c>
      <c r="AI460" s="77" t="inlineStr">
        <is>
          <t>Yes</t>
        </is>
      </c>
      <c r="AJ460" s="77">
        <f>IF(AND(AI460="Yes",AF460="Meets all three",AG460="Current delivery confirmed"),"Yes","No")</f>
        <v/>
      </c>
      <c r="AK460" s="77" t="inlineStr"/>
      <c r="AL460" s="77" t="inlineStr">
        <is>
          <t>UK07-S11-R1</t>
        </is>
      </c>
      <c r="AM460" s="77" t="inlineStr">
        <is>
          <t>No external organisation evidenced as client.</t>
        </is>
      </c>
      <c r="AN460" s="77" t="inlineStr"/>
      <c r="AO460" s="77" t="inlineStr">
        <is>
          <t>UK</t>
        </is>
      </c>
      <c r="AP460" s="77" t="inlineStr">
        <is>
          <t>UK – additional</t>
        </is>
      </c>
      <c r="AQ460" s="77" t="inlineStr">
        <is>
          <t>Unclear</t>
        </is>
      </c>
      <c r="AR460" s="77" t="inlineStr">
        <is>
          <t>Unclear</t>
        </is>
      </c>
      <c r="AS460" s="77" t="inlineStr"/>
    </row>
    <row r="461">
      <c r="A461" s="77" t="inlineStr">
        <is>
          <t>UK07</t>
        </is>
      </c>
      <c r="B461" s="77" t="inlineStr">
        <is>
          <t>Surrey</t>
        </is>
      </c>
      <c r="C461" s="77" t="inlineStr">
        <is>
          <t>Unclear</t>
        </is>
      </c>
      <c r="D461" s="77" t="inlineStr">
        <is>
          <t>UK07-S12</t>
        </is>
      </c>
      <c r="E461" s="77" t="inlineStr"/>
      <c r="F461" s="77" t="inlineStr">
        <is>
          <t>No</t>
        </is>
      </c>
      <c r="G461" s="79" t="inlineStr">
        <is>
          <t>IKEEP (Intrapreneurial Knowledge Exchange Enterprise Pathway)</t>
        </is>
      </c>
      <c r="H461" s="77" t="inlineStr">
        <is>
          <t>IKEEP</t>
        </is>
      </c>
      <c r="I461" s="77" t="inlineStr"/>
      <c r="J461"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61" s="77" t="inlineStr">
        <is>
          <t>Student Enterprise</t>
        </is>
      </c>
      <c r="L461" s="77" t="inlineStr">
        <is>
          <t>Students across disciplines (restrictions not retrieved)</t>
        </is>
      </c>
      <c r="M461" s="77" t="inlineStr">
        <is>
          <t>Central provision</t>
        </is>
      </c>
      <c r="N461" s="77" t="inlineStr">
        <is>
          <t>Mixed</t>
        </is>
      </c>
      <c r="O461" s="77" t="inlineStr"/>
      <c r="P461" s="77" t="inlineStr"/>
      <c r="Q461" s="77" t="inlineStr">
        <is>
          <t>Selective/competitive</t>
        </is>
      </c>
      <c r="R461" s="77" t="inlineStr">
        <is>
          <t>Extracurricular</t>
        </is>
      </c>
      <c r="S461" s="77" t="inlineStr">
        <is>
          <t>Stipend on completion (2021: GBP450); not credit-bearing</t>
        </is>
      </c>
      <c r="T461" s="77" t="inlineStr">
        <is>
          <t>2-4 weeks (210 h in 2021)</t>
        </is>
      </c>
      <c r="U461" s="77" t="inlineStr">
        <is>
          <t>Short team placement with project brief</t>
        </is>
      </c>
      <c r="V461" s="77" t="inlineStr">
        <is>
          <t>Yes</t>
        </is>
      </c>
      <c r="W461" s="77" t="inlineStr">
        <is>
          <t>Organisation supplies a project brief developed with Student Enterprise [1].</t>
        </is>
      </c>
      <c r="X461" s="77" t="inlineStr">
        <is>
          <t>Yes</t>
        </is>
      </c>
      <c r="Y461" s="77" t="inlineStr">
        <is>
          <t>Team of three students [1].</t>
        </is>
      </c>
      <c r="Z461" s="77" t="inlineStr">
        <is>
          <t>Yes</t>
        </is>
      </c>
      <c r="AA461" s="77" t="inlineStr">
        <is>
          <t>Local business/charity submits brief and hosts the team [1][2].</t>
        </is>
      </c>
      <c r="AB461" s="77" t="inlineStr">
        <is>
          <t>Mixed</t>
        </is>
      </c>
      <c r="AC461" s="77" t="inlineStr">
        <is>
          <t>Supplies brief, hosts team</t>
        </is>
      </c>
      <c r="AD461" s="77" t="inlineStr"/>
      <c r="AE461" s="77" t="inlineStr">
        <is>
          <t>Project outcome for host organisation</t>
        </is>
      </c>
      <c r="AF461" s="77">
        <f>IF(OR(V461="No",X461="No",Z461="No"),"Outside strict definition",IF(AND(V461="Yes",X461="Yes",Z461="Yes"),"Meets all three","Potentially relevant; evidence incomplete"))</f>
        <v/>
      </c>
      <c r="AG461" s="77" t="inlineStr">
        <is>
          <t>Current status unclear</t>
        </is>
      </c>
      <c r="AH461" s="77" t="inlineStr">
        <is>
          <t>2021</t>
        </is>
      </c>
      <c r="AI461" s="77" t="inlineStr">
        <is>
          <t>Yes</t>
        </is>
      </c>
      <c r="AJ461" s="77">
        <f>IF(AND(AI461="Yes",AF461="Meets all three",AG461="Current delivery confirmed"),"Yes","No")</f>
        <v/>
      </c>
      <c r="AK461" s="77" t="inlineStr"/>
      <c r="AL461" s="77" t="inlineStr">
        <is>
          <t>UK07-S12-R1; UK07-S12-R2</t>
        </is>
      </c>
      <c r="AM461" s="77" t="inlineStr">
        <is>
          <t>Most dated pages are 2020-21; current 'Work with our students' page undated. Delivery in 2025/26 not verified.</t>
        </is>
      </c>
      <c r="AN461" s="77" t="inlineStr"/>
      <c r="AO461" s="77" t="inlineStr">
        <is>
          <t>UK</t>
        </is>
      </c>
      <c r="AP461" s="77" t="inlineStr">
        <is>
          <t>UK – additional</t>
        </is>
      </c>
      <c r="AQ461" s="77" t="inlineStr">
        <is>
          <t>1-4 weeks</t>
        </is>
      </c>
      <c r="AR461" s="77" t="inlineStr">
        <is>
          <t>All/standard</t>
        </is>
      </c>
      <c r="AS461" s="77" t="inlineStr"/>
    </row>
    <row r="462">
      <c r="A462" s="77" t="inlineStr">
        <is>
          <t>UK07</t>
        </is>
      </c>
      <c r="B462" s="77" t="inlineStr">
        <is>
          <t>Surrey</t>
        </is>
      </c>
      <c r="C462" s="77" t="inlineStr">
        <is>
          <t>Programme/course</t>
        </is>
      </c>
      <c r="D462" s="77" t="inlineStr">
        <is>
          <t>UK07-S13</t>
        </is>
      </c>
      <c r="E462" s="77" t="inlineStr"/>
      <c r="F462" s="77" t="inlineStr">
        <is>
          <t>No</t>
        </is>
      </c>
      <c r="G462" s="79" t="inlineStr">
        <is>
          <t>iTEK (Ready4Innovation challenges, ERA Foundation funded)</t>
        </is>
      </c>
      <c r="H462" s="77" t="inlineStr">
        <is>
          <t>iTEK</t>
        </is>
      </c>
      <c r="I462" s="77" t="inlineStr"/>
      <c r="J462"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62" s="77" t="inlineStr">
        <is>
          <t>Student Enterprise</t>
        </is>
      </c>
      <c r="L462" s="77" t="inlineStr">
        <is>
          <t>MSc Artificial Intelligence (initially)</t>
        </is>
      </c>
      <c r="M462" s="77" t="inlineStr">
        <is>
          <t>Central provision; Engineering/computing</t>
        </is>
      </c>
      <c r="N462" s="77" t="inlineStr">
        <is>
          <t>Postgraduate taught</t>
        </is>
      </c>
      <c r="O462" s="77" t="inlineStr"/>
      <c r="P462" s="77" t="inlineStr"/>
      <c r="Q462" s="77" t="inlineStr">
        <is>
          <t>Unclear</t>
        </is>
      </c>
      <c r="R462" s="77" t="inlineStr">
        <is>
          <t>Mixed</t>
        </is>
      </c>
      <c r="S462" s="77" t="inlineStr"/>
      <c r="T462" s="77" t="inlineStr">
        <is>
          <t>Short-term project (a Ready4Innovation summary indicated four weeks part-time; not confirmed)</t>
        </is>
      </c>
      <c r="U462" s="77" t="inlineStr">
        <is>
          <t>Team challenge with industry coaching</t>
        </is>
      </c>
      <c r="V462" s="77" t="inlineStr">
        <is>
          <t>Yes</t>
        </is>
      </c>
      <c r="W462" s="77" t="inlineStr">
        <is>
          <t>SME innovation challenge with testable, business-ready outcomes [1].</t>
        </is>
      </c>
      <c r="X462" s="77" t="inlineStr">
        <is>
          <t>Yes</t>
        </is>
      </c>
      <c r="Y462" s="77" t="inlineStr">
        <is>
          <t>'small student teams' [1].</t>
        </is>
      </c>
      <c r="Z462" s="77" t="inlineStr">
        <is>
          <t>Yes</t>
        </is>
      </c>
      <c r="AA462" s="77" t="inlineStr">
        <is>
          <t>SMEs set challenges and receive the team's project outcome [1].</t>
        </is>
      </c>
      <c r="AB462" s="77" t="inlineStr">
        <is>
          <t>Business/commercial</t>
        </is>
      </c>
      <c r="AC462" s="77" t="inlineStr">
        <is>
          <t>Sets challenge, receives output</t>
        </is>
      </c>
      <c r="AD462" s="77" t="inlineStr"/>
      <c r="AE462" s="77" t="inlineStr"/>
      <c r="AF462" s="77">
        <f>IF(OR(V462="No",X462="No",Z462="No"),"Outside strict definition",IF(AND(V462="Yes",X462="Yes",Z462="Yes"),"Meets all three","Potentially relevant; evidence incomplete"))</f>
        <v/>
      </c>
      <c r="AG462" s="77" t="inlineStr">
        <is>
          <t>Current status unclear</t>
        </is>
      </c>
      <c r="AH462" s="77" t="inlineStr">
        <is>
          <t>2022</t>
        </is>
      </c>
      <c r="AI462" s="77" t="inlineStr">
        <is>
          <t>Yes</t>
        </is>
      </c>
      <c r="AJ462" s="77">
        <f>IF(AND(AI462="Yes",AF462="Meets all three",AG462="Current delivery confirmed"),"Yes","No")</f>
        <v/>
      </c>
      <c r="AK462" s="77" t="inlineStr"/>
      <c r="AL462" s="77" t="inlineStr">
        <is>
          <t>UK07-S13-R1</t>
        </is>
      </c>
      <c r="AM462" s="77" t="inlineStr">
        <is>
          <t>ERA donation made 2022, extended 'for another year'; no 2025/26 cohort evidence. Duration, stipend and credit status unconfirmed.</t>
        </is>
      </c>
      <c r="AN462" s="77" t="inlineStr"/>
      <c r="AO462" s="77" t="inlineStr">
        <is>
          <t>UK</t>
        </is>
      </c>
      <c r="AP462" s="77" t="inlineStr">
        <is>
          <t>UK – additional</t>
        </is>
      </c>
      <c r="AQ462" s="77" t="inlineStr">
        <is>
          <t>1-4 weeks</t>
        </is>
      </c>
      <c r="AR462" s="77" t="inlineStr">
        <is>
          <t>All/standard</t>
        </is>
      </c>
      <c r="AS462" s="77" t="inlineStr"/>
    </row>
    <row r="463">
      <c r="A463" s="77" t="inlineStr">
        <is>
          <t>UK07</t>
        </is>
      </c>
      <c r="B463" s="77" t="inlineStr">
        <is>
          <t>Surrey</t>
        </is>
      </c>
      <c r="C463" s="77" t="inlineStr">
        <is>
          <t>Unclear</t>
        </is>
      </c>
      <c r="D463" s="77" t="inlineStr">
        <is>
          <t>UK07-S14</t>
        </is>
      </c>
      <c r="E463" s="77" t="inlineStr"/>
      <c r="F463" s="77" t="inlineStr">
        <is>
          <t>No</t>
        </is>
      </c>
      <c r="G463" s="79" t="inlineStr">
        <is>
          <t>Hackathon17</t>
        </is>
      </c>
      <c r="H463" s="77" t="inlineStr">
        <is>
          <t>Hackathon17 (SDG hackathon)</t>
        </is>
      </c>
      <c r="I463" s="77" t="inlineStr"/>
      <c r="J463" s="77" t="inlineStr">
        <is>
          <t>Three-day Student Enterprise hackathon: interdisciplinary teams address SDG-related problem statements, as a consultancy-style challenge or start-up.</t>
        </is>
      </c>
      <c r="K463" s="77" t="inlineStr">
        <is>
          <t>Student Enterprise</t>
        </is>
      </c>
      <c r="L463" s="77" t="inlineStr"/>
      <c r="M463" s="77" t="inlineStr">
        <is>
          <t>Central provision</t>
        </is>
      </c>
      <c r="N463" s="77" t="inlineStr">
        <is>
          <t>Mixed</t>
        </is>
      </c>
      <c r="O463" s="77" t="inlineStr"/>
      <c r="P463" s="77" t="inlineStr"/>
      <c r="Q463" s="77" t="inlineStr">
        <is>
          <t>Optional/elective</t>
        </is>
      </c>
      <c r="R463" s="77" t="inlineStr">
        <is>
          <t>Extracurricular</t>
        </is>
      </c>
      <c r="S463" s="77" t="inlineStr"/>
      <c r="T463" s="77" t="inlineStr">
        <is>
          <t>3 days</t>
        </is>
      </c>
      <c r="U463" s="77" t="inlineStr"/>
      <c r="V463" s="77" t="inlineStr">
        <is>
          <t>Unclear</t>
        </is>
      </c>
      <c r="W463" s="77" t="inlineStr">
        <is>
          <t>Teams create products/services for problem statements [1]; defined output for a named organisation not shown.</t>
        </is>
      </c>
      <c r="X463" s="77" t="inlineStr">
        <is>
          <t>Yes</t>
        </is>
      </c>
      <c r="Y463" s="77" t="inlineStr">
        <is>
          <t>Interdisciplinary teams [1].</t>
        </is>
      </c>
      <c r="Z463" s="77" t="inlineStr">
        <is>
          <t>Unclear</t>
        </is>
      </c>
      <c r="AA463" s="77" t="inlineStr">
        <is>
          <t>Industry partners (WWF, GRACE, Yakult Ltd, Environment Agency) involved per a staff profile; 2022 event sponsored by Yakult; whether partners set briefs/judge not shown [1].</t>
        </is>
      </c>
      <c r="AB463" s="77" t="inlineStr">
        <is>
          <t>Mixed</t>
        </is>
      </c>
      <c r="AC463" s="77" t="inlineStr">
        <is>
          <t>Involved; role unclear</t>
        </is>
      </c>
      <c r="AD463" s="77" t="inlineStr"/>
      <c r="AE463" s="77" t="inlineStr"/>
      <c r="AF463" s="77">
        <f>IF(OR(V463="No",X463="No",Z463="No"),"Outside strict definition",IF(AND(V463="Yes",X463="Yes",Z463="Yes"),"Meets all three","Potentially relevant; evidence incomplete"))</f>
        <v/>
      </c>
      <c r="AG463" s="77" t="inlineStr">
        <is>
          <t>Historical delivery only</t>
        </is>
      </c>
      <c r="AH463" s="77" t="inlineStr">
        <is>
          <t>2024</t>
        </is>
      </c>
      <c r="AI463" s="77" t="inlineStr">
        <is>
          <t>Yes</t>
        </is>
      </c>
      <c r="AJ463" s="77">
        <f>IF(AND(AI463="Yes",AF463="Meets all three",AG463="Current delivery confirmed"),"Yes","No")</f>
        <v/>
      </c>
      <c r="AK463" s="77" t="inlineStr"/>
      <c r="AL463" s="77" t="inlineStr">
        <is>
          <t>UK07-S14-R1</t>
        </is>
      </c>
      <c r="AM463" s="77" t="inlineStr">
        <is>
          <t>No 2025/26 edition found.</t>
        </is>
      </c>
      <c r="AN463" s="77" t="inlineStr"/>
      <c r="AO463" s="77" t="inlineStr">
        <is>
          <t>UK</t>
        </is>
      </c>
      <c r="AP463" s="77" t="inlineStr">
        <is>
          <t>UK – additional</t>
        </is>
      </c>
      <c r="AQ463" s="77" t="inlineStr">
        <is>
          <t>&lt;1 week</t>
        </is>
      </c>
      <c r="AR463" s="77" t="inlineStr">
        <is>
          <t>Unclear</t>
        </is>
      </c>
      <c r="AS463" s="77" t="inlineStr"/>
    </row>
    <row r="464">
      <c r="A464" s="77" t="inlineStr">
        <is>
          <t>UK07</t>
        </is>
      </c>
      <c r="B464" s="77" t="inlineStr">
        <is>
          <t>Surrey</t>
        </is>
      </c>
      <c r="C464" s="77" t="inlineStr">
        <is>
          <t>Programme/course</t>
        </is>
      </c>
      <c r="D464" s="77" t="inlineStr">
        <is>
          <t>UK07-S15</t>
        </is>
      </c>
      <c r="E464" s="77" t="inlineStr"/>
      <c r="F464" s="77" t="inlineStr">
        <is>
          <t>No</t>
        </is>
      </c>
      <c r="G464" s="79" t="inlineStr">
        <is>
          <t>Retail Consultancy Project (MAN3136)</t>
        </is>
      </c>
      <c r="H464" s="77" t="inlineStr">
        <is>
          <t>Retail Consultancy Project</t>
        </is>
      </c>
      <c r="I464" s="77" t="inlineStr">
        <is>
          <t>MAN3136</t>
        </is>
      </c>
      <c r="J464" s="77" t="inlineStr">
        <is>
          <t>Final-year retail module: written group project and group presentation to the client for a small consultancy project; 2020 news describes live Carabao/Simply Fresh campaigns with the companies on the assessment panel.</t>
        </is>
      </c>
      <c r="K464" s="77" t="inlineStr">
        <is>
          <t>Surrey Business School</t>
        </is>
      </c>
      <c r="L464" s="77" t="inlineStr"/>
      <c r="M464" s="77" t="inlineStr">
        <is>
          <t>Business/management</t>
        </is>
      </c>
      <c r="N464" s="77" t="inlineStr">
        <is>
          <t>Undergraduate</t>
        </is>
      </c>
      <c r="O464" s="77" t="inlineStr"/>
      <c r="P464" s="77" t="inlineStr"/>
      <c r="Q464" s="77" t="inlineStr">
        <is>
          <t>Unclear</t>
        </is>
      </c>
      <c r="R464" s="77" t="inlineStr">
        <is>
          <t>Curricular</t>
        </is>
      </c>
      <c r="S464" s="77" t="inlineStr"/>
      <c r="T464" s="77" t="inlineStr"/>
      <c r="U464" s="77" t="inlineStr"/>
      <c r="V464" s="77" t="inlineStr">
        <is>
          <t>Yes</t>
        </is>
      </c>
      <c r="W464" s="77" t="inlineStr">
        <is>
          <t>Plan, design and deliver a small retail consultancy project [1].</t>
        </is>
      </c>
      <c r="X464" s="77" t="inlineStr">
        <is>
          <t>Yes</t>
        </is>
      </c>
      <c r="Y464" s="77" t="inlineStr">
        <is>
          <t>Group project and presentation [1].</t>
        </is>
      </c>
      <c r="Z464" s="77" t="inlineStr">
        <is>
          <t>Unclear</t>
        </is>
      </c>
      <c r="AA464" s="77" t="inlineStr">
        <is>
          <t>Catalogue says 'hypothetical or real client'; routes not separated; 2020 news shows real client panel [1][2].</t>
        </is>
      </c>
      <c r="AB464" s="77" t="inlineStr">
        <is>
          <t>Business/commercial</t>
        </is>
      </c>
      <c r="AC464" s="77" t="inlineStr"/>
      <c r="AD464" s="77" t="inlineStr">
        <is>
          <t>Carabao; Simply Fresh (2020 news)</t>
        </is>
      </c>
      <c r="AE464" s="77" t="inlineStr"/>
      <c r="AF464" s="77">
        <f>IF(OR(V464="No",X464="No",Z464="No"),"Outside strict definition",IF(AND(V464="Yes",X464="Yes",Z464="Yes"),"Meets all three","Potentially relevant; evidence incomplete"))</f>
        <v/>
      </c>
      <c r="AG464" s="77" t="inlineStr">
        <is>
          <t>Historical delivery only</t>
        </is>
      </c>
      <c r="AH464" s="77" t="inlineStr">
        <is>
          <t>2022/23</t>
        </is>
      </c>
      <c r="AI464" s="77" t="inlineStr">
        <is>
          <t>Yes</t>
        </is>
      </c>
      <c r="AJ464" s="77">
        <f>IF(AND(AI464="Yes",AF464="Meets all three",AG464="Current delivery confirmed"),"Yes","No")</f>
        <v/>
      </c>
      <c r="AK464" s="77" t="inlineStr"/>
      <c r="AL464" s="77" t="inlineStr">
        <is>
          <t>UK07-S15-R1; UK07-S15-R2</t>
        </is>
      </c>
      <c r="AM464" s="77" t="inlineStr">
        <is>
          <t>No 2025/26 catalogue entry seen.</t>
        </is>
      </c>
      <c r="AN464" s="77" t="inlineStr"/>
      <c r="AO464" s="77" t="inlineStr">
        <is>
          <t>UK</t>
        </is>
      </c>
      <c r="AP464" s="77" t="inlineStr">
        <is>
          <t>UK – additional</t>
        </is>
      </c>
      <c r="AQ464" s="77" t="inlineStr">
        <is>
          <t>~1 term/semester</t>
        </is>
      </c>
      <c r="AR464" s="77" t="inlineStr">
        <is>
          <t>Some projects</t>
        </is>
      </c>
      <c r="AS464" s="77" t="inlineStr"/>
    </row>
    <row r="465">
      <c r="A465" s="77" t="inlineStr">
        <is>
          <t>UK08</t>
        </is>
      </c>
      <c r="B465" s="77" t="inlineStr">
        <is>
          <t>Sussex</t>
        </is>
      </c>
      <c r="C465" s="77" t="inlineStr">
        <is>
          <t>University-wide</t>
        </is>
      </c>
      <c r="D465" s="77" t="inlineStr">
        <is>
          <t>UK08-S01</t>
        </is>
      </c>
      <c r="E465" s="77" t="inlineStr"/>
      <c r="F465" s="77" t="inlineStr">
        <is>
          <t>No</t>
        </is>
      </c>
      <c r="G465" s="79" t="inlineStr">
        <is>
          <t>Career Lab Student Consultancy Programme</t>
        </is>
      </c>
      <c r="H465" s="77" t="inlineStr">
        <is>
          <t>Career Lab Student Consultancy Programme</t>
        </is>
      </c>
      <c r="I465" s="77" t="inlineStr"/>
      <c r="J465"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65" s="77" t="inlineStr">
        <is>
          <t>Careers and Employability Centre - Career Lab</t>
        </is>
      </c>
      <c r="L465" s="77" t="inlineStr">
        <is>
          <t>Final-year undergraduates and taught postgraduates (no school restriction stated)</t>
        </is>
      </c>
      <c r="M465" s="77" t="inlineStr">
        <is>
          <t>Central provision</t>
        </is>
      </c>
      <c r="N465" s="77" t="inlineStr">
        <is>
          <t>Mixed</t>
        </is>
      </c>
      <c r="O465" s="77" t="inlineStr">
        <is>
          <t>Final-year UG; PGT</t>
        </is>
      </c>
      <c r="P465" s="77" t="inlineStr">
        <is>
          <t>Final-year UG and taught PG only; one participation per academic year; application required. PGT on courses with a guaranteed work project receive separate communication.</t>
        </is>
      </c>
      <c r="Q465" s="77" t="inlineStr">
        <is>
          <t>Selective/competitive</t>
        </is>
      </c>
      <c r="R465" s="77" t="inlineStr">
        <is>
          <t>Extracurricular</t>
        </is>
      </c>
      <c r="S465" s="77" t="inlineStr">
        <is>
          <t>Non-credit; paid bursary (GBP 269 for Winter 2025 / Spring 2026 runs)</t>
        </is>
      </c>
      <c r="T465" s="77" t="inlineStr">
        <is>
          <t>3-4 weeks (c.20 hours) after training; three runs a year (winter, spring, summer)</t>
        </is>
      </c>
      <c r="U465" s="77" t="inlineStr">
        <is>
          <t>Mostly remote research; team presentation to client</t>
        </is>
      </c>
      <c r="V465" s="77" t="inlineStr">
        <is>
          <t>Yes</t>
        </is>
      </c>
      <c r="W465" s="77" t="inlineStr">
        <is>
          <t>Teams address a real organisational challenge/brief and present recommendations to the client [1][2][3].</t>
        </is>
      </c>
      <c r="X465" s="77" t="inlineStr">
        <is>
          <t>Yes</t>
        </is>
      </c>
      <c r="Y465" s="77" t="inlineStr">
        <is>
          <t>Students placed in small multidisciplinary teams; a five-student team worked on the Hastings Direct brief [1][3].</t>
        </is>
      </c>
      <c r="Z465" s="77" t="inlineStr">
        <is>
          <t>Yes</t>
        </is>
      </c>
      <c r="AA465" s="77" t="inlineStr">
        <is>
          <t>External organisations set the project briefs and receive the team's presentation; e.g. Hastings Direct set a brief on its SDG contributions and later made changes partly aligned to the recommendations [1][3][4].</t>
        </is>
      </c>
      <c r="AB465" s="77" t="inlineStr">
        <is>
          <t>Mixed</t>
        </is>
      </c>
      <c r="AC465" s="77" t="inlineStr">
        <is>
          <t>Sets brief (client) and receives final presentation; organisations pay nothing (university funds student bursary).</t>
        </is>
      </c>
      <c r="AD465" s="77" t="inlineStr">
        <is>
          <t>Hastings Direct (2024 case study); AECOM, Komedia, Mindlab (past clients, undated page)</t>
        </is>
      </c>
      <c r="AE465" s="77" t="inlineStr">
        <is>
          <t>Team presentation of recommendations to client</t>
        </is>
      </c>
      <c r="AF465" s="77">
        <f>IF(OR(V465="No",X465="No",Z465="No"),"Outside strict definition",IF(AND(V465="Yes",X465="Yes",Z465="Yes"),"Meets all three","Potentially relevant; evidence incomplete"))</f>
        <v/>
      </c>
      <c r="AG465" s="77" t="inlineStr">
        <is>
          <t>Current delivery confirmed</t>
        </is>
      </c>
      <c r="AH465" s="77" t="inlineStr">
        <is>
          <t>2026/27</t>
        </is>
      </c>
      <c r="AI465" s="77" t="inlineStr">
        <is>
          <t>Yes</t>
        </is>
      </c>
      <c r="AJ465" s="77">
        <f>IF(AND(AI465="Yes",AF465="Meets all three",AG465="Current delivery confirmed"),"Yes","No")</f>
        <v/>
      </c>
      <c r="AK465" s="77" t="inlineStr"/>
      <c r="AL465" s="77" t="inlineStr">
        <is>
          <t>UK08-S01-R1; UK08-S01-R2; UK08-S01-R3; UK08-S01-R4; UK08-S01-R5</t>
        </is>
      </c>
      <c r="AM465" s="77" t="inlineStr">
        <is>
          <t>Exact eligibility wording (whether all schools/IDS/BSMS included) not quoted; 2023 organisations guide describes an older 100-hour Riipen-based format. Relationship to the 'Changing the Face of Consultancy' variant (broadcast 66181) not tested.</t>
        </is>
      </c>
      <c r="AN465" s="77" t="inlineStr"/>
      <c r="AO465" s="77" t="inlineStr">
        <is>
          <t>UK</t>
        </is>
      </c>
      <c r="AP465" s="77" t="inlineStr">
        <is>
          <t>UK – additional</t>
        </is>
      </c>
      <c r="AQ465" s="77" t="inlineStr">
        <is>
          <t>1–4 weeks</t>
        </is>
      </c>
      <c r="AR465" s="77" t="inlineStr">
        <is>
          <t>All/standard</t>
        </is>
      </c>
      <c r="AS465" s="77" t="inlineStr"/>
    </row>
    <row r="466">
      <c r="A466" s="77" t="inlineStr">
        <is>
          <t>UK08</t>
        </is>
      </c>
      <c r="B466" s="77" t="inlineStr">
        <is>
          <t>Sussex</t>
        </is>
      </c>
      <c r="C466" s="77" t="inlineStr">
        <is>
          <t>Programme/course</t>
        </is>
      </c>
      <c r="D466" s="77" t="inlineStr">
        <is>
          <t>UK08-S02</t>
        </is>
      </c>
      <c r="E466" s="77" t="inlineStr"/>
      <c r="F466" s="77" t="inlineStr">
        <is>
          <t>No</t>
        </is>
      </c>
      <c r="G466" s="79" t="inlineStr">
        <is>
          <t>Marketing Consultancy Project (Capstone)</t>
        </is>
      </c>
      <c r="H466" s="77" t="inlineStr">
        <is>
          <t>Marketing Consultancy Project (Capstone)</t>
        </is>
      </c>
      <c r="I466" s="77" t="inlineStr">
        <is>
          <t>105316 (module page ID)</t>
        </is>
      </c>
      <c r="J466"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66" s="77" t="inlineStr">
        <is>
          <t>University of Sussex Business School</t>
        </is>
      </c>
      <c r="L466" s="77" t="inlineStr">
        <is>
          <t>Marketing and Management BSc and related marketing degrees (exact list not verified)</t>
        </is>
      </c>
      <c r="M466" s="77" t="inlineStr">
        <is>
          <t>Business/management</t>
        </is>
      </c>
      <c r="N466" s="77" t="inlineStr">
        <is>
          <t>Undergraduate</t>
        </is>
      </c>
      <c r="O466" s="77" t="inlineStr">
        <is>
          <t>Final year (Level 6)</t>
        </is>
      </c>
      <c r="P466" s="77" t="inlineStr">
        <is>
          <t>Students on programmes offering the module</t>
        </is>
      </c>
      <c r="Q466" s="77" t="inlineStr">
        <is>
          <t>Unclear</t>
        </is>
      </c>
      <c r="R466" s="77" t="inlineStr">
        <is>
          <t>Curricular</t>
        </is>
      </c>
      <c r="S466" s="77" t="inlineStr">
        <is>
          <t>15 credits; 60% group presentation, 40% written report</t>
        </is>
      </c>
      <c r="T466" s="77" t="inlineStr">
        <is>
          <t>Spring teaching period</t>
        </is>
      </c>
      <c r="U466" s="77" t="inlineStr">
        <is>
          <t>In person (assumed; not verified)</t>
        </is>
      </c>
      <c r="V466" s="77" t="inlineStr">
        <is>
          <t>Yes</t>
        </is>
      </c>
      <c r="W466" s="77" t="inlineStr">
        <is>
          <t>Brief to produce a recommendation on a strategic marketing problem; outputs presentation and report [1].</t>
        </is>
      </c>
      <c r="X466" s="77" t="inlineStr">
        <is>
          <t>Yes</t>
        </is>
      </c>
      <c r="Y466" s="77" t="inlineStr">
        <is>
          <t>Teams prepare and present together; 60% group presentation [1].</t>
        </is>
      </c>
      <c r="Z466" s="77" t="inlineStr">
        <is>
          <t>Unclear</t>
        </is>
      </c>
      <c r="AA466" s="77" t="inlineStr">
        <is>
          <t>Only 'inspiration and tips provided from a top consulting firm' [1]; no evidence an external client supplies the brief, receives or assesses outputs.</t>
        </is>
      </c>
      <c r="AB466" s="77" t="inlineStr">
        <is>
          <t>Unclear</t>
        </is>
      </c>
      <c r="AC466" s="77" t="inlineStr">
        <is>
          <t>Consulting firm provides tips/inspiration (not shown as client)</t>
        </is>
      </c>
      <c r="AD466" s="77" t="inlineStr"/>
      <c r="AE466" s="77" t="inlineStr">
        <is>
          <t>Group presentation and written report</t>
        </is>
      </c>
      <c r="AF466" s="77">
        <f>IF(OR(V466="No",X466="No",Z466="No"),"Outside strict definition",IF(AND(V466="Yes",X466="Yes",Z466="Yes"),"Meets all three","Potentially relevant; evidence incomplete"))</f>
        <v/>
      </c>
      <c r="AG466" s="77" t="inlineStr">
        <is>
          <t>Current delivery confirmed</t>
        </is>
      </c>
      <c r="AH466" s="77" t="inlineStr">
        <is>
          <t>2026/27</t>
        </is>
      </c>
      <c r="AI466" s="77" t="inlineStr">
        <is>
          <t>Yes</t>
        </is>
      </c>
      <c r="AJ466" s="77">
        <f>IF(AND(AI466="Yes",AF466="Meets all three",AG466="Current delivery confirmed"),"Yes","No")</f>
        <v/>
      </c>
      <c r="AK466" s="77" t="inlineStr"/>
      <c r="AL466" s="77" t="inlineStr">
        <is>
          <t>UK08-S02-R1; UK08-S02-R2</t>
        </is>
      </c>
      <c r="AM466" s="77" t="inlineStr">
        <is>
          <t>Whether briefs come from real client organisations; whether core in any programme. Status based on module catalogue pages for 2025 and 2026 entry.</t>
        </is>
      </c>
      <c r="AN466" s="77" t="inlineStr"/>
      <c r="AO466" s="77" t="inlineStr">
        <is>
          <t>UK</t>
        </is>
      </c>
      <c r="AP466" s="77" t="inlineStr">
        <is>
          <t>UK – additional</t>
        </is>
      </c>
      <c r="AQ466" s="77" t="inlineStr">
        <is>
          <t>~1 term/semester</t>
        </is>
      </c>
      <c r="AR466" s="77" t="inlineStr">
        <is>
          <t>Unclear</t>
        </is>
      </c>
      <c r="AS466" s="77" t="inlineStr"/>
    </row>
    <row r="467">
      <c r="A467" s="77" t="inlineStr">
        <is>
          <t>UK08</t>
        </is>
      </c>
      <c r="B467" s="77" t="inlineStr">
        <is>
          <t>Sussex</t>
        </is>
      </c>
      <c r="C467" s="77" t="inlineStr">
        <is>
          <t>Programme/course</t>
        </is>
      </c>
      <c r="D467" s="77" t="inlineStr">
        <is>
          <t>UK08-S03</t>
        </is>
      </c>
      <c r="E467" s="77" t="inlineStr"/>
      <c r="F467" s="77" t="inlineStr">
        <is>
          <t>No</t>
        </is>
      </c>
      <c r="G467" s="79" t="inlineStr">
        <is>
          <t>Consultancy Project</t>
        </is>
      </c>
      <c r="H467" s="77" t="inlineStr">
        <is>
          <t>Consultancy Project</t>
        </is>
      </c>
      <c r="I467" s="77" t="inlineStr">
        <is>
          <t>111N1</t>
        </is>
      </c>
      <c r="J467"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67" s="77" t="inlineStr">
        <is>
          <t>University of Sussex Business School</t>
        </is>
      </c>
      <c r="L467" s="77" t="inlineStr">
        <is>
          <t>Management MSc (dissertation option); possibly other Business School MSc programmes</t>
        </is>
      </c>
      <c r="M467" s="77" t="inlineStr">
        <is>
          <t>Business/management</t>
        </is>
      </c>
      <c r="N467" s="77" t="inlineStr">
        <is>
          <t>Postgraduate taught</t>
        </is>
      </c>
      <c r="O467" s="77" t="inlineStr">
        <is>
          <t>MSc summer period</t>
        </is>
      </c>
      <c r="P467" s="77" t="inlineStr">
        <is>
          <t>Business School MSc students choosing the consultancy option</t>
        </is>
      </c>
      <c r="Q467" s="77" t="inlineStr">
        <is>
          <t>Optional/elective</t>
        </is>
      </c>
      <c r="R467" s="77" t="inlineStr">
        <is>
          <t>Curricular</t>
        </is>
      </c>
      <c r="S467" s="77" t="inlineStr">
        <is>
          <t>30 credits Level 7; 100% coursework (group presentation, group written submission, project)</t>
        </is>
      </c>
      <c r="T467" s="77" t="inlineStr">
        <is>
          <t>Summer period, c.300 study hours</t>
        </is>
      </c>
      <c r="U467" s="77" t="inlineStr">
        <is>
          <t>Group consultancy with academic supervisor</t>
        </is>
      </c>
      <c r="V467" s="77" t="inlineStr">
        <is>
          <t>Yes</t>
        </is>
      </c>
      <c r="W467" s="77" t="inlineStr">
        <is>
          <t>Live consultancy project with group written submission and presentation [1].</t>
        </is>
      </c>
      <c r="X467" s="77" t="inlineStr">
        <is>
          <t>Yes</t>
        </is>
      </c>
      <c r="Y467" s="77" t="inlineStr">
        <is>
          <t>Students work in a group; consultancy teams supervised by an academic; group presentation and group written submission [1][2].</t>
        </is>
      </c>
      <c r="Z467" s="77" t="inlineStr">
        <is>
          <t>Yes</t>
        </is>
      </c>
      <c r="AA467" s="77" t="inlineStr">
        <is>
          <t>Described as a 'live consultancy project' and as solving real challenges with local organisations / preparing a consultancy project for a business [1][2].</t>
        </is>
      </c>
      <c r="AB467" s="77" t="inlineStr">
        <is>
          <t>Unclear</t>
        </is>
      </c>
      <c r="AC467" s="77" t="inlineStr">
        <is>
          <t>Organisation acts as consultancy client (exact role in assessment not stated)</t>
        </is>
      </c>
      <c r="AD467" s="77" t="inlineStr"/>
      <c r="AE467" s="77" t="inlineStr">
        <is>
          <t>Group consultancy report and presentation</t>
        </is>
      </c>
      <c r="AF467" s="77">
        <f>IF(OR(V467="No",X467="No",Z467="No"),"Outside strict definition",IF(AND(V467="Yes",X467="Yes",Z467="Yes"),"Meets all three","Potentially relevant; evidence incomplete"))</f>
        <v/>
      </c>
      <c r="AG467" s="77" t="inlineStr">
        <is>
          <t>Current status unclear</t>
        </is>
      </c>
      <c r="AH467" s="77" t="inlineStr">
        <is>
          <t>2024/25</t>
        </is>
      </c>
      <c r="AI467" s="77" t="inlineStr">
        <is>
          <t>Yes</t>
        </is>
      </c>
      <c r="AJ467" s="77">
        <f>IF(AND(AI467="Yes",AF467="Meets all three",AG467="Current delivery confirmed"),"Yes","No")</f>
        <v/>
      </c>
      <c r="AK467" s="77" t="inlineStr"/>
      <c r="AL467" s="77" t="inlineStr">
        <is>
          <t>UK08-S03-R1; UK08-S03-R2</t>
        </is>
      </c>
      <c r="AM467"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67" s="77" t="inlineStr"/>
      <c r="AO467" s="77" t="inlineStr">
        <is>
          <t>UK</t>
        </is>
      </c>
      <c r="AP467" s="77" t="inlineStr">
        <is>
          <t>UK – additional</t>
        </is>
      </c>
      <c r="AQ467" s="77" t="inlineStr">
        <is>
          <t>~1 term/semester</t>
        </is>
      </c>
      <c r="AR467" s="77" t="inlineStr">
        <is>
          <t>All/standard</t>
        </is>
      </c>
      <c r="AS467" s="77" t="inlineStr"/>
    </row>
    <row r="468">
      <c r="A468" s="77" t="inlineStr">
        <is>
          <t>UK09</t>
        </is>
      </c>
      <c r="B468" s="77" t="inlineStr">
        <is>
          <t>Leicester</t>
        </is>
      </c>
      <c r="C468" s="77" t="inlineStr">
        <is>
          <t>Programme/course</t>
        </is>
      </c>
      <c r="D468" s="77" t="inlineStr">
        <is>
          <t>UK09-S01</t>
        </is>
      </c>
      <c r="E468" s="77" t="inlineStr"/>
      <c r="F468" s="77" t="inlineStr">
        <is>
          <t>No</t>
        </is>
      </c>
      <c r="G468" s="79" t="inlineStr">
        <is>
          <t>Software Engineering Project (second-year team project, Computer Science / Software Engineering BSc)</t>
        </is>
      </c>
      <c r="H468" s="77" t="inlineStr">
        <is>
          <t>Software Engineering Project</t>
        </is>
      </c>
      <c r="I468" s="77" t="inlineStr">
        <is>
          <t>CO2201 (per 2020/21-2023/24 programme specifications)</t>
        </is>
      </c>
      <c r="J468"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68" s="77" t="inlineStr">
        <is>
          <t>School of Computing and Mathematical Sciences</t>
        </is>
      </c>
      <c r="L468" s="77" t="inlineStr">
        <is>
          <t>Computer Science BSc (and variants), Software Engineering BSc</t>
        </is>
      </c>
      <c r="M468" s="77" t="inlineStr">
        <is>
          <t>Engineering/computing</t>
        </is>
      </c>
      <c r="N468" s="77" t="inlineStr">
        <is>
          <t>Undergraduate</t>
        </is>
      </c>
      <c r="O468" s="77" t="inlineStr">
        <is>
          <t>Year 2</t>
        </is>
      </c>
      <c r="P468" s="77" t="inlineStr"/>
      <c r="Q468" s="77" t="inlineStr">
        <is>
          <t>Compulsory within specified programmes</t>
        </is>
      </c>
      <c r="R468" s="77" t="inlineStr">
        <is>
          <t>Curricular</t>
        </is>
      </c>
      <c r="S468" s="77" t="inlineStr">
        <is>
          <t>30 credits year-long in 2020/21-2023/24 specs; split into semester versions from 2024/25 (2023/24 spec note). Assessment weighting not found.</t>
        </is>
      </c>
      <c r="T468" s="77" t="inlineStr">
        <is>
          <t>February-May (student projects page); module year-long/semester split</t>
        </is>
      </c>
      <c r="U468" s="77" t="inlineStr">
        <is>
          <t>Team project, staff-supervised</t>
        </is>
      </c>
      <c r="V468" s="77" t="inlineStr">
        <is>
          <t>Yes</t>
        </is>
      </c>
      <c r="W468" s="77" t="inlineStr">
        <is>
          <t>Team develops software for a client brief with defined requirements [1][2].</t>
        </is>
      </c>
      <c r="X468" s="77" t="inlineStr">
        <is>
          <t>Yes</t>
        </is>
      </c>
      <c r="Y468" s="77" t="inlineStr">
        <is>
          <t>'Typical software engineering projects developed by teams of 2nd year students', focus on group work and project management [1][2].</t>
        </is>
      </c>
      <c r="Z468" s="77" t="inlineStr">
        <is>
          <t>Yes</t>
        </is>
      </c>
      <c r="AA468" s="77" t="inlineStr">
        <is>
          <t>Software 'typically commissioned by a real client'; client provides requirements, advice, technical support and feedback [1][2]; programme spec: external client 'wherever possible' [3] (so some internal/non-client projects possible).</t>
        </is>
      </c>
      <c r="AB468" s="77" t="inlineStr">
        <is>
          <t>Unclear</t>
        </is>
      </c>
      <c r="AC468" s="77" t="inlineStr">
        <is>
          <t>Client sets requirements and gives feedback during supervised project; client sector/type not stated; spec wording 'wherever possible' implies some projects lack an external client.</t>
        </is>
      </c>
      <c r="AD468" s="77" t="inlineStr"/>
      <c r="AE468" s="77" t="inlineStr">
        <is>
          <t>Working software delivered to client</t>
        </is>
      </c>
      <c r="AF468" s="77">
        <f>IF(OR(V468="No",X468="No",Z468="No"),"Outside strict definition",IF(AND(V468="Yes",X468="Yes",Z468="Yes"),"Meets all three","Potentially relevant; evidence incomplete"))</f>
        <v/>
      </c>
      <c r="AG468" s="77" t="inlineStr">
        <is>
          <t>Current status unclear</t>
        </is>
      </c>
      <c r="AH468" s="77" t="inlineStr">
        <is>
          <t>2024/25</t>
        </is>
      </c>
      <c r="AI468" s="77" t="inlineStr">
        <is>
          <t>Yes</t>
        </is>
      </c>
      <c r="AJ468" s="77">
        <f>IF(AND(AI468="Yes",AF468="Meets all three",AG468="Current delivery confirmed"),"Yes","No")</f>
        <v/>
      </c>
      <c r="AK468" s="77" t="inlineStr"/>
      <c r="AL468" s="77" t="inlineStr">
        <is>
          <t>UK09-S01-R1; UK09-S01-R2; UK09-S01-R3</t>
        </is>
      </c>
      <c r="AM468" s="77" t="inlineStr">
        <is>
          <t>Dated module evidence only to 2024/25 (2023/24 spec note on 2024/25 split); no dated 2025/26 or 2026/27 corroboration of CO2201 text obtained. Share of internal vs external clients and client types not published; named clients not found.</t>
        </is>
      </c>
      <c r="AN468" s="77" t="inlineStr"/>
      <c r="AO468" s="77" t="inlineStr">
        <is>
          <t>UK</t>
        </is>
      </c>
      <c r="AP468" s="77" t="inlineStr">
        <is>
          <t>UK – additional</t>
        </is>
      </c>
      <c r="AQ468" s="77" t="inlineStr">
        <is>
          <t>~1 term/semester</t>
        </is>
      </c>
      <c r="AR468" s="77" t="inlineStr">
        <is>
          <t>All/standard (course page: 'typically'; spec: 'wherever possible')</t>
        </is>
      </c>
      <c r="AS468" s="77" t="inlineStr"/>
    </row>
    <row r="469">
      <c r="A469" s="77" t="inlineStr">
        <is>
          <t>UK09</t>
        </is>
      </c>
      <c r="B469" s="77" t="inlineStr">
        <is>
          <t>Leicester</t>
        </is>
      </c>
      <c r="C469" s="77" t="inlineStr">
        <is>
          <t>Programme/course</t>
        </is>
      </c>
      <c r="D469" s="77" t="inlineStr">
        <is>
          <t>UK09-S02</t>
        </is>
      </c>
      <c r="E469" s="77" t="inlineStr"/>
      <c r="F469" s="77" t="inlineStr">
        <is>
          <t>No</t>
        </is>
      </c>
      <c r="G469" s="79" t="inlineStr">
        <is>
          <t>Industrial Mathematics Project</t>
        </is>
      </c>
      <c r="H469" s="77" t="inlineStr">
        <is>
          <t>Industrial Mathematics Project</t>
        </is>
      </c>
      <c r="I469" s="77" t="inlineStr">
        <is>
          <t>MA3513</t>
        </is>
      </c>
      <c r="J469"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69" s="77" t="inlineStr">
        <is>
          <t>School of Computing and Mathematical Sciences (Mathematics)</t>
        </is>
      </c>
      <c r="L469" s="77" t="inlineStr">
        <is>
          <t>Mathematics BSc/MMath and related degrees (taken instead of MA3516 Mathematics Research Project)</t>
        </is>
      </c>
      <c r="M469" s="77" t="inlineStr">
        <is>
          <t>Science</t>
        </is>
      </c>
      <c r="N469" s="77" t="inlineStr">
        <is>
          <t>Undergraduate</t>
        </is>
      </c>
      <c r="O469" s="77" t="inlineStr">
        <is>
          <t>Year 3</t>
        </is>
      </c>
      <c r="P469" s="77" t="inlineStr">
        <is>
          <t>Alternative to MA3516; only one may be taken. 2026 course page notes some Y3 options run in alternate years from 2026/7.</t>
        </is>
      </c>
      <c r="Q469" s="77" t="inlineStr">
        <is>
          <t>Optional/elective</t>
        </is>
      </c>
      <c r="R469" s="77" t="inlineStr">
        <is>
          <t>Curricular</t>
        </is>
      </c>
      <c r="S469" s="77" t="inlineStr">
        <is>
          <t>30 credits, year-long; assessment breakdown not found</t>
        </is>
      </c>
      <c r="T469" s="77" t="inlineStr">
        <is>
          <t>Mid-October to end of May</t>
        </is>
      </c>
      <c r="U469" s="77" t="inlineStr">
        <is>
          <t>Group project with industrial partner</t>
        </is>
      </c>
      <c r="V469" s="77" t="inlineStr">
        <is>
          <t>Yes</t>
        </is>
      </c>
      <c r="W469" s="77" t="inlineStr">
        <is>
          <t>Real business problems with partner-supplied briefs [1][2].</t>
        </is>
      </c>
      <c r="X469" s="77" t="inlineStr">
        <is>
          <t>Yes</t>
        </is>
      </c>
      <c r="Y469" s="77" t="inlineStr">
        <is>
          <t>'Students work in groups' with industrial partners [1].</t>
        </is>
      </c>
      <c r="Z469" s="77" t="inlineStr">
        <is>
          <t>Yes</t>
        </is>
      </c>
      <c r="AA469" s="77" t="inlineStr">
        <is>
          <t>Industrial partners provide the business problems; client provides requirements, advice, technical support and feedback [1].</t>
        </is>
      </c>
      <c r="AB469" s="77" t="inlineStr">
        <is>
          <t>Business/commercial</t>
        </is>
      </c>
      <c r="AC469" s="77" t="inlineStr">
        <is>
          <t>Supplies business problems; provides requirements and feedback during supervised project.</t>
        </is>
      </c>
      <c r="AD469" s="77" t="inlineStr"/>
      <c r="AE469" s="77" t="inlineStr">
        <is>
          <t>Group solution/report for the industrial problem (form not stated)</t>
        </is>
      </c>
      <c r="AF469" s="77">
        <f>IF(OR(V469="No",X469="No",Z469="No"),"Outside strict definition",IF(AND(V469="Yes",X469="Yes",Z469="Yes"),"Meets all three","Potentially relevant; evidence incomplete"))</f>
        <v/>
      </c>
      <c r="AG469" s="77" t="inlineStr">
        <is>
          <t>Current status unclear</t>
        </is>
      </c>
      <c r="AH469" s="77" t="inlineStr">
        <is>
          <t>undated</t>
        </is>
      </c>
      <c r="AI469" s="77" t="inlineStr">
        <is>
          <t>Yes</t>
        </is>
      </c>
      <c r="AJ469" s="77">
        <f>IF(AND(AI469="Yes",AF469="Meets all three",AG469="Current delivery confirmed"),"Yes","No")</f>
        <v/>
      </c>
      <c r="AK469" s="77" t="inlineStr"/>
      <c r="AL469" s="77" t="inlineStr">
        <is>
          <t>UK09-S02-R1; UK09-S02-R2</t>
        </is>
      </c>
      <c r="AM469" s="77" t="inlineStr">
        <is>
          <t>Student-projects page is undated; MA3513 listed in programme specifications (year-long, 30 credits) but no verified 2025/26 or 2026/27 entry or cohort; possible alternate-year running from 2026/7. Partner names not published for this module.</t>
        </is>
      </c>
      <c r="AN469" s="77" t="inlineStr"/>
      <c r="AO469" s="77" t="inlineStr">
        <is>
          <t>UK</t>
        </is>
      </c>
      <c r="AP469" s="77" t="inlineStr">
        <is>
          <t>UK – additional</t>
        </is>
      </c>
      <c r="AQ469" s="77" t="inlineStr">
        <is>
          <t>&gt;1 term</t>
        </is>
      </c>
      <c r="AR469" s="77" t="inlineStr">
        <is>
          <t>All/standard</t>
        </is>
      </c>
      <c r="AS469" s="77" t="inlineStr"/>
    </row>
    <row r="470">
      <c r="A470" s="77" t="inlineStr">
        <is>
          <t>UK09</t>
        </is>
      </c>
      <c r="B470" s="77" t="inlineStr">
        <is>
          <t>Leicester</t>
        </is>
      </c>
      <c r="C470" s="77" t="inlineStr">
        <is>
          <t>Cross-faculty</t>
        </is>
      </c>
      <c r="D470" s="77" t="inlineStr">
        <is>
          <t>UK09-S03</t>
        </is>
      </c>
      <c r="E470" s="77" t="inlineStr"/>
      <c r="F470" s="77" t="inlineStr">
        <is>
          <t>No</t>
        </is>
      </c>
      <c r="G470" s="79" t="inlineStr">
        <is>
          <t>Sustainability Enterprise Partnership Project (SEPP)</t>
        </is>
      </c>
      <c r="H470" s="77" t="inlineStr">
        <is>
          <t>Sustainability Enterprise Partnership Project</t>
        </is>
      </c>
      <c r="I470" s="77" t="inlineStr">
        <is>
          <t>NT3100</t>
        </is>
      </c>
      <c r="J470"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70" s="77" t="inlineStr">
        <is>
          <t>Natural Sciences (module lead Dr Sarah Gretton)</t>
        </is>
      </c>
      <c r="L470" s="77" t="inlineStr">
        <is>
          <t>Final-year option on several degrees incl. Geology BSc, Physical Geography and Geology BSc, Creative Computing BSc, Medical Biochemistry BSc (2025/26 spec); selected via Online Module Selection</t>
        </is>
      </c>
      <c r="M470" s="77" t="inlineStr">
        <is>
          <t>Science; Engineering/computing</t>
        </is>
      </c>
      <c r="N470" s="77" t="inlineStr">
        <is>
          <t>Undergraduate</t>
        </is>
      </c>
      <c r="O470" s="77" t="inlineStr">
        <is>
          <t>Final year (Year 3)</t>
        </is>
      </c>
      <c r="P470" s="77" t="inlineStr">
        <is>
          <t>Must be available as an option on the student's programme; selected only during Online Module Selection window.</t>
        </is>
      </c>
      <c r="Q470" s="77" t="inlineStr">
        <is>
          <t>Optional/elective</t>
        </is>
      </c>
      <c r="R470" s="77" t="inlineStr">
        <is>
          <t>Curricular</t>
        </is>
      </c>
      <c r="S470" s="77" t="inlineStr">
        <is>
          <t>15 credits, Semester 1 (NT3100); group Written Industry Report plus individual Detailed Implementation Plan</t>
        </is>
      </c>
      <c r="T470" s="77" t="inlineStr">
        <is>
          <t>Semester 1</t>
        </is>
      </c>
      <c r="U470" s="77" t="inlineStr">
        <is>
          <t>Group audit with partner organisation; Carbon Literacy training</t>
        </is>
      </c>
      <c r="V470" s="77" t="inlineStr">
        <is>
          <t>Yes</t>
        </is>
      </c>
      <c r="W470" s="77" t="inlineStr">
        <is>
          <t>Sustainability audit of a partner business with recommendations; written report and implementation plan delivered to the business [1][2].</t>
        </is>
      </c>
      <c r="X470" s="77" t="inlineStr">
        <is>
          <t>Yes</t>
        </is>
      </c>
      <c r="Y470" s="77" t="inlineStr">
        <is>
          <t>'Students work in groups first, then individually'; Written Industry Report is a group project [1][2].</t>
        </is>
      </c>
      <c r="Z470" s="77" t="inlineStr">
        <is>
          <t>Yes</t>
        </is>
      </c>
      <c r="AA470" s="77" t="inlineStr">
        <is>
          <t>Partner businesses (mainly local SMEs) are audited by students and receive the group report and individual plan [1][2]. Partner selection process not described.</t>
        </is>
      </c>
      <c r="AB470" s="77" t="inlineStr">
        <is>
          <t>Business/commercial</t>
        </is>
      </c>
      <c r="AC470" s="77" t="inlineStr">
        <is>
          <t>Host organisation for the audit; receives the report and implementation plan.</t>
        </is>
      </c>
      <c r="AD470" s="77" t="inlineStr">
        <is>
          <t>Not found</t>
        </is>
      </c>
      <c r="AE470" s="77" t="inlineStr">
        <is>
          <t>Group Written Industry Report + individual Detailed Implementation Plan</t>
        </is>
      </c>
      <c r="AF470" s="77">
        <f>IF(OR(V470="No",X470="No",Z470="No"),"Outside strict definition",IF(AND(V470="Yes",X470="Yes",Z470="Yes"),"Meets all three","Potentially relevant; evidence incomplete"))</f>
        <v/>
      </c>
      <c r="AG470" s="77" t="inlineStr">
        <is>
          <t>Current delivery confirmed</t>
        </is>
      </c>
      <c r="AH470" s="77" t="inlineStr">
        <is>
          <t>2025/26</t>
        </is>
      </c>
      <c r="AI470" s="77" t="inlineStr">
        <is>
          <t>Yes</t>
        </is>
      </c>
      <c r="AJ470" s="77">
        <f>IF(AND(AI470="Yes",AF470="Meets all three",AG470="Current delivery confirmed"),"Yes","No")</f>
        <v/>
      </c>
      <c r="AK470" s="77" t="inlineStr"/>
      <c r="AL470" s="77" t="inlineStr">
        <is>
          <t>UK09-S03-R1; UK09-S03-R2; UK09-S03-R3; UK09-S03-R4; UK09-S03-R5</t>
        </is>
      </c>
      <c r="AM470"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70" s="77" t="inlineStr"/>
      <c r="AO470" s="77" t="inlineStr">
        <is>
          <t>UK</t>
        </is>
      </c>
      <c r="AP470" s="77" t="inlineStr">
        <is>
          <t>UK – additional</t>
        </is>
      </c>
      <c r="AQ470" s="77" t="inlineStr">
        <is>
          <t>~1 term/semester</t>
        </is>
      </c>
      <c r="AR470" s="77" t="inlineStr">
        <is>
          <t>All/standard</t>
        </is>
      </c>
      <c r="AS470" s="77" t="inlineStr"/>
    </row>
    <row r="471">
      <c r="A471" s="77" t="inlineStr">
        <is>
          <t>UK09</t>
        </is>
      </c>
      <c r="B471" s="77" t="inlineStr">
        <is>
          <t>Leicester</t>
        </is>
      </c>
      <c r="C471" s="77" t="inlineStr">
        <is>
          <t>Programme/course</t>
        </is>
      </c>
      <c r="D471" s="77" t="inlineStr">
        <is>
          <t>UK09-S04</t>
        </is>
      </c>
      <c r="E471" s="77" t="inlineStr"/>
      <c r="F471" s="77" t="inlineStr">
        <is>
          <t>No</t>
        </is>
      </c>
      <c r="G471" s="79" t="inlineStr">
        <is>
          <t>Client Led Media Production</t>
        </is>
      </c>
      <c r="H471" s="77" t="inlineStr">
        <is>
          <t>Client Led Media Production</t>
        </is>
      </c>
      <c r="I471" s="77" t="inlineStr">
        <is>
          <t>MS3035</t>
        </is>
      </c>
      <c r="J471"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71" s="77" t="inlineStr">
        <is>
          <t>School of Arts / Media, Communication and Sociology</t>
        </is>
      </c>
      <c r="L471" s="77" t="inlineStr">
        <is>
          <t>Media and Communication BA (final-year option); other media/journalism programmes not confirmed</t>
        </is>
      </c>
      <c r="M471" s="77" t="inlineStr">
        <is>
          <t>Arts/humanities/social sciences</t>
        </is>
      </c>
      <c r="N471" s="77" t="inlineStr">
        <is>
          <t>Undergraduate</t>
        </is>
      </c>
      <c r="O471" s="77" t="inlineStr">
        <is>
          <t>Year 3</t>
        </is>
      </c>
      <c r="P471" s="77" t="inlineStr"/>
      <c r="Q471" s="77" t="inlineStr">
        <is>
          <t>Optional/elective</t>
        </is>
      </c>
      <c r="R471" s="77" t="inlineStr">
        <is>
          <t>Curricular</t>
        </is>
      </c>
      <c r="S471" s="77" t="inlineStr">
        <is>
          <t>15 credits, Semester 2, Level 6 (2020/21 and 2023/24 specs)</t>
        </is>
      </c>
      <c r="T471" s="77" t="inlineStr">
        <is>
          <t>Semester 2</t>
        </is>
      </c>
      <c r="U471" s="77" t="inlineStr">
        <is>
          <t>Client-led production project</t>
        </is>
      </c>
      <c r="V471" s="77" t="inlineStr">
        <is>
          <t>Yes</t>
        </is>
      </c>
      <c r="W471" s="77" t="inlineStr">
        <is>
          <t>Production to a client brief with identifiable output (short film) [1][2].</t>
        </is>
      </c>
      <c r="X471" s="77" t="inlineStr">
        <is>
          <t>Unclear</t>
        </is>
      </c>
      <c r="Y471" s="77" t="inlineStr">
        <is>
          <t>Sources say 'final year students ... produced a short film' but do not state team structure or assessment of individual vs group work [1].</t>
        </is>
      </c>
      <c r="Z471" s="77" t="inlineStr">
        <is>
          <t>Yes</t>
        </is>
      </c>
      <c r="AA471" s="77" t="inlineStr">
        <is>
          <t>LPT CAMHS commissioned the film, young people from the service shared experiences, and the Trust said the film will be used to introduce its team [1][2].</t>
        </is>
      </c>
      <c r="AB471" s="77" t="inlineStr">
        <is>
          <t>Public sector</t>
        </is>
      </c>
      <c r="AC471" s="77" t="inlineStr">
        <is>
          <t>NHS trust client sets the brief and uses the output; coordinated via AMC-LPT collaboration.</t>
        </is>
      </c>
      <c r="AD471" s="77" t="inlineStr">
        <is>
          <t>Leicestershire Partnership NHS Trust (CAMHS), 2023 film; collaboration since 2023</t>
        </is>
      </c>
      <c r="AE471" s="77" t="inlineStr">
        <is>
          <t>Short film / media content for NHS client</t>
        </is>
      </c>
      <c r="AF471" s="77">
        <f>IF(OR(V471="No",X471="No",Z471="No"),"Outside strict definition",IF(AND(V471="Yes",X471="Yes",Z471="Yes"),"Meets all three","Potentially relevant; evidence incomplete"))</f>
        <v/>
      </c>
      <c r="AG471" s="77" t="inlineStr">
        <is>
          <t>Current status unclear</t>
        </is>
      </c>
      <c r="AH471" s="77" t="inlineStr">
        <is>
          <t>2025</t>
        </is>
      </c>
      <c r="AI471" s="77" t="inlineStr">
        <is>
          <t>Yes</t>
        </is>
      </c>
      <c r="AJ471" s="77">
        <f>IF(AND(AI471="Yes",AF471="Meets all three",AG471="Current delivery confirmed"),"Yes","No")</f>
        <v/>
      </c>
      <c r="AK471" s="77" t="inlineStr"/>
      <c r="AL471" s="77" t="inlineStr">
        <is>
          <t>UK09-S04-R1; UK09-S04-R2; UK09-S04-R3</t>
        </is>
      </c>
      <c r="AM471" s="77" t="inlineStr">
        <is>
          <t>Team vs individual work not stated; other clients unknown; 2025/26 programme spec lists the module only in an 'indicative' option list; no cohort-level 2025/26 delivery evidence seen.</t>
        </is>
      </c>
      <c r="AN471" s="77" t="inlineStr"/>
      <c r="AO471" s="77" t="inlineStr">
        <is>
          <t>UK</t>
        </is>
      </c>
      <c r="AP471" s="77" t="inlineStr">
        <is>
          <t>UK – additional</t>
        </is>
      </c>
      <c r="AQ471" s="77" t="inlineStr">
        <is>
          <t>~1 term/semester</t>
        </is>
      </c>
      <c r="AR471" s="77" t="inlineStr">
        <is>
          <t>Unclear (only LPT evidenced)</t>
        </is>
      </c>
      <c r="AS471" s="77" t="inlineStr"/>
    </row>
    <row r="472">
      <c r="A472" s="77" t="inlineStr">
        <is>
          <t>UK09</t>
        </is>
      </c>
      <c r="B472" s="77" t="inlineStr">
        <is>
          <t>Leicester</t>
        </is>
      </c>
      <c r="C472" s="77" t="inlineStr">
        <is>
          <t>Programme/course</t>
        </is>
      </c>
      <c r="D472" s="77" t="inlineStr">
        <is>
          <t>UK09-S05</t>
        </is>
      </c>
      <c r="E472" s="77" t="inlineStr"/>
      <c r="F472" s="77" t="inlineStr">
        <is>
          <t>No</t>
        </is>
      </c>
      <c r="G472" s="79" t="inlineStr">
        <is>
          <t>Space Science and Engineering MSc Major Project (Phase A mission study)</t>
        </is>
      </c>
      <c r="H472" s="77" t="inlineStr">
        <is>
          <t>Space Science and Engineering MSc Major Project</t>
        </is>
      </c>
      <c r="I472" s="77" t="inlineStr"/>
      <c r="J472"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72" s="77" t="inlineStr">
        <is>
          <t>School of Engineering / Space Park Leicester</t>
        </is>
      </c>
      <c r="L472" s="77" t="inlineStr">
        <is>
          <t>MSc Space Science and Engineering (formerly Space Exploration Systems)</t>
        </is>
      </c>
      <c r="M472" s="77" t="inlineStr">
        <is>
          <t>Engineering/computing; Science</t>
        </is>
      </c>
      <c r="N472" s="77" t="inlineStr">
        <is>
          <t>Postgraduate taught</t>
        </is>
      </c>
      <c r="O472" s="77" t="inlineStr"/>
      <c r="P472" s="77" t="inlineStr"/>
      <c r="Q472" s="77" t="inlineStr">
        <is>
          <t>Unclear</t>
        </is>
      </c>
      <c r="R472" s="77" t="inlineStr">
        <is>
          <t>Curricular</t>
        </is>
      </c>
      <c r="S472" s="77" t="inlineStr">
        <is>
          <t>Credit weight not found; three panel reviews plus group executive summary and individual reports</t>
        </is>
      </c>
      <c r="T472" s="77" t="inlineStr">
        <is>
          <t>Second half of the MSc year</t>
        </is>
      </c>
      <c r="U472" s="77" t="inlineStr">
        <is>
          <t>Team mission-study project; optional international pathway</t>
        </is>
      </c>
      <c r="V472" s="77" t="inlineStr">
        <is>
          <t>Yes</t>
        </is>
      </c>
      <c r="W472" s="77" t="inlineStr">
        <is>
          <t>Phase A mission concept study with Yellow Book study report [1].</t>
        </is>
      </c>
      <c r="X472" s="77" t="inlineStr">
        <is>
          <t>Yes</t>
        </is>
      </c>
      <c r="Y472" s="77" t="inlineStr">
        <is>
          <t>Students work in teams; group executive summary plus individual reports [1].</t>
        </is>
      </c>
      <c r="Z472" s="77" t="inlineStr">
        <is>
          <t>Yes</t>
        </is>
      </c>
      <c r="AA472" s="77" t="inlineStr">
        <is>
          <t>Mission concept supplied by industry partner(s); panel of academic and industry experts reviews; UK/international themes chosen by a project committee including industry [1].</t>
        </is>
      </c>
      <c r="AB472" s="77" t="inlineStr">
        <is>
          <t>Mixed</t>
        </is>
      </c>
      <c r="AC472" s="77" t="inlineStr">
        <is>
          <t>Industry sets mission concept and reviews; space agencies (ASI, CNES) and Thales Alenia Space in SEEDS pathway.</t>
        </is>
      </c>
      <c r="AD472" s="77" t="inlineStr">
        <is>
          <t>Thales Alenia Space Italy, ASI, CNES (SEEDS pathway; year not stated)</t>
        </is>
      </c>
      <c r="AE472" s="77" t="inlineStr">
        <is>
          <t>Phase A study report (Yellow Book) with group executive summary</t>
        </is>
      </c>
      <c r="AF472" s="77">
        <f>IF(OR(V472="No",X472="No",Z472="No"),"Outside strict definition",IF(AND(V472="Yes",X472="Yes",Z472="Yes"),"Meets all three","Potentially relevant; evidence incomplete"))</f>
        <v/>
      </c>
      <c r="AG472" s="77" t="inlineStr">
        <is>
          <t>Current status unclear</t>
        </is>
      </c>
      <c r="AH472" s="77" t="inlineStr">
        <is>
          <t>2025/26 (programme spec exists; content not verified)</t>
        </is>
      </c>
      <c r="AI472" s="77" t="inlineStr">
        <is>
          <t>Yes</t>
        </is>
      </c>
      <c r="AJ472" s="77">
        <f>IF(AND(AI472="Yes",AF472="Meets all three",AG472="Current delivery confirmed"),"Yes","No")</f>
        <v/>
      </c>
      <c r="AK472" s="77" t="inlineStr"/>
      <c r="AL472" s="77" t="inlineStr">
        <is>
          <t>UK09-S05-R1; UK09-S05-R2</t>
        </is>
      </c>
      <c r="AM472" s="77" t="inlineStr">
        <is>
          <t>Programme was renamed (Space Exploration Systems MSc page noted as under review); 2025/26 specification content for the project not verified; credit weight and whether compulsory not confirmed; individual partner names for UK projects not found.</t>
        </is>
      </c>
      <c r="AN472" s="77" t="inlineStr"/>
      <c r="AO472" s="77" t="inlineStr">
        <is>
          <t>UK</t>
        </is>
      </c>
      <c r="AP472" s="77" t="inlineStr">
        <is>
          <t>UK – additional</t>
        </is>
      </c>
      <c r="AQ472" s="77" t="inlineStr">
        <is>
          <t>~1 term/semester</t>
        </is>
      </c>
      <c r="AR472" s="77" t="inlineStr">
        <is>
          <t>All/standard</t>
        </is>
      </c>
      <c r="AS472" s="77" t="inlineStr"/>
    </row>
    <row r="473">
      <c r="A473" s="77" t="inlineStr">
        <is>
          <t>UK09</t>
        </is>
      </c>
      <c r="B473" s="77" t="inlineStr">
        <is>
          <t>Leicester</t>
        </is>
      </c>
      <c r="C473" s="77" t="inlineStr">
        <is>
          <t>Programme/course</t>
        </is>
      </c>
      <c r="D473" s="77" t="inlineStr">
        <is>
          <t>UK09-S06</t>
        </is>
      </c>
      <c r="E473" s="77" t="inlineStr"/>
      <c r="F473" s="77" t="inlineStr">
        <is>
          <t>No</t>
        </is>
      </c>
      <c r="G473" s="79" t="inlineStr">
        <is>
          <t>Physics MPhys industrial group research project</t>
        </is>
      </c>
      <c r="H473" s="77" t="inlineStr">
        <is>
          <t>Group research project with an industrial partner (Physics MPhys)</t>
        </is>
      </c>
      <c r="I473" s="77" t="inlineStr"/>
      <c r="J473"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73" s="77" t="inlineStr">
        <is>
          <t>School of Physics and Astronomy</t>
        </is>
      </c>
      <c r="L473" s="77" t="inlineStr">
        <is>
          <t>Physics MPhys variants and Physics BSc (course pages)</t>
        </is>
      </c>
      <c r="M473" s="77" t="inlineStr">
        <is>
          <t>Science</t>
        </is>
      </c>
      <c r="N473" s="77" t="inlineStr">
        <is>
          <t>Undergraduate</t>
        </is>
      </c>
      <c r="O473" s="77" t="inlineStr">
        <is>
          <t>Year 3</t>
        </is>
      </c>
      <c r="P473" s="77" t="inlineStr"/>
      <c r="Q473" s="77" t="inlineStr">
        <is>
          <t>Optional/elective</t>
        </is>
      </c>
      <c r="R473" s="77" t="inlineStr">
        <is>
          <t>Curricular</t>
        </is>
      </c>
      <c r="S473" s="77" t="inlineStr">
        <is>
          <t>Not found</t>
        </is>
      </c>
      <c r="T473" s="77" t="inlineStr">
        <is>
          <t>10 weeks</t>
        </is>
      </c>
      <c r="U473" s="77" t="inlineStr">
        <is>
          <t>Group research project with industrial partner</t>
        </is>
      </c>
      <c r="V473" s="77" t="inlineStr">
        <is>
          <t>Yes</t>
        </is>
      </c>
      <c r="W473" s="77" t="inlineStr">
        <is>
          <t>'Real project' group research project [1].</t>
        </is>
      </c>
      <c r="X473" s="77" t="inlineStr">
        <is>
          <t>Yes</t>
        </is>
      </c>
      <c r="Y473" s="77" t="inlineStr">
        <is>
          <t>Described as a ten-week group research project [1].</t>
        </is>
      </c>
      <c r="Z473" s="77" t="inlineStr">
        <is>
          <t>Unclear</t>
        </is>
      </c>
      <c r="AA473" s="77" t="inlineStr">
        <is>
          <t>Project is 'with an industrial partner' and partners are named, but how the partner participates (sets the problem, supervises, receives output) is not stated [1].</t>
        </is>
      </c>
      <c r="AB473" s="77" t="inlineStr">
        <is>
          <t>Business/commercial</t>
        </is>
      </c>
      <c r="AC473" s="77" t="inlineStr">
        <is>
          <t>Not specified beyond partnering on the project.</t>
        </is>
      </c>
      <c r="AD473" s="77" t="inlineStr">
        <is>
          <t>Airbus Defence and Space, Jorin Ltd., Domino Printing, Weatherford International (course page examples; year not stated)</t>
        </is>
      </c>
      <c r="AE473" s="77" t="inlineStr">
        <is>
          <t>Group research project output (not specified)</t>
        </is>
      </c>
      <c r="AF473" s="77">
        <f>IF(OR(V473="No",X473="No",Z473="No"),"Outside strict definition",IF(AND(V473="Yes",X473="Yes",Z473="Yes"),"Meets all three","Potentially relevant; evidence incomplete"))</f>
        <v/>
      </c>
      <c r="AG473" s="77" t="inlineStr">
        <is>
          <t>Current status unclear</t>
        </is>
      </c>
      <c r="AH473" s="77" t="inlineStr">
        <is>
          <t>undated</t>
        </is>
      </c>
      <c r="AI473" s="77" t="inlineStr">
        <is>
          <t>Yes</t>
        </is>
      </c>
      <c r="AJ473" s="77">
        <f>IF(AND(AI473="Yes",AF473="Meets all three",AG473="Current delivery confirmed"),"Yes","No")</f>
        <v/>
      </c>
      <c r="AK473" s="77" t="inlineStr"/>
      <c r="AL473" s="77" t="inlineStr">
        <is>
          <t>UK09-S06-R1</t>
        </is>
      </c>
      <c r="AM473" s="77" t="inlineStr">
        <is>
          <t>Pages are 250-850 days old; module code, credits, assessment and partner role not found; relationship to PA3241 Industry Project unclear. Duration is ten weeks (band shown conservatively as per brief categories; closer to ~1 term).</t>
        </is>
      </c>
      <c r="AN473" s="77" t="inlineStr"/>
      <c r="AO473" s="77" t="inlineStr">
        <is>
          <t>UK</t>
        </is>
      </c>
      <c r="AP473" s="77" t="inlineStr">
        <is>
          <t>UK – additional</t>
        </is>
      </c>
      <c r="AQ473" s="77" t="inlineStr">
        <is>
          <t>~1 term/semester</t>
        </is>
      </c>
      <c r="AR473" s="77" t="inlineStr">
        <is>
          <t>Unclear</t>
        </is>
      </c>
      <c r="AS473" s="77" t="inlineStr"/>
    </row>
    <row r="474">
      <c r="A474" s="77" t="inlineStr">
        <is>
          <t>UK09</t>
        </is>
      </c>
      <c r="B474" s="77" t="inlineStr">
        <is>
          <t>Leicester</t>
        </is>
      </c>
      <c r="C474" s="77" t="inlineStr">
        <is>
          <t>Faculty/school</t>
        </is>
      </c>
      <c r="D474" s="77" t="inlineStr">
        <is>
          <t>UK09-S07</t>
        </is>
      </c>
      <c r="E474" s="77" t="inlineStr"/>
      <c r="F474" s="77" t="inlineStr">
        <is>
          <t>No</t>
        </is>
      </c>
      <c r="G474" s="79" t="inlineStr">
        <is>
          <t>AI Agentic Solutions in Business Project (EMPAIP)</t>
        </is>
      </c>
      <c r="H474" s="77" t="inlineStr">
        <is>
          <t>AI Agentic Solutions in Business Project</t>
        </is>
      </c>
      <c r="I474" s="77" t="inlineStr"/>
      <c r="J474"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74" s="77" t="inlineStr">
        <is>
          <t>School of Business</t>
        </is>
      </c>
      <c r="L474" s="77" t="inlineStr">
        <is>
          <t>Postgraduate taught School of Business programmes with AI pathway (International Business MSc, Strategic Marketing MSc)</t>
        </is>
      </c>
      <c r="M474" s="77" t="inlineStr">
        <is>
          <t>Business/management</t>
        </is>
      </c>
      <c r="N474" s="77" t="inlineStr">
        <is>
          <t>Postgraduate taught</t>
        </is>
      </c>
      <c r="O474" s="77" t="inlineStr"/>
      <c r="P474" s="77" t="inlineStr"/>
      <c r="Q474" s="77" t="inlineStr">
        <is>
          <t>Optional/elective</t>
        </is>
      </c>
      <c r="R474" s="77" t="inlineStr">
        <is>
          <t>Curricular</t>
        </is>
      </c>
      <c r="S474" s="77" t="inlineStr">
        <is>
          <t>60 credits, in place of dissertation</t>
        </is>
      </c>
      <c r="T474" s="77" t="inlineStr">
        <is>
          <t>Dissertation period (not stated)</t>
        </is>
      </c>
      <c r="U474" s="77" t="inlineStr">
        <is>
          <t>Employer-brief project</t>
        </is>
      </c>
      <c r="V474" s="77" t="inlineStr">
        <is>
          <t>Yes</t>
        </is>
      </c>
      <c r="W474" s="77" t="inlineStr">
        <is>
          <t>Authentic business challenges addressed by designing/deploying AI agent solutions [1].</t>
        </is>
      </c>
      <c r="X474" s="77" t="inlineStr">
        <is>
          <t>Unclear</t>
        </is>
      </c>
      <c r="Y474" s="77" t="inlineStr">
        <is>
          <t>No source states team or individual working [1][2].</t>
        </is>
      </c>
      <c r="Z474" s="77" t="inlineStr">
        <is>
          <t>Yes</t>
        </is>
      </c>
      <c r="AA474" s="77" t="inlineStr">
        <is>
          <t>'Based on real employer briefs' [1]; how employers supervise/receive outputs not detailed.</t>
        </is>
      </c>
      <c r="AB474" s="77" t="inlineStr">
        <is>
          <t>Business/commercial</t>
        </is>
      </c>
      <c r="AC474" s="77" t="inlineStr">
        <is>
          <t>Supply real briefs; local employers (regional ecosystem).</t>
        </is>
      </c>
      <c r="AD474" s="77" t="inlineStr"/>
      <c r="AE474" s="77" t="inlineStr">
        <is>
          <t>AI agent solution for employer need (assumed; not detailed)</t>
        </is>
      </c>
      <c r="AF474" s="77">
        <f>IF(OR(V474="No",X474="No",Z474="No"),"Outside strict definition",IF(AND(V474="Yes",X474="Yes",Z474="Yes"),"Meets all three","Potentially relevant; evidence incomplete"))</f>
        <v/>
      </c>
      <c r="AG474" s="77" t="inlineStr">
        <is>
          <t>Announced/forthcoming</t>
        </is>
      </c>
      <c r="AH474" s="77" t="inlineStr">
        <is>
          <t>2026</t>
        </is>
      </c>
      <c r="AI474" s="77" t="inlineStr">
        <is>
          <t>Yes</t>
        </is>
      </c>
      <c r="AJ474" s="77">
        <f>IF(AND(AI474="Yes",AF474="Meets all three",AG474="Current delivery confirmed"),"Yes","No")</f>
        <v/>
      </c>
      <c r="AK474" s="77" t="inlineStr">
        <is>
          <t>~180 students per year expected (announcement, 2026)</t>
        </is>
      </c>
      <c r="AL474" s="77" t="inlineStr">
        <is>
          <t>UK09-S07-R1; UK09-S07-R2</t>
        </is>
      </c>
      <c r="AM474" s="77" t="inlineStr">
        <is>
          <t>Group vs individual unknown; first cohort start date and partner names not found.</t>
        </is>
      </c>
      <c r="AN474" s="77" t="inlineStr"/>
      <c r="AO474" s="77" t="inlineStr">
        <is>
          <t>UK</t>
        </is>
      </c>
      <c r="AP474" s="77" t="inlineStr">
        <is>
          <t>UK – additional</t>
        </is>
      </c>
      <c r="AQ474" s="77" t="inlineStr">
        <is>
          <t>Unclear</t>
        </is>
      </c>
      <c r="AR474" s="77" t="inlineStr">
        <is>
          <t>All/standard (design principle, per announcement)</t>
        </is>
      </c>
      <c r="AS474" s="77" t="inlineStr"/>
    </row>
    <row r="475">
      <c r="A475" s="77" t="inlineStr">
        <is>
          <t>UK09</t>
        </is>
      </c>
      <c r="B475" s="77" t="inlineStr">
        <is>
          <t>Leicester</t>
        </is>
      </c>
      <c r="C475" s="77" t="inlineStr">
        <is>
          <t>Programme/course</t>
        </is>
      </c>
      <c r="D475" s="77" t="inlineStr">
        <is>
          <t>UK09-S08</t>
        </is>
      </c>
      <c r="E475" s="77" t="inlineStr"/>
      <c r="F475" s="77" t="inlineStr">
        <is>
          <t>No</t>
        </is>
      </c>
      <c r="G475" s="79" t="inlineStr">
        <is>
          <t>EG4007 Group Project (Mechanical/General/Aerospace Engineering MEng)</t>
        </is>
      </c>
      <c r="H475" s="77" t="inlineStr">
        <is>
          <t>Engineering MEng Group Project</t>
        </is>
      </c>
      <c r="I475" s="77" t="inlineStr">
        <is>
          <t>EG4007</t>
        </is>
      </c>
      <c r="J475"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75" s="77" t="inlineStr">
        <is>
          <t>School of Engineering</t>
        </is>
      </c>
      <c r="L475" s="77" t="inlineStr">
        <is>
          <t>MEng engineering degrees (Mechanical; likely General/Aerospace)</t>
        </is>
      </c>
      <c r="M475" s="77" t="inlineStr">
        <is>
          <t>Engineering/computing</t>
        </is>
      </c>
      <c r="N475" s="77" t="inlineStr">
        <is>
          <t>Undergraduate</t>
        </is>
      </c>
      <c r="O475" s="77" t="inlineStr">
        <is>
          <t>Year 4 (MEng)</t>
        </is>
      </c>
      <c r="P475" s="77" t="inlineStr"/>
      <c r="Q475" s="77" t="inlineStr">
        <is>
          <t>Compulsory within specified programmes</t>
        </is>
      </c>
      <c r="R475" s="77" t="inlineStr">
        <is>
          <t>Curricular</t>
        </is>
      </c>
      <c r="S475" s="77" t="inlineStr">
        <is>
          <t>30 credits year-long; must be passed for MEng (professional body accreditation)</t>
        </is>
      </c>
      <c r="T475" s="77" t="inlineStr">
        <is>
          <t>Year-long</t>
        </is>
      </c>
      <c r="U475" s="77" t="inlineStr">
        <is>
          <t>Team project</t>
        </is>
      </c>
      <c r="V475" s="77" t="inlineStr">
        <is>
          <t>Yes</t>
        </is>
      </c>
      <c r="W475" s="77" t="inlineStr">
        <is>
          <t>Group engineering challenge project [1].</t>
        </is>
      </c>
      <c r="X475" s="77" t="inlineStr">
        <is>
          <t>Yes</t>
        </is>
      </c>
      <c r="Y475" s="77" t="inlineStr">
        <is>
          <t>Group project, students from several disciplines [1].</t>
        </is>
      </c>
      <c r="Z475" s="77" t="inlineStr">
        <is>
          <t>Unclear</t>
        </is>
      </c>
      <c r="AA475" s="77" t="inlineStr">
        <is>
          <t>'May also include output from an industrial partner'; visits from partners possible [1]. Optional/occasional wording, no documented standard external client.</t>
        </is>
      </c>
      <c r="AB475" s="77" t="inlineStr">
        <is>
          <t>Unclear</t>
        </is>
      </c>
      <c r="AC475" s="77" t="inlineStr">
        <is>
          <t>Occasional industrial input; role unspecified.</t>
        </is>
      </c>
      <c r="AD475" s="77" t="inlineStr"/>
      <c r="AE475" s="77" t="inlineStr">
        <is>
          <t>Group engineering project output</t>
        </is>
      </c>
      <c r="AF475" s="77">
        <f>IF(OR(V475="No",X475="No",Z475="No"),"Outside strict definition",IF(AND(V475="Yes",X475="Yes",Z475="Yes"),"Meets all three","Potentially relevant; evidence incomplete"))</f>
        <v/>
      </c>
      <c r="AG475" s="77" t="inlineStr">
        <is>
          <t>Current status unclear</t>
        </is>
      </c>
      <c r="AH475" s="77" t="inlineStr">
        <is>
          <t>2025/26 (spec listed; content not verified)</t>
        </is>
      </c>
      <c r="AI475" s="77" t="inlineStr">
        <is>
          <t>Yes</t>
        </is>
      </c>
      <c r="AJ475" s="77">
        <f>IF(AND(AI475="Yes",AF475="Meets all three",AG475="Current delivery confirmed"),"Yes","No")</f>
        <v/>
      </c>
      <c r="AK475" s="77" t="inlineStr"/>
      <c r="AL475" s="77" t="inlineStr">
        <is>
          <t>UK09-S08-R1</t>
        </is>
      </c>
      <c r="AM475" s="77" t="inlineStr">
        <is>
          <t>Whether any group projects are industrially sponsored and how; 2025/26 and 2026/27 mechanical engineering specifications exist but extracts not obtained.</t>
        </is>
      </c>
      <c r="AN475" s="77" t="inlineStr"/>
      <c r="AO475" s="77" t="inlineStr">
        <is>
          <t>UK</t>
        </is>
      </c>
      <c r="AP475" s="77" t="inlineStr">
        <is>
          <t>UK – additional</t>
        </is>
      </c>
      <c r="AQ475" s="77" t="inlineStr">
        <is>
          <t>&gt;1 term</t>
        </is>
      </c>
      <c r="AR475" s="77" t="inlineStr">
        <is>
          <t>Some projects</t>
        </is>
      </c>
      <c r="AS475" s="77" t="inlineStr"/>
    </row>
    <row r="476">
      <c r="A476" s="77" t="inlineStr">
        <is>
          <t>UK09</t>
        </is>
      </c>
      <c r="B476" s="77" t="inlineStr">
        <is>
          <t>Leicester</t>
        </is>
      </c>
      <c r="C476" s="77" t="inlineStr">
        <is>
          <t>Programme/course</t>
        </is>
      </c>
      <c r="D476" s="77" t="inlineStr">
        <is>
          <t>UK09-S09</t>
        </is>
      </c>
      <c r="E476" s="77" t="inlineStr"/>
      <c r="F476" s="77" t="inlineStr">
        <is>
          <t>No</t>
        </is>
      </c>
      <c r="G476" s="79" t="inlineStr">
        <is>
          <t>Consultancy Challenge</t>
        </is>
      </c>
      <c r="H476" s="77" t="inlineStr">
        <is>
          <t>Consultancy Challenge</t>
        </is>
      </c>
      <c r="I476" s="77" t="inlineStr">
        <is>
          <t>MK2105</t>
        </is>
      </c>
      <c r="J476" s="77" t="inlineStr">
        <is>
          <t>15-credit Semester 2 Year 2 option on Business and Management BSc/BA (and Business and Law BA). Module pages list it but do not describe the activity, team structure or whether clients are real.</t>
        </is>
      </c>
      <c r="K476" s="77" t="inlineStr">
        <is>
          <t>School of Business</t>
        </is>
      </c>
      <c r="L476" s="77" t="inlineStr">
        <is>
          <t>Business and Management BSc/BA; Business and Law BA</t>
        </is>
      </c>
      <c r="M476" s="77" t="inlineStr">
        <is>
          <t>Business/management</t>
        </is>
      </c>
      <c r="N476" s="77" t="inlineStr">
        <is>
          <t>Undergraduate</t>
        </is>
      </c>
      <c r="O476" s="77" t="inlineStr">
        <is>
          <t>Year 2</t>
        </is>
      </c>
      <c r="P476" s="77" t="inlineStr"/>
      <c r="Q476" s="77" t="inlineStr">
        <is>
          <t>Optional/elective</t>
        </is>
      </c>
      <c r="R476" s="77" t="inlineStr">
        <is>
          <t>Curricular</t>
        </is>
      </c>
      <c r="S476" s="77" t="inlineStr">
        <is>
          <t>15 credits, Semester 2</t>
        </is>
      </c>
      <c r="T476" s="77" t="inlineStr">
        <is>
          <t>Semester 2</t>
        </is>
      </c>
      <c r="U476" s="77" t="inlineStr">
        <is>
          <t>Unknown</t>
        </is>
      </c>
      <c r="V476" s="77" t="inlineStr">
        <is>
          <t>Unclear</t>
        </is>
      </c>
      <c r="W476" s="77" t="inlineStr">
        <is>
          <t>Title only [1].</t>
        </is>
      </c>
      <c r="X476" s="77" t="inlineStr">
        <is>
          <t>Unclear</t>
        </is>
      </c>
      <c r="Y476" s="77" t="inlineStr">
        <is>
          <t>Not described.</t>
        </is>
      </c>
      <c r="Z476" s="77" t="inlineStr">
        <is>
          <t>Unclear</t>
        </is>
      </c>
      <c r="AA476" s="77" t="inlineStr">
        <is>
          <t>Not described; the University Employer toolkit separately lists 'summer consultancy challenges' where employers supply a brief, but not tied to this module [2].</t>
        </is>
      </c>
      <c r="AB476" s="77" t="inlineStr">
        <is>
          <t>Unclear</t>
        </is>
      </c>
      <c r="AC476" s="77" t="inlineStr">
        <is>
          <t>Unknown</t>
        </is>
      </c>
      <c r="AD476" s="77" t="inlineStr"/>
      <c r="AE476" s="77" t="inlineStr">
        <is>
          <t>Unknown</t>
        </is>
      </c>
      <c r="AF476" s="77">
        <f>IF(OR(V476="No",X476="No",Z476="No"),"Outside strict definition",IF(AND(V476="Yes",X476="Yes",Z476="Yes"),"Meets all three","Potentially relevant; evidence incomplete"))</f>
        <v/>
      </c>
      <c r="AG476" s="77" t="inlineStr">
        <is>
          <t>Current status unclear</t>
        </is>
      </c>
      <c r="AH476" s="77" t="inlineStr">
        <is>
          <t>2024/25 (programme spec listing)</t>
        </is>
      </c>
      <c r="AI476" s="77" t="inlineStr">
        <is>
          <t>Yes</t>
        </is>
      </c>
      <c r="AJ476" s="77">
        <f>IF(AND(AI476="Yes",AF476="Meets all three",AG476="Current delivery confirmed"),"Yes","No")</f>
        <v/>
      </c>
      <c r="AK476" s="77" t="inlineStr"/>
      <c r="AL476" s="77" t="inlineStr">
        <is>
          <t>UK09-S09-R1; UK09-S09-R2</t>
        </is>
      </c>
      <c r="AM476" s="77" t="inlineStr">
        <is>
          <t>Module content must be checked in module handbook; may be live-client consultancy (title) but unverified.</t>
        </is>
      </c>
      <c r="AN476" s="77" t="inlineStr"/>
      <c r="AO476" s="77" t="inlineStr">
        <is>
          <t>UK</t>
        </is>
      </c>
      <c r="AP476" s="77" t="inlineStr">
        <is>
          <t>UK – additional</t>
        </is>
      </c>
      <c r="AQ476" s="77" t="inlineStr">
        <is>
          <t>~1 term/semester</t>
        </is>
      </c>
      <c r="AR476" s="77" t="inlineStr">
        <is>
          <t>Unclear</t>
        </is>
      </c>
      <c r="AS476" s="77" t="inlineStr"/>
    </row>
    <row r="477">
      <c r="A477" s="77" t="inlineStr">
        <is>
          <t>UK10</t>
        </is>
      </c>
      <c r="B477" s="77" t="inlineStr">
        <is>
          <t>Strathclyde</t>
        </is>
      </c>
      <c r="C477" s="77" t="inlineStr">
        <is>
          <t>Cross-faculty</t>
        </is>
      </c>
      <c r="D477" s="77" t="inlineStr">
        <is>
          <t>UK10-S01</t>
        </is>
      </c>
      <c r="E477" s="77" t="inlineStr"/>
      <c r="F477" s="77" t="inlineStr">
        <is>
          <t>No</t>
        </is>
      </c>
      <c r="G477" s="79" t="inlineStr">
        <is>
          <t>Vertically Integrated Projects for Sustainable Development (VIP4SD)</t>
        </is>
      </c>
      <c r="H477" s="77" t="inlineStr">
        <is>
          <t>Vertically Integrated Projects for Sustainable Development</t>
        </is>
      </c>
      <c r="I477" s="77" t="inlineStr"/>
      <c r="J477"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77" s="77" t="inlineStr">
        <is>
          <t>Centre for Sustainable Development / VIP4SD programme</t>
        </is>
      </c>
      <c r="L477" s="77" t="inlineStr">
        <is>
          <t>Projects across all four faculties (being introduced across all four faculties per Nov 2025 strategy); eligibility and credit values said to be listed on the programme site but not retrieved.</t>
        </is>
      </c>
      <c r="M477" s="77" t="inlineStr">
        <is>
          <t>Central provision; Engineering/computing; Science; Arts/humanities/social sciences; Business/management</t>
        </is>
      </c>
      <c r="N477" s="77" t="inlineStr">
        <is>
          <t>Mixed</t>
        </is>
      </c>
      <c r="O477" s="77" t="inlineStr">
        <is>
          <t>From second year to Honours and beyond (multi-year)</t>
        </is>
      </c>
      <c r="P477" s="77" t="inlineStr">
        <is>
          <t>Students in participating degrees and project teams; credit depends on degree.</t>
        </is>
      </c>
      <c r="Q477" s="77" t="inlineStr">
        <is>
          <t>Optional/elective</t>
        </is>
      </c>
      <c r="R477" s="77" t="inlineStr">
        <is>
          <t>Curricular</t>
        </is>
      </c>
      <c r="S477" s="77" t="inlineStr">
        <is>
          <t>Academic credit towards degree (value not retrieved).</t>
        </is>
      </c>
      <c r="T477" s="77" t="inlineStr">
        <is>
          <t>Multi-year participation; annual project cycles</t>
        </is>
      </c>
      <c r="U477" s="77" t="inlineStr">
        <is>
          <t>In-person project teams, vertically integrated</t>
        </is>
      </c>
      <c r="V477" s="77" t="inlineStr">
        <is>
          <t>Yes</t>
        </is>
      </c>
      <c r="W477" s="77" t="inlineStr">
        <is>
          <t>Research/challenge projects with defined SDG-related aims and outputs (e.g. solar PV installations, school STEM teaching) [1][2].</t>
        </is>
      </c>
      <c r="X477" s="77" t="inlineStr">
        <is>
          <t>Yes</t>
        </is>
      </c>
      <c r="Y477" s="77" t="inlineStr">
        <is>
          <t>Teams of students from different year groups and disciplines work collaboratively with staff and postgraduate researchers [1][2].</t>
        </is>
      </c>
      <c r="Z477" s="77" t="inlineStr">
        <is>
          <t>Unclear</t>
        </is>
      </c>
      <c r="AA477"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77" s="77" t="inlineStr">
        <is>
          <t>Mixed</t>
        </is>
      </c>
      <c r="AC477" s="77" t="inlineStr">
        <is>
          <t>Collaborators/beneficiaries on individual projects (schools, NHS, overseas institutions); programme-level partners include Scottish Government, Royal Academy of Engineering, EAUC.</t>
        </is>
      </c>
      <c r="AD477" s="77" t="inlineStr">
        <is>
          <t>Local schools, NHS, partners in Malawi, Rwanda and the Gambia (undated programme pages)</t>
        </is>
      </c>
      <c r="AE477" s="77" t="inlineStr">
        <is>
          <t>Project outputs (e.g. installations, teaching interventions, research outputs)</t>
        </is>
      </c>
      <c r="AF477" s="77">
        <f>IF(OR(V477="No",X477="No",Z477="No"),"Outside strict definition",IF(AND(V477="Yes",X477="Yes",Z477="Yes"),"Meets all three","Potentially relevant; evidence incomplete"))</f>
        <v/>
      </c>
      <c r="AG477" s="77" t="inlineStr">
        <is>
          <t>Current delivery confirmed</t>
        </is>
      </c>
      <c r="AH477" s="77" t="inlineStr">
        <is>
          <t>2025</t>
        </is>
      </c>
      <c r="AI477" s="77" t="inlineStr">
        <is>
          <t>Yes</t>
        </is>
      </c>
      <c r="AJ477" s="77">
        <f>IF(AND(AI477="Yes",AF477="Meets all three",AG477="Current delivery confirmed"),"Yes","No")</f>
        <v/>
      </c>
      <c r="AK477" s="77" t="inlineStr">
        <is>
          <t>Approx. 200 students across 20 interdisciplinary research projects (University sustainability strategy case study, SESS30, Nov 2025 document).</t>
        </is>
      </c>
      <c r="AL477" s="77" t="inlineStr">
        <is>
          <t>UK10-S01-R1; UK10-S01-R2; UK10-S01-R3</t>
        </is>
      </c>
      <c r="AM477" s="77" t="inlineStr">
        <is>
          <t>Credit value per project, eligibility, and whether external organisations set briefs or only benefit. Participation figures are from an undated case study within a Nov 2025 document.</t>
        </is>
      </c>
      <c r="AN477" s="77" t="inlineStr">
        <is>
          <t>Vertically Integrated Projects for Sustainable Development</t>
        </is>
      </c>
      <c r="AO477" s="77" t="inlineStr">
        <is>
          <t>UK</t>
        </is>
      </c>
      <c r="AP477" s="77" t="inlineStr">
        <is>
          <t>UK – additional</t>
        </is>
      </c>
      <c r="AQ477" s="77" t="inlineStr">
        <is>
          <t>&gt;1 term</t>
        </is>
      </c>
      <c r="AR477" s="77" t="inlineStr">
        <is>
          <t>Some projects</t>
        </is>
      </c>
      <c r="AS477" s="77" t="inlineStr"/>
    </row>
    <row r="478">
      <c r="A478" s="77" t="inlineStr">
        <is>
          <t>UK10</t>
        </is>
      </c>
      <c r="B478" s="77" t="inlineStr">
        <is>
          <t>Strathclyde</t>
        </is>
      </c>
      <c r="C478" s="77" t="inlineStr">
        <is>
          <t>Programme/course</t>
        </is>
      </c>
      <c r="D478" s="77" t="inlineStr">
        <is>
          <t>UK10-S02</t>
        </is>
      </c>
      <c r="E478" s="77" t="inlineStr"/>
      <c r="F478" s="77" t="inlineStr">
        <is>
          <t>No</t>
        </is>
      </c>
      <c r="G478" s="79" t="inlineStr">
        <is>
          <t>DMEM Industrial Group Projects (IGP) / Industrial Projects scheme</t>
        </is>
      </c>
      <c r="H478" s="77" t="inlineStr">
        <is>
          <t>Design, Manufacturing &amp; Engineering Management Industrial Group Projects</t>
        </is>
      </c>
      <c r="I478" s="77" t="inlineStr"/>
      <c r="J478"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78" s="77" t="inlineStr">
        <is>
          <t>Department of Design, Manufacturing &amp; Engineering Management (Faculty of Engineering)</t>
        </is>
      </c>
      <c r="L478" s="77" t="inlineStr">
        <is>
          <t>Senior undergraduate and postgraduate taught students on DMEM product design, manufacture and engineering management related degrees (e.g. MEng Manufacturing Engineering with Management, MSc Systems Engineering Management, Product Design Engineering).</t>
        </is>
      </c>
      <c r="M478" s="77" t="inlineStr">
        <is>
          <t>Engineering/computing</t>
        </is>
      </c>
      <c r="N478" s="77" t="inlineStr">
        <is>
          <t>Mixed</t>
        </is>
      </c>
      <c r="O478" s="77" t="inlineStr">
        <is>
          <t>Senior undergraduate (e.g. year 4) and PGT</t>
        </is>
      </c>
      <c r="P478" s="77" t="inlineStr">
        <is>
          <t>Students on participating DMEM programmes.</t>
        </is>
      </c>
      <c r="Q478" s="77" t="inlineStr">
        <is>
          <t>Compulsory within specified programmes</t>
        </is>
      </c>
      <c r="R478" s="77" t="inlineStr">
        <is>
          <t>Curricular</t>
        </is>
      </c>
      <c r="S478" s="77" t="inlineStr">
        <is>
          <t>40-credit module on MSc Systems Engineering Management (course page); BEng assessment: brief and report/folio 75%, critiques 25% (per search summary). Credit values on other programmes not confirmed.</t>
        </is>
      </c>
      <c r="T478" s="77" t="inlineStr">
        <is>
          <t>October to May; January to August</t>
        </is>
      </c>
      <c r="U478" s="77" t="inlineStr">
        <is>
          <t>In-person team projects with client liaison; presentation day in May/August</t>
        </is>
      </c>
      <c r="V478" s="77" t="inlineStr">
        <is>
          <t>Yes</t>
        </is>
      </c>
      <c r="W478" s="77" t="inlineStr">
        <is>
          <t>Defined client brief, four staged milestones, final report/prototype/CAD/data [1][2].</t>
        </is>
      </c>
      <c r="X478" s="77" t="inlineStr">
        <is>
          <t>Yes</t>
        </is>
      </c>
      <c r="Y478" s="77" t="inlineStr">
        <is>
          <t>'Team-based industrial project'; project allocated to a team of single- or multi-discipline students [1][2][3].</t>
        </is>
      </c>
      <c r="Z478" s="77" t="inlineStr">
        <is>
          <t>Yes</t>
        </is>
      </c>
      <c r="AA478" s="77" t="inlineStr">
        <is>
          <t>Company sets the brief, nominates a representative, gives formal feedback at each stage and is expected to attend the presentation day [1][2]; MSc SEM students present to the client [3].</t>
        </is>
      </c>
      <c r="AB478" s="77" t="inlineStr">
        <is>
          <t>Mixed</t>
        </is>
      </c>
      <c r="AC478" s="77" t="inlineStr">
        <is>
          <t>Client company sets brief, liaises, gives milestone feedback, attends presentation day.</t>
        </is>
      </c>
      <c r="AD478" s="77" t="inlineStr">
        <is>
          <t>Babcock, BAE Systems, Rolls-Royce, Thales, Jacobs (SEM course page, undated); Rolls-Royce, Unilever, Jaguar Land Rover, NHS listed as companies worked with (DMEM page); Royal Botanic Garden Edinburgh in 2021-22 catalogue</t>
        </is>
      </c>
      <c r="AE478" s="77" t="inlineStr">
        <is>
          <t>Report, often with prototype, CAD layouts or experimental data; client presentation</t>
        </is>
      </c>
      <c r="AF478" s="77">
        <f>IF(OR(V478="No",X478="No",Z478="No"),"Outside strict definition",IF(AND(V478="Yes",X478="Yes",Z478="Yes"),"Meets all three","Potentially relevant; evidence incomplete"))</f>
        <v/>
      </c>
      <c r="AG478" s="77" t="inlineStr">
        <is>
          <t>Current delivery confirmed</t>
        </is>
      </c>
      <c r="AH478" s="77" t="inlineStr">
        <is>
          <t>2024/25 (IGP Presentation Day 9 May 2025)</t>
        </is>
      </c>
      <c r="AI478" s="77" t="inlineStr">
        <is>
          <t>Yes</t>
        </is>
      </c>
      <c r="AJ478" s="77">
        <f>IF(AND(AI478="Yes",AF478="Meets all three",AG478="Current delivery confirmed"),"Yes","No")</f>
        <v/>
      </c>
      <c r="AK478" s="77" t="inlineStr"/>
      <c r="AL478" s="77" t="inlineStr">
        <is>
          <t>UK10-S02-R1; UK10-S02-R2; UK10-S02-R3; UK10-S02-R4</t>
        </is>
      </c>
      <c r="AM478" s="77" t="inlineStr">
        <is>
          <t>Credit values and compulsory status per programme beyond MSc SEM; no 2025/26 cohort list found (dated evidence is the May 2025 presentation day record).</t>
        </is>
      </c>
      <c r="AN478" s="77" t="inlineStr"/>
      <c r="AO478" s="77" t="inlineStr">
        <is>
          <t>UK</t>
        </is>
      </c>
      <c r="AP478" s="77" t="inlineStr">
        <is>
          <t>UK – additional</t>
        </is>
      </c>
      <c r="AQ478" s="77" t="inlineStr">
        <is>
          <t>&gt;1 term</t>
        </is>
      </c>
      <c r="AR478" s="77" t="inlineStr">
        <is>
          <t>All/standard</t>
        </is>
      </c>
      <c r="AS478" s="77" t="inlineStr"/>
    </row>
    <row r="479">
      <c r="A479" s="77" t="inlineStr">
        <is>
          <t>UK10</t>
        </is>
      </c>
      <c r="B479" s="77" t="inlineStr">
        <is>
          <t>Strathclyde</t>
        </is>
      </c>
      <c r="C479" s="77" t="inlineStr">
        <is>
          <t>Programme/course</t>
        </is>
      </c>
      <c r="D479" s="77" t="inlineStr">
        <is>
          <t>UK10-S03</t>
        </is>
      </c>
      <c r="E479" s="77" t="inlineStr"/>
      <c r="F479" s="77" t="inlineStr">
        <is>
          <t>No</t>
        </is>
      </c>
      <c r="G479" s="79" t="inlineStr">
        <is>
          <t>MSc Civil Engineering industry-led Group Design Project</t>
        </is>
      </c>
      <c r="H479" s="77" t="inlineStr">
        <is>
          <t>Industry-led Civil Engineering Group Design Project (renewable energy project)</t>
        </is>
      </c>
      <c r="I479" s="77" t="inlineStr"/>
      <c r="J479"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79" s="77" t="inlineStr">
        <is>
          <t>Department of Civil &amp; Environmental Engineering</t>
        </is>
      </c>
      <c r="L479" s="77" t="inlineStr">
        <is>
          <t>MSc Civil Engineering (tied to the sustainability pathways)</t>
        </is>
      </c>
      <c r="M479" s="77" t="inlineStr">
        <is>
          <t>Engineering/computing</t>
        </is>
      </c>
      <c r="N479" s="77" t="inlineStr">
        <is>
          <t>Postgraduate taught</t>
        </is>
      </c>
      <c r="O479" s="77" t="inlineStr"/>
      <c r="P479" s="77" t="inlineStr">
        <is>
          <t>Linked to the MSc Civil Engineering 'sustainability' pathways.</t>
        </is>
      </c>
      <c r="Q479" s="77" t="inlineStr">
        <is>
          <t>Unclear</t>
        </is>
      </c>
      <c r="R479" s="77" t="inlineStr">
        <is>
          <t>Curricular</t>
        </is>
      </c>
      <c r="S479" s="77" t="inlineStr">
        <is>
          <t>20 credits</t>
        </is>
      </c>
      <c r="T479" s="77" t="inlineStr">
        <is>
          <t>One class (semester not retrieved)</t>
        </is>
      </c>
      <c r="U479" s="77" t="inlineStr">
        <is>
          <t>Group design project with industry mentor</t>
        </is>
      </c>
      <c r="V479" s="77" t="inlineStr">
        <is>
          <t>Yes</t>
        </is>
      </c>
      <c r="W479" s="77" t="inlineStr">
        <is>
          <t>Group design project producing a concept-to-detailed design for a renewable energy project [1].</t>
        </is>
      </c>
      <c r="X479" s="77" t="inlineStr">
        <is>
          <t>Yes</t>
        </is>
      </c>
      <c r="Y479" s="77" t="inlineStr">
        <is>
          <t>Described as a Group Design Project [1].</t>
        </is>
      </c>
      <c r="Z479" s="77" t="inlineStr">
        <is>
          <t>Yes</t>
        </is>
      </c>
      <c r="AA479" s="77" t="inlineStr">
        <is>
          <t>Industry mentor gives continuous feedback; mentors named (Arcadis, Ocean Winds, AtkinsRealis, Amey, Skanska) [1]. Role is mentoring/feedback; whether the firm sets the brief is not stated.</t>
        </is>
      </c>
      <c r="AB479" s="77" t="inlineStr">
        <is>
          <t>Business/commercial</t>
        </is>
      </c>
      <c r="AC479" s="77" t="inlineStr">
        <is>
          <t>Industry mentors provide continuous feedback on student projects.</t>
        </is>
      </c>
      <c r="AD479" s="77" t="inlineStr">
        <is>
          <t>Arcadis, Ocean Winds, AtkinsRealis, Amey, Skanska (course page, undated; 'recent projects')</t>
        </is>
      </c>
      <c r="AE479" s="77" t="inlineStr">
        <is>
          <t>Group design report</t>
        </is>
      </c>
      <c r="AF479" s="77">
        <f>IF(OR(V479="No",X479="No",Z479="No"),"Outside strict definition",IF(AND(V479="Yes",X479="Yes",Z479="Yes"),"Meets all three","Potentially relevant; evidence incomplete"))</f>
        <v/>
      </c>
      <c r="AG479" s="77" t="inlineStr">
        <is>
          <t>Current status unclear</t>
        </is>
      </c>
      <c r="AH479" s="77" t="inlineStr"/>
      <c r="AI479" s="77" t="inlineStr">
        <is>
          <t>Yes</t>
        </is>
      </c>
      <c r="AJ479" s="77">
        <f>IF(AND(AI479="Yes",AF479="Meets all three",AG479="Current delivery confirmed"),"Yes","No")</f>
        <v/>
      </c>
      <c r="AK479" s="77" t="inlineStr"/>
      <c r="AL479" s="77" t="inlineStr">
        <is>
          <t>UK10-S03-R1</t>
        </is>
      </c>
      <c r="AM479" s="77" t="inlineStr">
        <is>
          <t>Course page is undated and no dated 2025/26 corroboration found; whether the class is compulsory on the pathways; whether mentors also set briefs.</t>
        </is>
      </c>
      <c r="AN479" s="77" t="inlineStr"/>
      <c r="AO479" s="77" t="inlineStr">
        <is>
          <t>UK</t>
        </is>
      </c>
      <c r="AP479" s="77" t="inlineStr">
        <is>
          <t>UK – additional</t>
        </is>
      </c>
      <c r="AQ479" s="77" t="inlineStr">
        <is>
          <t>~1 term/semester</t>
        </is>
      </c>
      <c r="AR479" s="77" t="inlineStr">
        <is>
          <t>All/standard</t>
        </is>
      </c>
      <c r="AS479" s="77" t="inlineStr"/>
    </row>
    <row r="480">
      <c r="A480" s="77" t="inlineStr">
        <is>
          <t>UK10</t>
        </is>
      </c>
      <c r="B480" s="77" t="inlineStr">
        <is>
          <t>Strathclyde</t>
        </is>
      </c>
      <c r="C480" s="77" t="inlineStr">
        <is>
          <t>Programme/course</t>
        </is>
      </c>
      <c r="D480" s="77" t="inlineStr">
        <is>
          <t>UK10-S04</t>
        </is>
      </c>
      <c r="E480" s="77" t="inlineStr"/>
      <c r="F480" s="77" t="inlineStr">
        <is>
          <t>No</t>
        </is>
      </c>
      <c r="G480" s="79" t="inlineStr">
        <is>
          <t>Becoming an Effective Business Analyst (BEBA) experiential learning class, MSc Business Analysis &amp; Consulting (and pathway variants)</t>
        </is>
      </c>
      <c r="H480" s="77" t="inlineStr">
        <is>
          <t>Becoming an Effective Business Analyst client-problem class</t>
        </is>
      </c>
      <c r="I480" s="77" t="inlineStr"/>
      <c r="J480"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80" s="77" t="inlineStr">
        <is>
          <t>Department of Management Science, Strathclyde Business School</t>
        </is>
      </c>
      <c r="L480" s="77" t="inlineStr">
        <is>
          <t>MSc Business Analysis &amp; Consulting and related pathways (January, with Project Management, with AI)</t>
        </is>
      </c>
      <c r="M480" s="77" t="inlineStr">
        <is>
          <t>Business/management</t>
        </is>
      </c>
      <c r="N480" s="77" t="inlineStr">
        <is>
          <t>Postgraduate taught</t>
        </is>
      </c>
      <c r="O480" s="77" t="inlineStr"/>
      <c r="P480" s="77" t="inlineStr"/>
      <c r="Q480" s="77" t="inlineStr">
        <is>
          <t>Compulsory within specified programmes</t>
        </is>
      </c>
      <c r="R480" s="77" t="inlineStr">
        <is>
          <t>Curricular</t>
        </is>
      </c>
      <c r="S480" s="77" t="inlineStr">
        <is>
          <t>Credit and weighting not retrieved (pages inconsistent).</t>
        </is>
      </c>
      <c r="T480" s="77" t="inlineStr">
        <is>
          <t>Two semesters</t>
        </is>
      </c>
      <c r="U480" s="77" t="inlineStr">
        <is>
          <t>In-person client sessions, workshops, team report and presentation</t>
        </is>
      </c>
      <c r="V480" s="77" t="inlineStr">
        <is>
          <t>Yes</t>
        </is>
      </c>
      <c r="W480" s="77" t="inlineStr">
        <is>
          <t>Defined client problems with team report/recommendations presented to client [1][2].</t>
        </is>
      </c>
      <c r="X480" s="77" t="inlineStr">
        <is>
          <t>Yes</t>
        </is>
      </c>
      <c r="Y480" s="77" t="inlineStr">
        <is>
          <t>Alumni accounts: 'allocated team members' and a week or two to produce a report and present back to the client [1]; assessment weighting unclear but a group report is mentioned for a pathway page.</t>
        </is>
      </c>
      <c r="Z480" s="77" t="inlineStr">
        <is>
          <t>Yes</t>
        </is>
      </c>
      <c r="AA480" s="77" t="inlineStr">
        <is>
          <t>External organisations present problems/case studies, and students present solutions back to the client [1][2]; 2026 newsletter names Deloitte, StormID, Sphera, WB Alloys [3].</t>
        </is>
      </c>
      <c r="AB480" s="77" t="inlineStr">
        <is>
          <t>Business/commercial</t>
        </is>
      </c>
      <c r="AC480" s="77" t="inlineStr">
        <is>
          <t>Clients set the problem and receive recommendations.</t>
        </is>
      </c>
      <c r="AD480" s="77" t="inlineStr">
        <is>
          <t>Deloitte, StormID, Sphera software solutions, WB Alloys (SBS newsletter March 2026); earlier pages cite Accenture, British Airways, RBS, NHS, Diageo (undated)</t>
        </is>
      </c>
      <c r="AE480" s="77" t="inlineStr">
        <is>
          <t>Team report/recommendations and client presentation</t>
        </is>
      </c>
      <c r="AF480" s="77">
        <f>IF(OR(V480="No",X480="No",Z480="No"),"Outside strict definition",IF(AND(V480="Yes",X480="Yes",Z480="Yes"),"Meets all three","Potentially relevant; evidence incomplete"))</f>
        <v/>
      </c>
      <c r="AG480" s="77" t="inlineStr">
        <is>
          <t>Current delivery confirmed</t>
        </is>
      </c>
      <c r="AH480" s="77" t="inlineStr">
        <is>
          <t>2025/26 (March 2026 newsletter)</t>
        </is>
      </c>
      <c r="AI480" s="77" t="inlineStr">
        <is>
          <t>Yes</t>
        </is>
      </c>
      <c r="AJ480" s="77">
        <f>IF(AND(AI480="Yes",AF480="Meets all three",AG480="Current delivery confirmed"),"Yes","No")</f>
        <v/>
      </c>
      <c r="AK480" s="77" t="inlineStr"/>
      <c r="AL480" s="77" t="inlineStr">
        <is>
          <t>UK10-S04-R1; UK10-S04-R2; UK10-S04-R3</t>
        </is>
      </c>
      <c r="AM480" s="77" t="inlineStr">
        <is>
          <t>Credit value; exact team size and assessment split; the separate summer project is individual (see exclusions).</t>
        </is>
      </c>
      <c r="AN480" s="77" t="inlineStr"/>
      <c r="AO480" s="77" t="inlineStr">
        <is>
          <t>UK</t>
        </is>
      </c>
      <c r="AP480" s="77" t="inlineStr">
        <is>
          <t>UK – additional</t>
        </is>
      </c>
      <c r="AQ480" s="77" t="inlineStr">
        <is>
          <t>&gt;1 term</t>
        </is>
      </c>
      <c r="AR480" s="77" t="inlineStr">
        <is>
          <t>All/standard</t>
        </is>
      </c>
      <c r="AS480" s="77" t="inlineStr"/>
    </row>
    <row r="481">
      <c r="A481" s="77" t="inlineStr">
        <is>
          <t>UK10</t>
        </is>
      </c>
      <c r="B481" s="77" t="inlineStr">
        <is>
          <t>Strathclyde</t>
        </is>
      </c>
      <c r="C481" s="77" t="inlineStr">
        <is>
          <t>Programme/course</t>
        </is>
      </c>
      <c r="D481" s="77" t="inlineStr">
        <is>
          <t>UK10-S05</t>
        </is>
      </c>
      <c r="E481" s="77" t="inlineStr"/>
      <c r="F481" s="77" t="inlineStr">
        <is>
          <t>No</t>
        </is>
      </c>
      <c r="G481" s="79" t="inlineStr">
        <is>
          <t>BA Business Analysis &amp; Technology: live business consultancy projects (second year) / Business Analysis and Practice</t>
        </is>
      </c>
      <c r="H481" s="77" t="inlineStr">
        <is>
          <t>Undergraduate live consultancy projects for local SMEs and corporate clients</t>
        </is>
      </c>
      <c r="I481" s="77" t="inlineStr"/>
      <c r="J481"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81" s="77" t="inlineStr">
        <is>
          <t>Department of Management Science, Strathclyde Business School</t>
        </is>
      </c>
      <c r="L481" s="77" t="inlineStr">
        <is>
          <t>BA Hons Business Analysis &amp; Technology and its joint-honours variants (with Finance, Marketing, Economics, HRM, Business Enterprise, etc.)</t>
        </is>
      </c>
      <c r="M481" s="77" t="inlineStr">
        <is>
          <t>Business/management</t>
        </is>
      </c>
      <c r="N481" s="77" t="inlineStr">
        <is>
          <t>Undergraduate</t>
        </is>
      </c>
      <c r="O481" s="77" t="inlineStr">
        <is>
          <t>Second year (Honours projects separate)</t>
        </is>
      </c>
      <c r="P481" s="77" t="inlineStr"/>
      <c r="Q481" s="77" t="inlineStr">
        <is>
          <t>Compulsory within specified programmes</t>
        </is>
      </c>
      <c r="R481" s="77" t="inlineStr">
        <is>
          <t>Curricular</t>
        </is>
      </c>
      <c r="S481" s="77" t="inlineStr">
        <is>
          <t>Not retrieved</t>
        </is>
      </c>
      <c r="T481" s="77" t="inlineStr">
        <is>
          <t>Two semesters (two projects)</t>
        </is>
      </c>
      <c r="U481" s="77" t="inlineStr">
        <is>
          <t>In-person client-led projects</t>
        </is>
      </c>
      <c r="V481" s="77" t="inlineStr">
        <is>
          <t>Yes</t>
        </is>
      </c>
      <c r="W481" s="77" t="inlineStr">
        <is>
          <t>Two live consultancy projects with solutions/recommendations presented to clients [1].</t>
        </is>
      </c>
      <c r="X481" s="77" t="inlineStr">
        <is>
          <t>Yes</t>
        </is>
      </c>
      <c r="Y481" s="77" t="inlineStr">
        <is>
          <t>'As a team of six' develop solutions [1].</t>
        </is>
      </c>
      <c r="Z481" s="77" t="inlineStr">
        <is>
          <t>Yes</t>
        </is>
      </c>
      <c r="AA481" s="77" t="inlineStr">
        <is>
          <t>Clients introduce problems, provide information and listen to recommended solutions [1]; 2026 newsletter reports Barclays and DSTL cases in the module [2].</t>
        </is>
      </c>
      <c r="AB481" s="77" t="inlineStr">
        <is>
          <t>Mixed</t>
        </is>
      </c>
      <c r="AC481" s="77" t="inlineStr">
        <is>
          <t>Clients (local SMEs; corporate/government clients in 2026 module) set problems and receive recommendations.</t>
        </is>
      </c>
      <c r="AD481" s="77" t="inlineStr">
        <is>
          <t>Barclays, DSTL (March 2026 newsletter); Honours-year past clients on course page: Scottish Power, RBS, NHS, Kwik Fit, Barclays Wealth, Glasgow City Council, Scottish Water (undated)</t>
        </is>
      </c>
      <c r="AE481" s="77" t="inlineStr">
        <is>
          <t>Team solutions/recommendations presented to clients</t>
        </is>
      </c>
      <c r="AF481" s="77">
        <f>IF(OR(V481="No",X481="No",Z481="No"),"Outside strict definition",IF(AND(V481="Yes",X481="Yes",Z481="Yes"),"Meets all three","Potentially relevant; evidence incomplete"))</f>
        <v/>
      </c>
      <c r="AG481" s="77" t="inlineStr">
        <is>
          <t>Current status unclear</t>
        </is>
      </c>
      <c r="AH481" s="77" t="inlineStr">
        <is>
          <t>2026 (newsletter, module identity uncertain)</t>
        </is>
      </c>
      <c r="AI481" s="77" t="inlineStr">
        <is>
          <t>Yes</t>
        </is>
      </c>
      <c r="AJ481" s="77">
        <f>IF(AND(AI481="Yes",AF481="Meets all three",AG481="Current delivery confirmed"),"Yes","No")</f>
        <v/>
      </c>
      <c r="AK481" s="77" t="inlineStr"/>
      <c r="AL481" s="77" t="inlineStr">
        <is>
          <t>UK10-S05-R1; UK10-S05-R2</t>
        </is>
      </c>
      <c r="AM481"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81" s="77" t="inlineStr"/>
      <c r="AO481" s="77" t="inlineStr">
        <is>
          <t>UK</t>
        </is>
      </c>
      <c r="AP481" s="77" t="inlineStr">
        <is>
          <t>UK – additional</t>
        </is>
      </c>
      <c r="AQ481" s="77" t="inlineStr">
        <is>
          <t>&gt;1 term</t>
        </is>
      </c>
      <c r="AR481" s="77" t="inlineStr">
        <is>
          <t>All/standard</t>
        </is>
      </c>
      <c r="AS481" s="77" t="inlineStr"/>
    </row>
    <row r="482">
      <c r="A482" s="77" t="inlineStr">
        <is>
          <t>UK10</t>
        </is>
      </c>
      <c r="B482" s="77" t="inlineStr">
        <is>
          <t>Strathclyde</t>
        </is>
      </c>
      <c r="C482" s="77" t="inlineStr">
        <is>
          <t>Programme/course</t>
        </is>
      </c>
      <c r="D482" s="77" t="inlineStr">
        <is>
          <t>UK10-S06</t>
        </is>
      </c>
      <c r="E482" s="77" t="inlineStr"/>
      <c r="F482" s="77" t="inlineStr">
        <is>
          <t>No</t>
        </is>
      </c>
      <c r="G482" s="79" t="inlineStr">
        <is>
          <t>Marketing Works (live project option), MSc Marketing / International Marketing / Tourism Marketing Management</t>
        </is>
      </c>
      <c r="H482" s="77" t="inlineStr">
        <is>
          <t>Marketing Works group consultancy project</t>
        </is>
      </c>
      <c r="I482" s="77" t="inlineStr"/>
      <c r="J482"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82" s="77" t="inlineStr">
        <is>
          <t>Department of Marketing, Strathclyde Business School</t>
        </is>
      </c>
      <c r="L482" s="77" t="inlineStr">
        <is>
          <t>MSc Marketing, MSc International Marketing, MSc Tourism Marketing Management</t>
        </is>
      </c>
      <c r="M482" s="77" t="inlineStr">
        <is>
          <t>Business/management</t>
        </is>
      </c>
      <c r="N482" s="77" t="inlineStr">
        <is>
          <t>Postgraduate taught</t>
        </is>
      </c>
      <c r="O482" s="77" t="inlineStr"/>
      <c r="P482" s="77" t="inlineStr"/>
      <c r="Q482" s="77" t="inlineStr">
        <is>
          <t>Optional/elective</t>
        </is>
      </c>
      <c r="R482" s="77" t="inlineStr">
        <is>
          <t>Curricular</t>
        </is>
      </c>
      <c r="S482" s="77" t="inlineStr">
        <is>
          <t>Capstone (semester 3); credit not retrieved</t>
        </is>
      </c>
      <c r="T482" s="77" t="inlineStr">
        <is>
          <t>Begins January; capstone period</t>
        </is>
      </c>
      <c r="U482" s="77" t="inlineStr">
        <is>
          <t>Group project with client</t>
        </is>
      </c>
      <c r="V482" s="77" t="inlineStr">
        <is>
          <t>Yes</t>
        </is>
      </c>
      <c r="W482" s="77" t="inlineStr">
        <is>
          <t>Real-life marketing problem with consultant-style output (e.g. marketing communication strategy) [1][2].</t>
        </is>
      </c>
      <c r="X482" s="77" t="inlineStr">
        <is>
          <t>Yes</t>
        </is>
      </c>
      <c r="Y482" s="77" t="inlineStr">
        <is>
          <t>Groups of five or six [2]; 'students work in groups' [1].</t>
        </is>
      </c>
      <c r="Z482" s="77" t="inlineStr">
        <is>
          <t>Yes</t>
        </is>
      </c>
      <c r="AA482" s="77" t="inlineStr">
        <is>
          <t>Projects 'put forward by various types of business' and clients work closely with students (data collection, strategy; client recruited a marketing assistant to implement recommendations) [1][2].</t>
        </is>
      </c>
      <c r="AB482" s="77" t="inlineStr">
        <is>
          <t>Mixed</t>
        </is>
      </c>
      <c r="AC482" s="77" t="inlineStr">
        <is>
          <t>Client organisations put forward projects and receive recommendations.</t>
        </is>
      </c>
      <c r="AD482" s="77" t="inlineStr">
        <is>
          <t>Sgurr Energy, Smith McLaurin, Microsoft, Thales, Strathclyde Police (industry-links page, undated)</t>
        </is>
      </c>
      <c r="AE482" s="77" t="inlineStr">
        <is>
          <t>Group consultancy report/marketing strategy</t>
        </is>
      </c>
      <c r="AF482" s="77">
        <f>IF(OR(V482="No",X482="No",Z482="No"),"Outside strict definition",IF(AND(V482="Yes",X482="Yes",Z482="Yes"),"Meets all three","Potentially relevant; evidence incomplete"))</f>
        <v/>
      </c>
      <c r="AG482" s="77" t="inlineStr">
        <is>
          <t>Current status unclear</t>
        </is>
      </c>
      <c r="AH482" s="77" t="inlineStr"/>
      <c r="AI482" s="77" t="inlineStr">
        <is>
          <t>Yes</t>
        </is>
      </c>
      <c r="AJ482" s="77">
        <f>IF(AND(AI482="Yes",AF482="Meets all three",AG482="Current delivery confirmed"),"Yes","No")</f>
        <v/>
      </c>
      <c r="AK482" s="77" t="inlineStr">
        <is>
          <t>170 students on 33 projects in one year (department blog, around 2017; historical).</t>
        </is>
      </c>
      <c r="AL482" s="77" t="inlineStr">
        <is>
          <t>UK10-S06-R1; UK10-S06-R2; UK10-S06-R3</t>
        </is>
      </c>
      <c r="AM482" s="77" t="inlineStr">
        <is>
          <t>Older sources call it compulsory; current MSc Marketing pages present it as a choice with a dissertation. No dated 2025/26 corroboration found.</t>
        </is>
      </c>
      <c r="AN482" s="77" t="inlineStr"/>
      <c r="AO482" s="77" t="inlineStr">
        <is>
          <t>UK</t>
        </is>
      </c>
      <c r="AP482" s="77" t="inlineStr">
        <is>
          <t>UK – additional</t>
        </is>
      </c>
      <c r="AQ482" s="77" t="inlineStr">
        <is>
          <t>~1 term/semester</t>
        </is>
      </c>
      <c r="AR482" s="77" t="inlineStr">
        <is>
          <t>All/standard</t>
        </is>
      </c>
      <c r="AS482" s="77" t="inlineStr"/>
    </row>
    <row r="483">
      <c r="A483" s="77" t="inlineStr">
        <is>
          <t>UK10</t>
        </is>
      </c>
      <c r="B483" s="77" t="inlineStr">
        <is>
          <t>Strathclyde</t>
        </is>
      </c>
      <c r="C483" s="77" t="inlineStr">
        <is>
          <t>Programme/course</t>
        </is>
      </c>
      <c r="D483" s="77" t="inlineStr">
        <is>
          <t>UK10-S07</t>
        </is>
      </c>
      <c r="E483" s="77" t="inlineStr"/>
      <c r="F483" s="77" t="inlineStr">
        <is>
          <t>No</t>
        </is>
      </c>
      <c r="G483" s="79" t="inlineStr">
        <is>
          <t>Consultancy in Practice (MSc Project Management &amp; Innovation; MSc International Management)</t>
        </is>
      </c>
      <c r="H483" s="77" t="inlineStr">
        <is>
          <t>Consultancy in Practice</t>
        </is>
      </c>
      <c r="I483" s="77" t="inlineStr"/>
      <c r="J483"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83" s="77" t="inlineStr">
        <is>
          <t>Strathclyde Business School</t>
        </is>
      </c>
      <c r="L483" s="77" t="inlineStr">
        <is>
          <t>MSc Project Management &amp; Innovation; MSc International Management</t>
        </is>
      </c>
      <c r="M483" s="77" t="inlineStr">
        <is>
          <t>Business/management</t>
        </is>
      </c>
      <c r="N483" s="77" t="inlineStr">
        <is>
          <t>Postgraduate taught</t>
        </is>
      </c>
      <c r="O483" s="77" t="inlineStr"/>
      <c r="P483" s="77" t="inlineStr"/>
      <c r="Q483" s="77" t="inlineStr">
        <is>
          <t>Compulsory within specified programmes</t>
        </is>
      </c>
      <c r="R483" s="77" t="inlineStr">
        <is>
          <t>Curricular</t>
        </is>
      </c>
      <c r="S483" s="77" t="inlineStr">
        <is>
          <t>Not retrieved</t>
        </is>
      </c>
      <c r="T483" s="77" t="inlineStr">
        <is>
          <t>One class (final)</t>
        </is>
      </c>
      <c r="U483" s="77" t="inlineStr">
        <is>
          <t>Small-team client project</t>
        </is>
      </c>
      <c r="V483" s="77" t="inlineStr">
        <is>
          <t>Yes</t>
        </is>
      </c>
      <c r="W483" s="77" t="inlineStr">
        <is>
          <t>Live client issue with brief and expected outcome [1][2].</t>
        </is>
      </c>
      <c r="X483" s="77" t="inlineStr">
        <is>
          <t>Yes</t>
        </is>
      </c>
      <c r="Y483" s="77" t="inlineStr">
        <is>
          <t>Small teams; group activity [1][2].</t>
        </is>
      </c>
      <c r="Z483" s="77" t="inlineStr">
        <is>
          <t>Yes</t>
        </is>
      </c>
      <c r="AA483" s="77" t="inlineStr">
        <is>
          <t>Client companies provide the live issue, brief and further input, often in direct contact [1][2].</t>
        </is>
      </c>
      <c r="AB483" s="77" t="inlineStr">
        <is>
          <t>Business/commercial</t>
        </is>
      </c>
      <c r="AC483" s="77" t="inlineStr">
        <is>
          <t>Client company supplies live brief and input.</t>
        </is>
      </c>
      <c r="AD483" s="77" t="inlineStr"/>
      <c r="AE483" s="77" t="inlineStr">
        <is>
          <t>Client-facing consultancy output (form not retrieved)</t>
        </is>
      </c>
      <c r="AF483" s="77">
        <f>IF(OR(V483="No",X483="No",Z483="No"),"Outside strict definition",IF(AND(V483="Yes",X483="Yes",Z483="Yes"),"Meets all three","Potentially relevant; evidence incomplete"))</f>
        <v/>
      </c>
      <c r="AG483" s="77" t="inlineStr">
        <is>
          <t>Current status unclear</t>
        </is>
      </c>
      <c r="AH483" s="77" t="inlineStr"/>
      <c r="AI483" s="77" t="inlineStr">
        <is>
          <t>Yes</t>
        </is>
      </c>
      <c r="AJ483" s="77">
        <f>IF(AND(AI483="Yes",AF483="Meets all three",AG483="Current delivery confirmed"),"Yes","No")</f>
        <v/>
      </c>
      <c r="AK483" s="77" t="inlineStr"/>
      <c r="AL483" s="77" t="inlineStr">
        <is>
          <t>UK10-S07-R1; UK10-S07-R2</t>
        </is>
      </c>
      <c r="AM483" s="77" t="inlineStr">
        <is>
          <t>Undated course pages; credit, assessment, whether compulsory, and any dated cohort not found.</t>
        </is>
      </c>
      <c r="AN483" s="77" t="inlineStr"/>
      <c r="AO483" s="77" t="inlineStr">
        <is>
          <t>UK</t>
        </is>
      </c>
      <c r="AP483" s="77" t="inlineStr">
        <is>
          <t>UK – additional</t>
        </is>
      </c>
      <c r="AQ483" s="77" t="inlineStr">
        <is>
          <t>~1 term/semester</t>
        </is>
      </c>
      <c r="AR483" s="77" t="inlineStr">
        <is>
          <t>All/standard</t>
        </is>
      </c>
      <c r="AS483" s="77" t="inlineStr"/>
    </row>
    <row r="484">
      <c r="A484" s="77" t="inlineStr">
        <is>
          <t>UK10</t>
        </is>
      </c>
      <c r="B484" s="77" t="inlineStr">
        <is>
          <t>Strathclyde</t>
        </is>
      </c>
      <c r="C484" s="77" t="inlineStr">
        <is>
          <t>Faculty/school</t>
        </is>
      </c>
      <c r="D484" s="77" t="inlineStr">
        <is>
          <t>UK10-S08</t>
        </is>
      </c>
      <c r="E484" s="77" t="inlineStr"/>
      <c r="F484" s="77" t="inlineStr">
        <is>
          <t>No</t>
        </is>
      </c>
      <c r="G484" s="79" t="inlineStr">
        <is>
          <t>Management Development Programme (MDP)</t>
        </is>
      </c>
      <c r="H484" s="77" t="inlineStr">
        <is>
          <t>Management Development Programme</t>
        </is>
      </c>
      <c r="I484" s="77" t="inlineStr"/>
      <c r="J484"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84" s="77" t="inlineStr">
        <is>
          <t>Strathclyde Business School</t>
        </is>
      </c>
      <c r="L484" s="77" t="inlineStr">
        <is>
          <t>Strathclyde Business School undergraduate degrees (years 1-3)</t>
        </is>
      </c>
      <c r="M484" s="77" t="inlineStr">
        <is>
          <t>Business/management</t>
        </is>
      </c>
      <c r="N484" s="77" t="inlineStr">
        <is>
          <t>Undergraduate</t>
        </is>
      </c>
      <c r="O484" s="77" t="inlineStr">
        <is>
          <t>Years 1-3</t>
        </is>
      </c>
      <c r="P484" s="77" t="inlineStr"/>
      <c r="Q484" s="77" t="inlineStr">
        <is>
          <t>Compulsory within specified programmes</t>
        </is>
      </c>
      <c r="R484" s="77" t="inlineStr">
        <is>
          <t>Curricular</t>
        </is>
      </c>
      <c r="S484" s="77" t="inlineStr"/>
      <c r="T484" s="77" t="inlineStr"/>
      <c r="U484" s="77" t="inlineStr"/>
      <c r="V484" s="77" t="inlineStr">
        <is>
          <t>Unclear</t>
        </is>
      </c>
      <c r="W484" s="77" t="inlineStr">
        <is>
          <t>Modules said to be driven by real business problems, but project briefs/outputs not retrieved [1].</t>
        </is>
      </c>
      <c r="X484" s="77" t="inlineStr">
        <is>
          <t>Yes</t>
        </is>
      </c>
      <c r="Y484" s="77" t="inlineStr">
        <is>
          <t>Students work in project teams [1].</t>
        </is>
      </c>
      <c r="Z484" s="77" t="inlineStr">
        <is>
          <t>Unclear</t>
        </is>
      </c>
      <c r="AA484" s="77" t="inlineStr">
        <is>
          <t>Sponsor organisations fund prizes and selected best teams present to the organisation's senior staff [1][2]; no evidence that employers set briefs for all teams, so standard involvement unclear. Prize sponsorship alone is insufficient.</t>
        </is>
      </c>
      <c r="AB484" s="77" t="inlineStr">
        <is>
          <t>Business/commercial</t>
        </is>
      </c>
      <c r="AC484" s="77" t="inlineStr">
        <is>
          <t>Prize sponsor and recipient of presentations from selected best teams.</t>
        </is>
      </c>
      <c r="AD484" s="77" t="inlineStr">
        <is>
          <t>Deloitte, Procter &amp; Gamble, Screenmedia, Ernst &amp; Young, Barclays (past; 2010 and 2013 newsletters)</t>
        </is>
      </c>
      <c r="AE484" s="77" t="inlineStr">
        <is>
          <t>Team project presentations</t>
        </is>
      </c>
      <c r="AF484" s="77">
        <f>IF(OR(V484="No",X484="No",Z484="No"),"Outside strict definition",IF(AND(V484="Yes",X484="Yes",Z484="Yes"),"Meets all three","Potentially relevant; evidence incomplete"))</f>
        <v/>
      </c>
      <c r="AG484" s="77" t="inlineStr">
        <is>
          <t>Current status unclear</t>
        </is>
      </c>
      <c r="AH484" s="77" t="inlineStr"/>
      <c r="AI484" s="77" t="inlineStr">
        <is>
          <t>Yes</t>
        </is>
      </c>
      <c r="AJ484" s="77">
        <f>IF(AND(AI484="Yes",AF484="Meets all three",AG484="Current delivery confirmed"),"Yes","No")</f>
        <v/>
      </c>
      <c r="AK484" s="77" t="inlineStr"/>
      <c r="AL484" s="77" t="inlineStr">
        <is>
          <t>UK10-S08-R1; UK10-S08-R2</t>
        </is>
      </c>
      <c r="AM484" s="77" t="inlineStr">
        <is>
          <t>Current sponsors and whether MDP projects use real employer briefs; sources date from 2010-2013 and an undated page.</t>
        </is>
      </c>
      <c r="AN484" s="77" t="inlineStr"/>
      <c r="AO484" s="77" t="inlineStr">
        <is>
          <t>UK</t>
        </is>
      </c>
      <c r="AP484" s="77" t="inlineStr">
        <is>
          <t>UK – additional</t>
        </is>
      </c>
      <c r="AQ484" s="77" t="inlineStr">
        <is>
          <t>Unclear</t>
        </is>
      </c>
      <c r="AR484" s="77" t="inlineStr">
        <is>
          <t>Some projects</t>
        </is>
      </c>
      <c r="AS484" s="77" t="inlineStr"/>
    </row>
    <row r="485">
      <c r="A485" s="77" t="inlineStr">
        <is>
          <t>UK10</t>
        </is>
      </c>
      <c r="B485" s="77" t="inlineStr">
        <is>
          <t>Strathclyde</t>
        </is>
      </c>
      <c r="C485" s="77" t="inlineStr">
        <is>
          <t>Programme/course</t>
        </is>
      </c>
      <c r="D485" s="77" t="inlineStr">
        <is>
          <t>UK10-S09</t>
        </is>
      </c>
      <c r="E485" s="77" t="inlineStr"/>
      <c r="F485" s="77" t="inlineStr">
        <is>
          <t>No</t>
        </is>
      </c>
      <c r="G485" s="79" t="inlineStr">
        <is>
          <t>Architecture: Individual &amp; Industrial Group Projects (live projects)</t>
        </is>
      </c>
      <c r="H485" s="77" t="inlineStr">
        <is>
          <t>Architecture live projects with practices, organisations and community groups</t>
        </is>
      </c>
      <c r="I485" s="77" t="inlineStr"/>
      <c r="J485"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85" s="77" t="inlineStr">
        <is>
          <t>Department of Architecture (Faculty of Engineering)</t>
        </is>
      </c>
      <c r="L485" s="77" t="inlineStr">
        <is>
          <t>Architecture programmes</t>
        </is>
      </c>
      <c r="M485" s="77" t="inlineStr">
        <is>
          <t>Engineering/computing; Other (law, health, design, architecture…)</t>
        </is>
      </c>
      <c r="N485" s="77" t="inlineStr">
        <is>
          <t>Unclear</t>
        </is>
      </c>
      <c r="O485" s="77" t="inlineStr"/>
      <c r="P485" s="77" t="inlineStr"/>
      <c r="Q485" s="77" t="inlineStr">
        <is>
          <t>Unclear</t>
        </is>
      </c>
      <c r="R485" s="77" t="inlineStr">
        <is>
          <t>Curricular</t>
        </is>
      </c>
      <c r="S485" s="77" t="inlineStr"/>
      <c r="T485" s="77" t="inlineStr"/>
      <c r="U485" s="77" t="inlineStr"/>
      <c r="V485" s="77" t="inlineStr">
        <is>
          <t>Yes</t>
        </is>
      </c>
      <c r="W485" s="77" t="inlineStr">
        <is>
          <t>Live design briefs agreed with clients [1].</t>
        </is>
      </c>
      <c r="X485" s="77" t="inlineStr">
        <is>
          <t>Unclear</t>
        </is>
      </c>
      <c r="Y485" s="77" t="inlineStr">
        <is>
          <t>'Individual students or multidisciplinary groups'; routes cannot be separated from the retrieved extract [1].</t>
        </is>
      </c>
      <c r="Z485" s="77" t="inlineStr">
        <is>
          <t>Yes</t>
        </is>
      </c>
      <c r="AA485" s="77" t="inlineStr">
        <is>
          <t>Client co-defines the brief and partners join reviews [1].</t>
        </is>
      </c>
      <c r="AB485" s="77" t="inlineStr">
        <is>
          <t>Mixed</t>
        </is>
      </c>
      <c r="AC485" s="77" t="inlineStr">
        <is>
          <t>Practices, organisations and community groups supply briefs and join reviews.</t>
        </is>
      </c>
      <c r="AD485" s="77" t="inlineStr"/>
      <c r="AE485" s="77" t="inlineStr">
        <is>
          <t>Design proposals</t>
        </is>
      </c>
      <c r="AF485" s="77">
        <f>IF(OR(V485="No",X485="No",Z485="No"),"Outside strict definition",IF(AND(V485="Yes",X485="Yes",Z485="Yes"),"Meets all three","Potentially relevant; evidence incomplete"))</f>
        <v/>
      </c>
      <c r="AG485" s="77" t="inlineStr">
        <is>
          <t>Current status unclear</t>
        </is>
      </c>
      <c r="AH485" s="77" t="inlineStr">
        <is>
          <t>2025 (consultancy page on private-sector live briefs, per search summary)</t>
        </is>
      </c>
      <c r="AI485" s="77" t="inlineStr">
        <is>
          <t>Yes</t>
        </is>
      </c>
      <c r="AJ485" s="77">
        <f>IF(AND(AI485="Yes",AF485="Meets all three",AG485="Current delivery confirmed"),"Yes","No")</f>
        <v/>
      </c>
      <c r="AK485" s="77" t="inlineStr"/>
      <c r="AL485" s="77" t="inlineStr">
        <is>
          <t>UK10-S09-R1</t>
        </is>
      </c>
      <c r="AM485" s="77" t="inlineStr">
        <is>
          <t>Group vs individual split, module/credit, whether it is standard across architecture years; possible blending with DMEM wording.</t>
        </is>
      </c>
      <c r="AN485" s="77" t="inlineStr"/>
      <c r="AO485" s="77" t="inlineStr">
        <is>
          <t>UK</t>
        </is>
      </c>
      <c r="AP485" s="77" t="inlineStr">
        <is>
          <t>UK – additional</t>
        </is>
      </c>
      <c r="AQ485" s="77" t="inlineStr">
        <is>
          <t>Unclear</t>
        </is>
      </c>
      <c r="AR485" s="77" t="inlineStr">
        <is>
          <t>Unclear</t>
        </is>
      </c>
      <c r="AS485" s="77" t="inlineStr"/>
    </row>
    <row r="486">
      <c r="A486" s="77" t="inlineStr">
        <is>
          <t>UK11</t>
        </is>
      </c>
      <c r="B486" s="77" t="inlineStr">
        <is>
          <t>Heriot-Watt</t>
        </is>
      </c>
      <c r="C486" s="77" t="inlineStr">
        <is>
          <t>Programme/course</t>
        </is>
      </c>
      <c r="D486" s="77" t="inlineStr">
        <is>
          <t>UK11-S01</t>
        </is>
      </c>
      <c r="E486" s="77" t="inlineStr"/>
      <c r="F486" s="77" t="inlineStr">
        <is>
          <t>No</t>
        </is>
      </c>
      <c r="G486" s="79" t="inlineStr">
        <is>
          <t>Multidisciplinary Engineering Final Year Project (industrial-client design project)</t>
        </is>
      </c>
      <c r="H486" s="77" t="inlineStr">
        <is>
          <t>Multidisciplinary Engineering Final Year Project</t>
        </is>
      </c>
      <c r="I486" s="77" t="inlineStr"/>
      <c r="J486"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86" s="77" t="inlineStr">
        <is>
          <t>School of Engineering and Physical Sciences (inferred from disciplines; not confirmed)</t>
        </is>
      </c>
      <c r="L486" s="77" t="inlineStr">
        <is>
          <t>Mechanical, Electrical and Electronics, and Robotics engineering, 4th year</t>
        </is>
      </c>
      <c r="M486" s="77" t="inlineStr">
        <is>
          <t>Engineering/computing</t>
        </is>
      </c>
      <c r="N486" s="77" t="inlineStr">
        <is>
          <t>Undergraduate</t>
        </is>
      </c>
      <c r="O486" s="77" t="inlineStr">
        <is>
          <t>Year 4</t>
        </is>
      </c>
      <c r="P486" s="77" t="inlineStr">
        <is>
          <t>Final-year students in the named engineering disciplines</t>
        </is>
      </c>
      <c r="Q486" s="77" t="inlineStr">
        <is>
          <t>Unclear</t>
        </is>
      </c>
      <c r="R486" s="77" t="inlineStr">
        <is>
          <t>Curricular</t>
        </is>
      </c>
      <c r="S486" s="77" t="inlineStr">
        <is>
          <t>Final year project; credit not established</t>
        </is>
      </c>
      <c r="T486" s="77" t="inlineStr">
        <is>
          <t>Final year project (length not established)</t>
        </is>
      </c>
      <c r="U486" s="77" t="inlineStr">
        <is>
          <t>Unclear</t>
        </is>
      </c>
      <c r="V486" s="77" t="inlineStr">
        <is>
          <t>Yes</t>
        </is>
      </c>
      <c r="W486" s="77" t="inlineStr">
        <is>
          <t>Defined multidisciplinary design project to fulfil requirements specified by an industrial client [1].</t>
        </is>
      </c>
      <c r="X486" s="77" t="inlineStr">
        <is>
          <t>Unclear</t>
        </is>
      </c>
      <c r="Y486" s="77" t="inlineStr">
        <is>
          <t>Search summary describes 'teams' building to the client's specifications and the project is multidisciplinary across disciplines, but no verbatim extract confirms a joint team output [1].</t>
        </is>
      </c>
      <c r="Z486" s="77" t="inlineStr">
        <is>
          <t>Unclear</t>
        </is>
      </c>
      <c r="AA486"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86" s="77" t="inlineStr">
        <is>
          <t>Business/commercial</t>
        </is>
      </c>
      <c r="AC486" s="77" t="inlineStr">
        <is>
          <t>Industrial client sets requirements/specification (per publication)</t>
        </is>
      </c>
      <c r="AD486" s="77" t="inlineStr"/>
      <c r="AE486" s="77" t="inlineStr">
        <is>
          <t>Engineering design/prototype (e.g. autonomous robot, drone)</t>
        </is>
      </c>
      <c r="AF486" s="77">
        <f>IF(OR(V486="No",X486="No",Z486="No"),"Outside strict definition",IF(AND(V486="Yes",X486="Yes",Z486="Yes"),"Meets all three","Potentially relevant; evidence incomplete"))</f>
        <v/>
      </c>
      <c r="AG486" s="77" t="inlineStr">
        <is>
          <t>Current status unclear</t>
        </is>
      </c>
      <c r="AH486" s="77" t="inlineStr">
        <is>
          <t>Undated (research publication)</t>
        </is>
      </c>
      <c r="AI486" s="77" t="inlineStr">
        <is>
          <t>Yes</t>
        </is>
      </c>
      <c r="AJ486" s="77">
        <f>IF(AND(AI486="Yes",AF486="Meets all three",AG486="Current delivery confirmed"),"Yes","No")</f>
        <v/>
      </c>
      <c r="AK486" s="77" t="inlineStr"/>
      <c r="AL486" s="77" t="inlineStr">
        <is>
          <t>UK11-S01-R1</t>
        </is>
      </c>
      <c r="AM486" s="77" t="inlineStr">
        <is>
          <t>Publication year, whether team-based (verbatim), whether still delivered, whether all such FYPs have industrial clients, course code and credit. Not verified on Curriculum Explorer.</t>
        </is>
      </c>
      <c r="AN486" s="77" t="inlineStr"/>
      <c r="AO486" s="77" t="inlineStr">
        <is>
          <t>UK</t>
        </is>
      </c>
      <c r="AP486" s="77" t="inlineStr">
        <is>
          <t>UK – additional</t>
        </is>
      </c>
      <c r="AQ486" s="77" t="inlineStr">
        <is>
          <t>Unclear</t>
        </is>
      </c>
      <c r="AR486" s="77" t="inlineStr">
        <is>
          <t>Unclear</t>
        </is>
      </c>
      <c r="AS486" s="77" t="inlineStr"/>
    </row>
    <row r="487">
      <c r="A487" s="77" t="inlineStr">
        <is>
          <t>UK11</t>
        </is>
      </c>
      <c r="B487" s="77" t="inlineStr">
        <is>
          <t>Heriot-Watt</t>
        </is>
      </c>
      <c r="C487" s="77" t="inlineStr">
        <is>
          <t>Programme/course</t>
        </is>
      </c>
      <c r="D487" s="77" t="inlineStr">
        <is>
          <t>UK11-S02</t>
        </is>
      </c>
      <c r="E487" s="77" t="inlineStr"/>
      <c r="F487" s="77" t="inlineStr">
        <is>
          <t>No</t>
        </is>
      </c>
      <c r="G487" s="79" t="inlineStr">
        <is>
          <t>System Project</t>
        </is>
      </c>
      <c r="H487" s="77" t="inlineStr">
        <is>
          <t>System Project</t>
        </is>
      </c>
      <c r="I487" s="77" t="inlineStr">
        <is>
          <t>B39VS</t>
        </is>
      </c>
      <c r="J487" s="77" t="inlineStr">
        <is>
          <t>Electronic and Computer Engineering taught course built around a team project; learning outcomes include team documentation (meeting minutes, final report) and a project demonstration to academic staff and staff from industry.</t>
        </is>
      </c>
      <c r="K487" s="77" t="inlineStr">
        <is>
          <t>School of Engineering and Physical Sciences (Electrical, Electronic and Computer Engineering)</t>
        </is>
      </c>
      <c r="L487" s="77" t="inlineStr">
        <is>
          <t>Electronic and Computer Engineering programmes</t>
        </is>
      </c>
      <c r="M487" s="77" t="inlineStr">
        <is>
          <t>Engineering/computing</t>
        </is>
      </c>
      <c r="N487" s="77" t="inlineStr">
        <is>
          <t>Undergraduate</t>
        </is>
      </c>
      <c r="O487" s="77" t="inlineStr">
        <is>
          <t>Unclear</t>
        </is>
      </c>
      <c r="P487" s="77" t="inlineStr">
        <is>
          <t>Students on programmes including B39VS</t>
        </is>
      </c>
      <c r="Q487" s="77" t="inlineStr">
        <is>
          <t>Unclear</t>
        </is>
      </c>
      <c r="R487" s="77" t="inlineStr">
        <is>
          <t>Curricular</t>
        </is>
      </c>
      <c r="S487" s="77" t="inlineStr">
        <is>
          <t>Not established</t>
        </is>
      </c>
      <c r="T487" s="77" t="inlineStr">
        <is>
          <t>Not established</t>
        </is>
      </c>
      <c r="U487" s="77" t="inlineStr">
        <is>
          <t>Unclear</t>
        </is>
      </c>
      <c r="V487" s="77" t="inlineStr">
        <is>
          <t>Yes</t>
        </is>
      </c>
      <c r="W487" s="77" t="inlineStr">
        <is>
          <t>Team system project with a project demonstration and final report [1].</t>
        </is>
      </c>
      <c r="X487" s="77" t="inlineStr">
        <is>
          <t>Yes</t>
        </is>
      </c>
      <c r="Y487" s="77" t="inlineStr">
        <is>
          <t>Course develops teamwork; team documents including meeting minutes and final report [1] (search-summary paraphrase).</t>
        </is>
      </c>
      <c r="Z487" s="77" t="inlineStr">
        <is>
          <t>Unclear</t>
        </is>
      </c>
      <c r="AA487" s="77" t="inlineStr">
        <is>
          <t>Staff from industry attend the project demonstration [1]; no evidence that an external organisation sets the brief or assesses, and 'staff from industry' are not tied to a client organisation.</t>
        </is>
      </c>
      <c r="AB487" s="77" t="inlineStr">
        <is>
          <t>Unclear</t>
        </is>
      </c>
      <c r="AC487" s="77" t="inlineStr">
        <is>
          <t>Industry staff attend final demonstration</t>
        </is>
      </c>
      <c r="AD487" s="77" t="inlineStr"/>
      <c r="AE487" s="77" t="inlineStr">
        <is>
          <t>System demonstration, final report, team documents</t>
        </is>
      </c>
      <c r="AF487" s="77">
        <f>IF(OR(V487="No",X487="No",Z487="No"),"Outside strict definition",IF(AND(V487="Yes",X487="Yes",Z487="Yes"),"Meets all three","Potentially relevant; evidence incomplete"))</f>
        <v/>
      </c>
      <c r="AG487" s="77" t="inlineStr">
        <is>
          <t>Current status unclear</t>
        </is>
      </c>
      <c r="AH487" s="77" t="inlineStr">
        <is>
          <t>2022/23</t>
        </is>
      </c>
      <c r="AI487" s="77" t="inlineStr">
        <is>
          <t>Yes</t>
        </is>
      </c>
      <c r="AJ487" s="77">
        <f>IF(AND(AI487="Yes",AF487="Meets all three",AG487="Current delivery confirmed"),"Yes","No")</f>
        <v/>
      </c>
      <c r="AK487" s="77" t="inlineStr"/>
      <c r="AL487" s="77" t="inlineStr">
        <is>
          <t>UK11-S02-R1</t>
        </is>
      </c>
      <c r="AM487" s="77" t="inlineStr">
        <is>
          <t>Only a 2022/23 Curriculum Explorer entry was surfaced; current delivery, credits, year of study and whether projects come from external briefs not verified.</t>
        </is>
      </c>
      <c r="AN487" s="77" t="inlineStr"/>
      <c r="AO487" s="77" t="inlineStr">
        <is>
          <t>UK</t>
        </is>
      </c>
      <c r="AP487" s="77" t="inlineStr">
        <is>
          <t>UK – additional</t>
        </is>
      </c>
      <c r="AQ487" s="77" t="inlineStr">
        <is>
          <t>Unclear</t>
        </is>
      </c>
      <c r="AR487" s="77" t="inlineStr">
        <is>
          <t>Unclear</t>
        </is>
      </c>
      <c r="AS487" s="77" t="inlineStr"/>
    </row>
    <row r="488">
      <c r="A488" s="77" t="inlineStr">
        <is>
          <t>UK11</t>
        </is>
      </c>
      <c r="B488" s="77" t="inlineStr">
        <is>
          <t>Heriot-Watt</t>
        </is>
      </c>
      <c r="C488" s="77" t="inlineStr">
        <is>
          <t>Programme/course</t>
        </is>
      </c>
      <c r="D488" s="77" t="inlineStr">
        <is>
          <t>UK11-S03</t>
        </is>
      </c>
      <c r="E488" s="77" t="inlineStr"/>
      <c r="F488" s="77" t="inlineStr">
        <is>
          <t>No</t>
        </is>
      </c>
      <c r="G488" s="79" t="inlineStr">
        <is>
          <t>MSc International Business Management - company consultancy project</t>
        </is>
      </c>
      <c r="H488" s="77" t="inlineStr">
        <is>
          <t>MSc International Business Management company consultancy project</t>
        </is>
      </c>
      <c r="I488" s="77" t="inlineStr"/>
      <c r="J488" s="77" t="inlineStr">
        <is>
          <t>Final stage of the MSc International Business Management in which students work on a company consultancy project to understand business issues and apply programme concepts. Group format and external client status not established.</t>
        </is>
      </c>
      <c r="K488" s="77" t="inlineStr">
        <is>
          <t>Edinburgh Business School</t>
        </is>
      </c>
      <c r="L488" s="77" t="inlineStr">
        <is>
          <t>MSc International Business Management</t>
        </is>
      </c>
      <c r="M488" s="77" t="inlineStr">
        <is>
          <t>Business/management</t>
        </is>
      </c>
      <c r="N488" s="77" t="inlineStr">
        <is>
          <t>Postgraduate taught</t>
        </is>
      </c>
      <c r="O488" s="77" t="inlineStr">
        <is>
          <t>Final stage</t>
        </is>
      </c>
      <c r="P488" s="77" t="inlineStr">
        <is>
          <t>MSc International Business Management students</t>
        </is>
      </c>
      <c r="Q488" s="77" t="inlineStr">
        <is>
          <t>Unclear</t>
        </is>
      </c>
      <c r="R488" s="77" t="inlineStr">
        <is>
          <t>Curricular</t>
        </is>
      </c>
      <c r="S488" s="77" t="inlineStr">
        <is>
          <t>Not established</t>
        </is>
      </c>
      <c r="T488" s="77" t="inlineStr">
        <is>
          <t>Not established</t>
        </is>
      </c>
      <c r="U488" s="77" t="inlineStr">
        <is>
          <t>Unclear</t>
        </is>
      </c>
      <c r="V488" s="77" t="inlineStr">
        <is>
          <t>Yes</t>
        </is>
      </c>
      <c r="W488" s="77" t="inlineStr">
        <is>
          <t>'Company consultancy project' applying programme concepts to business issues [1].</t>
        </is>
      </c>
      <c r="X488" s="77" t="inlineStr">
        <is>
          <t>Unclear</t>
        </is>
      </c>
      <c r="Y488" s="77" t="inlineStr">
        <is>
          <t>No evidence on whether the project is individual or team-based [1].</t>
        </is>
      </c>
      <c r="Z488" s="77" t="inlineStr">
        <is>
          <t>Unclear</t>
        </is>
      </c>
      <c r="AA488" s="77" t="inlineStr">
        <is>
          <t>Described as a 'company consultancy project' but the page does not say a real external company sets the brief or receives the output [1].</t>
        </is>
      </c>
      <c r="AB488" s="77" t="inlineStr">
        <is>
          <t>Unclear</t>
        </is>
      </c>
      <c r="AC488" s="77" t="inlineStr">
        <is>
          <t>Not established</t>
        </is>
      </c>
      <c r="AD488" s="77" t="inlineStr"/>
      <c r="AE488" s="77" t="inlineStr">
        <is>
          <t>Consultancy project (format not established)</t>
        </is>
      </c>
      <c r="AF488" s="77">
        <f>IF(OR(V488="No",X488="No",Z488="No"),"Outside strict definition",IF(AND(V488="Yes",X488="Yes",Z488="Yes"),"Meets all three","Potentially relevant; evidence incomplete"))</f>
        <v/>
      </c>
      <c r="AG488" s="77" t="inlineStr">
        <is>
          <t>Current status unclear</t>
        </is>
      </c>
      <c r="AH488" s="77" t="inlineStr">
        <is>
          <t>Undated programme page</t>
        </is>
      </c>
      <c r="AI488" s="77" t="inlineStr">
        <is>
          <t>Yes</t>
        </is>
      </c>
      <c r="AJ488" s="77">
        <f>IF(AND(AI488="Yes",AF488="Meets all three",AG488="Current delivery confirmed"),"Yes","No")</f>
        <v/>
      </c>
      <c r="AK488" s="77" t="inlineStr"/>
      <c r="AL488" s="77" t="inlineStr">
        <is>
          <t>UK11-S03-R1</t>
        </is>
      </c>
      <c r="AM488" s="77" t="inlineStr">
        <is>
          <t>Course code, group vs individual, real external client, credit and current-year delivery. Re-fetched 2026-10-13: page does not state group/individual or external company; listing shows mandatory Dissertation only.</t>
        </is>
      </c>
      <c r="AN488" s="77" t="inlineStr"/>
      <c r="AO488" s="77" t="inlineStr">
        <is>
          <t>UK</t>
        </is>
      </c>
      <c r="AP488" s="77" t="inlineStr">
        <is>
          <t>UK – additional</t>
        </is>
      </c>
      <c r="AQ488" s="77" t="inlineStr">
        <is>
          <t>Unclear</t>
        </is>
      </c>
      <c r="AR488" s="77" t="inlineStr">
        <is>
          <t>Unclear</t>
        </is>
      </c>
      <c r="AS488" s="77" t="inlineStr"/>
    </row>
    <row r="489">
      <c r="A489" s="77" t="inlineStr">
        <is>
          <t>UK11</t>
        </is>
      </c>
      <c r="B489" s="77" t="inlineStr">
        <is>
          <t>Heriot-Watt</t>
        </is>
      </c>
      <c r="C489" s="77" t="inlineStr">
        <is>
          <t>Programme/course</t>
        </is>
      </c>
      <c r="D489" s="77" t="inlineStr">
        <is>
          <t>UK11-S04</t>
        </is>
      </c>
      <c r="E489" s="77" t="inlineStr"/>
      <c r="F489" s="77" t="inlineStr">
        <is>
          <t>No</t>
        </is>
      </c>
      <c r="G489" s="79" t="inlineStr">
        <is>
          <t>BA (Hons) Design for Textiles - Year 3 collaborative industry project</t>
        </is>
      </c>
      <c r="H489" s="77" t="inlineStr">
        <is>
          <t>Design for Textiles collaborative industry project</t>
        </is>
      </c>
      <c r="I489" s="77" t="inlineStr"/>
      <c r="J489" s="77" t="inlineStr">
        <is>
          <t>In third year students specialising in print, weave or knit either complete an industry placement or a collaborative industry project answering a collaborative design brief.</t>
        </is>
      </c>
      <c r="K489" s="77" t="inlineStr">
        <is>
          <t>School of Textiles and Design</t>
        </is>
      </c>
      <c r="L489" s="77" t="inlineStr">
        <is>
          <t>BA (Hons) Design for Textiles (Fashion, Interior, Art)</t>
        </is>
      </c>
      <c r="M489" s="77" t="inlineStr">
        <is>
          <t>Other (law, health, design, architecture…)</t>
        </is>
      </c>
      <c r="N489" s="77" t="inlineStr">
        <is>
          <t>Undergraduate</t>
        </is>
      </c>
      <c r="O489" s="77" t="inlineStr">
        <is>
          <t>Year 3</t>
        </is>
      </c>
      <c r="P489" s="77" t="inlineStr">
        <is>
          <t>Students on the named programme</t>
        </is>
      </c>
      <c r="Q489" s="77" t="inlineStr">
        <is>
          <t>Optional/elective</t>
        </is>
      </c>
      <c r="R489" s="77" t="inlineStr">
        <is>
          <t>Curricular</t>
        </is>
      </c>
      <c r="S489" s="77" t="inlineStr">
        <is>
          <t>Not established</t>
        </is>
      </c>
      <c r="T489" s="77" t="inlineStr">
        <is>
          <t>Not established</t>
        </is>
      </c>
      <c r="U489" s="77" t="inlineStr">
        <is>
          <t>Unclear</t>
        </is>
      </c>
      <c r="V489" s="77" t="inlineStr">
        <is>
          <t>Unclear</t>
        </is>
      </c>
      <c r="W489" s="77" t="inlineStr">
        <is>
          <t>'collaborative design brief' [1]; defined deliverable not stated.</t>
        </is>
      </c>
      <c r="X489" s="77" t="inlineStr">
        <is>
          <t>Unclear</t>
        </is>
      </c>
      <c r="Y489" s="77" t="inlineStr">
        <is>
          <t>'Collaborative' is not defined; may mean collaboration with industry rather than a student team [1].</t>
        </is>
      </c>
      <c r="Z489" s="77" t="inlineStr">
        <is>
          <t>Unclear</t>
        </is>
      </c>
      <c r="AA489" s="77" t="inlineStr">
        <is>
          <t>'collaborative industry project' implies an industry partner but page does not say who sets the brief, assesses or receives outputs; it is an alternative to placement [1].</t>
        </is>
      </c>
      <c r="AB489" s="77" t="inlineStr">
        <is>
          <t>Business/commercial</t>
        </is>
      </c>
      <c r="AC489" s="77" t="inlineStr">
        <is>
          <t>Industry collaborator (unspecified)</t>
        </is>
      </c>
      <c r="AD489" s="77" t="inlineStr"/>
      <c r="AE489" s="77" t="inlineStr">
        <is>
          <t>Design response to collaborative brief (not specified)</t>
        </is>
      </c>
      <c r="AF489" s="77">
        <f>IF(OR(V489="No",X489="No",Z489="No"),"Outside strict definition",IF(AND(V489="Yes",X489="Yes",Z489="Yes"),"Meets all three","Potentially relevant; evidence incomplete"))</f>
        <v/>
      </c>
      <c r="AG489" s="77" t="inlineStr">
        <is>
          <t>Current status unclear</t>
        </is>
      </c>
      <c r="AH489" s="77" t="inlineStr">
        <is>
          <t>Undated (September 2027 entry page)</t>
        </is>
      </c>
      <c r="AI489" s="77" t="inlineStr">
        <is>
          <t>Yes</t>
        </is>
      </c>
      <c r="AJ489" s="77">
        <f>IF(AND(AI489="Yes",AF489="Meets all three",AG489="Current delivery confirmed"),"Yes","No")</f>
        <v/>
      </c>
      <c r="AK489" s="77" t="inlineStr"/>
      <c r="AL489" s="77" t="inlineStr">
        <is>
          <t>UK11-S04-R1</t>
        </is>
      </c>
      <c r="AM489" s="77" t="inlineStr">
        <is>
          <t>Team vs individual, partner role, module code, credits, 2025/26+ delivery.</t>
        </is>
      </c>
      <c r="AN489" s="77" t="inlineStr"/>
      <c r="AO489" s="77" t="inlineStr">
        <is>
          <t>UK</t>
        </is>
      </c>
      <c r="AP489" s="77" t="inlineStr">
        <is>
          <t>UK – additional</t>
        </is>
      </c>
      <c r="AQ489" s="77" t="inlineStr">
        <is>
          <t>Unclear</t>
        </is>
      </c>
      <c r="AR489" s="77" t="inlineStr">
        <is>
          <t>Unclear</t>
        </is>
      </c>
      <c r="AS489" s="77" t="inlineStr"/>
    </row>
    <row r="490">
      <c r="A490" s="77" t="inlineStr">
        <is>
          <t>UK11</t>
        </is>
      </c>
      <c r="B490" s="77" t="inlineStr">
        <is>
          <t>Heriot-Watt</t>
        </is>
      </c>
      <c r="C490" s="77" t="inlineStr">
        <is>
          <t>Programme/course</t>
        </is>
      </c>
      <c r="D490" s="77" t="inlineStr">
        <is>
          <t>UK11-S05</t>
        </is>
      </c>
      <c r="E490" s="77" t="inlineStr"/>
      <c r="F490" s="77" t="inlineStr">
        <is>
          <t>No</t>
        </is>
      </c>
      <c r="G490" s="79" t="inlineStr">
        <is>
          <t>BA (Hons) Fashion Branding and Promotion - live industry projects</t>
        </is>
      </c>
      <c r="H490" s="77" t="inlineStr">
        <is>
          <t>Fashion Branding and Promotion live industry projects</t>
        </is>
      </c>
      <c r="I490" s="77" t="inlineStr"/>
      <c r="J490" s="77" t="inlineStr">
        <is>
          <t>Students collaborate with industry on live projects with brands; past students worked with Crisis, Louis Vuitton, Malton Young and Borland, and W.L Gore.</t>
        </is>
      </c>
      <c r="K490" s="77" t="inlineStr">
        <is>
          <t>School of Textiles and Design</t>
        </is>
      </c>
      <c r="L490" s="77" t="inlineStr">
        <is>
          <t>BA (Hons) Fashion Branding and Promotion</t>
        </is>
      </c>
      <c r="M490" s="77" t="inlineStr">
        <is>
          <t>Other (law, health, design, architecture…)</t>
        </is>
      </c>
      <c r="N490" s="77" t="inlineStr">
        <is>
          <t>Undergraduate</t>
        </is>
      </c>
      <c r="O490" s="77" t="inlineStr">
        <is>
          <t>Unclear</t>
        </is>
      </c>
      <c r="P490" s="77" t="inlineStr">
        <is>
          <t>Students on the named programme</t>
        </is>
      </c>
      <c r="Q490" s="77" t="inlineStr">
        <is>
          <t>Unclear</t>
        </is>
      </c>
      <c r="R490" s="77" t="inlineStr">
        <is>
          <t>Curricular</t>
        </is>
      </c>
      <c r="S490" s="77" t="inlineStr">
        <is>
          <t>Not established</t>
        </is>
      </c>
      <c r="T490" s="77" t="inlineStr">
        <is>
          <t>Not established</t>
        </is>
      </c>
      <c r="U490" s="77" t="inlineStr">
        <is>
          <t>Unclear</t>
        </is>
      </c>
      <c r="V490" s="77" t="inlineStr">
        <is>
          <t>Unclear</t>
        </is>
      </c>
      <c r="W490" s="77" t="inlineStr">
        <is>
          <t>'live projects with high-end industry brands' [1]; output/brief not described.</t>
        </is>
      </c>
      <c r="X490" s="77" t="inlineStr">
        <is>
          <t>Unclear</t>
        </is>
      </c>
      <c r="Y490" s="77" t="inlineStr">
        <is>
          <t>Page does not describe group work in structure; director mentions 'collaborative teamwork' skills generally [1].</t>
        </is>
      </c>
      <c r="Z490" s="77" t="inlineStr">
        <is>
          <t>Unclear</t>
        </is>
      </c>
      <c r="AA490" s="77" t="inlineStr">
        <is>
          <t>Named companies have 'previously' set live projects [1]; unclear if standard for all students, and Crisis is a charity (mixed).</t>
        </is>
      </c>
      <c r="AB490" s="77" t="inlineStr">
        <is>
          <t>Mixed</t>
        </is>
      </c>
      <c r="AC490" s="77" t="inlineStr">
        <is>
          <t>Live project partners (role not detailed)</t>
        </is>
      </c>
      <c r="AD490" s="77" t="inlineStr">
        <is>
          <t>Crisis, Louis Vuitton, Malton Young and Borland, W.L Gore (undated, 'previously')</t>
        </is>
      </c>
      <c r="AE490" s="77" t="inlineStr">
        <is>
          <t>Not specified</t>
        </is>
      </c>
      <c r="AF490" s="77">
        <f>IF(OR(V490="No",X490="No",Z490="No"),"Outside strict definition",IF(AND(V490="Yes",X490="Yes",Z490="Yes"),"Meets all three","Potentially relevant; evidence incomplete"))</f>
        <v/>
      </c>
      <c r="AG490" s="77" t="inlineStr">
        <is>
          <t>Current status unclear</t>
        </is>
      </c>
      <c r="AH490" s="77" t="inlineStr">
        <is>
          <t>Undated</t>
        </is>
      </c>
      <c r="AI490" s="77" t="inlineStr">
        <is>
          <t>Yes</t>
        </is>
      </c>
      <c r="AJ490" s="77">
        <f>IF(AND(AI490="Yes",AF490="Meets all three",AG490="Current delivery confirmed"),"Yes","No")</f>
        <v/>
      </c>
      <c r="AK490" s="77" t="inlineStr"/>
      <c r="AL490" s="77" t="inlineStr">
        <is>
          <t>UK11-S05-R1</t>
        </is>
      </c>
      <c r="AM490" s="77" t="inlineStr">
        <is>
          <t>Module, whether team-based, coverage, credits, current delivery.</t>
        </is>
      </c>
      <c r="AN490" s="77" t="inlineStr"/>
      <c r="AO490" s="77" t="inlineStr">
        <is>
          <t>UK</t>
        </is>
      </c>
      <c r="AP490" s="77" t="inlineStr">
        <is>
          <t>UK – additional</t>
        </is>
      </c>
      <c r="AQ490" s="77" t="inlineStr">
        <is>
          <t>Unclear</t>
        </is>
      </c>
      <c r="AR490" s="77" t="inlineStr">
        <is>
          <t>Unclear</t>
        </is>
      </c>
      <c r="AS490" s="77" t="inlineStr"/>
    </row>
    <row r="491">
      <c r="A491" s="77" t="inlineStr">
        <is>
          <t>UK12</t>
        </is>
      </c>
      <c r="B491" s="77" t="inlineStr">
        <is>
          <t>East Anglia</t>
        </is>
      </c>
      <c r="C491" s="77" t="inlineStr">
        <is>
          <t>University-wide</t>
        </is>
      </c>
      <c r="D491" s="77" t="inlineStr">
        <is>
          <t>UK12-S01</t>
        </is>
      </c>
      <c r="E491" s="77" t="inlineStr"/>
      <c r="F491" s="77" t="inlineStr">
        <is>
          <t>Yes</t>
        </is>
      </c>
      <c r="G491" s="79" t="inlineStr">
        <is>
          <t>Employer Live Briefs (CareerCentral Employer Opportunities form)</t>
        </is>
      </c>
      <c r="H491" s="77" t="inlineStr">
        <is>
          <t>Employer live group projects/briefs set within course modules</t>
        </is>
      </c>
      <c r="I491" s="77" t="inlineStr"/>
      <c r="J491"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91" s="77" t="inlineStr">
        <is>
          <t>CareerCentral (central careers service)</t>
        </is>
      </c>
      <c r="L491" s="77" t="inlineStr">
        <is>
          <t>Any school/course whose modules can host a live brief; employers can name target schools/courses</t>
        </is>
      </c>
      <c r="M491" s="77" t="inlineStr">
        <is>
          <t>Central provision</t>
        </is>
      </c>
      <c r="N491" s="77" t="inlineStr">
        <is>
          <t>Mixed</t>
        </is>
      </c>
      <c r="O491" s="77" t="inlineStr"/>
      <c r="P491" s="77" t="inlineStr"/>
      <c r="Q491" s="77" t="inlineStr">
        <is>
          <t>Optional/elective</t>
        </is>
      </c>
      <c r="R491" s="77" t="inlineStr">
        <is>
          <t>Curricular</t>
        </is>
      </c>
      <c r="S491" s="77" t="inlineStr">
        <is>
          <t>Within host modules (not specified)</t>
        </is>
      </c>
      <c r="T491" s="77" t="inlineStr">
        <is>
          <t>Varies by module</t>
        </is>
      </c>
      <c r="U491" s="77" t="inlineStr">
        <is>
          <t>Employer-set brief embedded in course module</t>
        </is>
      </c>
      <c r="V491" s="77" t="inlineStr">
        <is>
          <t>Unclear</t>
        </is>
      </c>
      <c r="W491" s="77" t="inlineStr">
        <is>
          <t>Form lists brief types (consultancy-style projects, campaigns, data analysis, design concepts) but no specific module or output [1].</t>
        </is>
      </c>
      <c r="X491" s="77" t="inlineStr">
        <is>
          <t>Yes</t>
        </is>
      </c>
      <c r="Y491" s="77" t="inlineStr">
        <is>
          <t>Form wording: students 'work on live group projects and briefs set by employers as part of their course' [1] (generic offer, no module identified).</t>
        </is>
      </c>
      <c r="Z491" s="77" t="inlineStr">
        <is>
          <t>Unclear</t>
        </is>
      </c>
      <c r="AA491" s="77" t="inlineStr">
        <is>
          <t>Employers set the brief via the form [1], but no module, cohort or delivery is evidenced; this is an invitation to employers, not evidence of delivery.</t>
        </is>
      </c>
      <c r="AB491" s="77" t="inlineStr">
        <is>
          <t>Unclear</t>
        </is>
      </c>
      <c r="AC491" s="77" t="inlineStr">
        <is>
          <t>Employer sets live brief (offer to employers)</t>
        </is>
      </c>
      <c r="AD491" s="77" t="inlineStr"/>
      <c r="AE491" s="77" t="inlineStr">
        <is>
          <t>Varies (research task, campaign, consultancy-style report, presentation)</t>
        </is>
      </c>
      <c r="AF491" s="77">
        <f>IF(OR(V491="No",X491="No",Z491="No"),"Outside strict definition",IF(AND(V491="Yes",X491="Yes",Z491="Yes"),"Meets all three","Potentially relevant; evidence incomplete"))</f>
        <v/>
      </c>
      <c r="AG491" s="77" t="inlineStr">
        <is>
          <t>Current status unclear</t>
        </is>
      </c>
      <c r="AH491" s="77" t="inlineStr">
        <is>
          <t>undated</t>
        </is>
      </c>
      <c r="AI491" s="77" t="inlineStr">
        <is>
          <t>No</t>
        </is>
      </c>
      <c r="AJ491" s="77">
        <f>IF(AND(AI491="Yes",AF491="Meets all three",AG491="Current delivery confirmed"),"Yes","No")</f>
        <v/>
      </c>
      <c r="AK491" s="77" t="inlineStr"/>
      <c r="AL491" s="77" t="inlineStr">
        <is>
          <t>UK12-S01-R1</t>
        </is>
      </c>
      <c r="AM491" s="77" t="inlineStr">
        <is>
          <t>Which modules actually run employer live briefs and how often; undated form page. Umbrella: not counted separately.</t>
        </is>
      </c>
      <c r="AN491" s="77" t="inlineStr"/>
      <c r="AO491" s="77" t="inlineStr">
        <is>
          <t>UK</t>
        </is>
      </c>
      <c r="AP491" s="77" t="inlineStr">
        <is>
          <t>UK – additional</t>
        </is>
      </c>
      <c r="AQ491" s="77" t="inlineStr">
        <is>
          <t>Unclear</t>
        </is>
      </c>
      <c r="AR491" s="77" t="inlineStr">
        <is>
          <t>Unclear</t>
        </is>
      </c>
      <c r="AS491" s="77" t="inlineStr">
        <is>
          <t>No (umbrella; children counted)</t>
        </is>
      </c>
    </row>
    <row r="492">
      <c r="A492" s="77" t="inlineStr">
        <is>
          <t>UK12</t>
        </is>
      </c>
      <c r="B492" s="77" t="inlineStr">
        <is>
          <t>East Anglia</t>
        </is>
      </c>
      <c r="C492" s="77" t="inlineStr">
        <is>
          <t>Programme/course</t>
        </is>
      </c>
      <c r="D492" s="77" t="inlineStr">
        <is>
          <t>UK12-S02</t>
        </is>
      </c>
      <c r="E492" s="77" t="inlineStr">
        <is>
          <t>UK12-S01</t>
        </is>
      </c>
      <c r="F492" s="77" t="inlineStr">
        <is>
          <t>No</t>
        </is>
      </c>
      <c r="G492" s="79" t="inlineStr">
        <is>
          <t>BA Business Management: live marketing briefs (Norwich Business School)</t>
        </is>
      </c>
      <c r="H492" s="77" t="inlineStr">
        <is>
          <t>Live marketing briefs for Adnams Brewery / East Anglian Zoological Society within BA Business Management</t>
        </is>
      </c>
      <c r="I492" s="77" t="inlineStr"/>
      <c r="J492"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92" s="77" t="inlineStr">
        <is>
          <t>Norwich Business School</t>
        </is>
      </c>
      <c r="L492" s="77" t="inlineStr">
        <is>
          <t>BA Business Management (and related NBS undergraduate programmes where the wording recurs)</t>
        </is>
      </c>
      <c r="M492" s="77" t="inlineStr">
        <is>
          <t>Business/management</t>
        </is>
      </c>
      <c r="N492" s="77" t="inlineStr">
        <is>
          <t>Undergraduate</t>
        </is>
      </c>
      <c r="O492" s="77" t="inlineStr"/>
      <c r="P492" s="77" t="inlineStr"/>
      <c r="Q492" s="77" t="inlineStr">
        <is>
          <t>Compulsory within specified programmes</t>
        </is>
      </c>
      <c r="R492" s="77" t="inlineStr">
        <is>
          <t>Curricular</t>
        </is>
      </c>
      <c r="S492" s="77" t="inlineStr">
        <is>
          <t>Not evidenced</t>
        </is>
      </c>
      <c r="T492" s="77" t="inlineStr">
        <is>
          <t>Unclear</t>
        </is>
      </c>
      <c r="U492" s="77" t="inlineStr">
        <is>
          <t>Practical projects within taught modules</t>
        </is>
      </c>
      <c r="V492" s="77" t="inlineStr">
        <is>
          <t>Unclear</t>
        </is>
      </c>
      <c r="W492" s="77" t="inlineStr">
        <is>
          <t>'Live marketing briefs' named but no output, module or assessment evidenced [2].</t>
        </is>
      </c>
      <c r="X492" s="77" t="inlineStr">
        <is>
          <t>Unclear</t>
        </is>
      </c>
      <c r="Y492" s="77" t="inlineStr">
        <is>
          <t>No evidence whether briefs are tackled in teams or individually [2].</t>
        </is>
      </c>
      <c r="Z492" s="77" t="inlineStr">
        <is>
          <t>Unclear</t>
        </is>
      </c>
      <c r="AA492" s="77" t="inlineStr">
        <is>
          <t>Adnams Brewery and East Anglian Zoological Society named as sources of live briefs [2]; not shown how organisations participate or whether it is standard across the cohort. On 2026-10-13 direct page fetch the wording was not found.</t>
        </is>
      </c>
      <c r="AB492" s="77" t="inlineStr">
        <is>
          <t>Mixed</t>
        </is>
      </c>
      <c r="AC492" s="77" t="inlineStr">
        <is>
          <t>Provide live marketing briefs (as described on course page)</t>
        </is>
      </c>
      <c r="AD492" s="77" t="inlineStr">
        <is>
          <t>Adnams Brewery; East Anglian Zoological Society (course page 2025/26 and 2026/27 wording)</t>
        </is>
      </c>
      <c r="AE492" s="77" t="inlineStr">
        <is>
          <t>Not evidenced</t>
        </is>
      </c>
      <c r="AF492" s="77">
        <f>IF(OR(V492="No",X492="No",Z492="No"),"Outside strict definition",IF(AND(V492="Yes",X492="Yes",Z492="Yes"),"Meets all three","Potentially relevant; evidence incomplete"))</f>
        <v/>
      </c>
      <c r="AG492" s="77" t="inlineStr">
        <is>
          <t>Current status unclear</t>
        </is>
      </c>
      <c r="AH492" s="77" t="inlineStr">
        <is>
          <t>2026/27 (course page wording)</t>
        </is>
      </c>
      <c r="AI492" s="77" t="inlineStr">
        <is>
          <t>Yes</t>
        </is>
      </c>
      <c r="AJ492" s="77">
        <f>IF(AND(AI492="Yes",AF492="Meets all three",AG492="Current delivery confirmed"),"Yes","No")</f>
        <v/>
      </c>
      <c r="AK492" s="77" t="inlineStr"/>
      <c r="AL492" s="77" t="inlineStr">
        <is>
          <t>UK12-S02-R1</t>
        </is>
      </c>
      <c r="AM492"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492" s="77" t="inlineStr"/>
      <c r="AO492" s="77" t="inlineStr">
        <is>
          <t>UK</t>
        </is>
      </c>
      <c r="AP492" s="77" t="inlineStr">
        <is>
          <t>UK – additional</t>
        </is>
      </c>
      <c r="AQ492" s="77" t="inlineStr">
        <is>
          <t>Unclear</t>
        </is>
      </c>
      <c r="AR492" s="77" t="inlineStr">
        <is>
          <t>Unclear</t>
        </is>
      </c>
      <c r="AS492" s="77" t="inlineStr"/>
    </row>
    <row r="493">
      <c r="A493" s="77" t="inlineStr">
        <is>
          <t>UK12</t>
        </is>
      </c>
      <c r="B493" s="77" t="inlineStr">
        <is>
          <t>East Anglia</t>
        </is>
      </c>
      <c r="C493" s="77" t="inlineStr">
        <is>
          <t>Programme/course</t>
        </is>
      </c>
      <c r="D493" s="77" t="inlineStr">
        <is>
          <t>UK12-S03</t>
        </is>
      </c>
      <c r="E493" s="77" t="inlineStr"/>
      <c r="F493" s="77" t="inlineStr">
        <is>
          <t>No</t>
        </is>
      </c>
      <c r="G493" s="79" t="inlineStr">
        <is>
          <t>Executive (Part-Time) MBA: group consultancy project with an external client</t>
        </is>
      </c>
      <c r="H493" s="77" t="inlineStr">
        <is>
          <t>Executive MBA group consultancy project</t>
        </is>
      </c>
      <c r="I493" s="77" t="inlineStr"/>
      <c r="J493"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93" s="77" t="inlineStr">
        <is>
          <t>Norwich Business School</t>
        </is>
      </c>
      <c r="L493" s="77" t="inlineStr">
        <is>
          <t>MBA (Executive Part Time)</t>
        </is>
      </c>
      <c r="M493" s="77" t="inlineStr">
        <is>
          <t>Business/management</t>
        </is>
      </c>
      <c r="N493" s="77" t="inlineStr">
        <is>
          <t>Postgraduate taught</t>
        </is>
      </c>
      <c r="O493" s="77" t="inlineStr"/>
      <c r="P493" s="77" t="inlineStr"/>
      <c r="Q493" s="77" t="inlineStr">
        <is>
          <t>Compulsory within specified programmes</t>
        </is>
      </c>
      <c r="R493" s="77" t="inlineStr">
        <is>
          <t>Curricular</t>
        </is>
      </c>
      <c r="S493" s="77" t="inlineStr">
        <is>
          <t>Module credit not evidenced; written report and presentation</t>
        </is>
      </c>
      <c r="T493" s="77" t="inlineStr">
        <is>
          <t>First group consultancy project about one month (incl. a week in Europe); second extended project about three months</t>
        </is>
      </c>
      <c r="U493" s="77" t="inlineStr">
        <is>
          <t>Part-time executive programme with overseas element</t>
        </is>
      </c>
      <c r="V493" s="77" t="inlineStr">
        <is>
          <t>Yes</t>
        </is>
      </c>
      <c r="W493" s="77" t="inlineStr">
        <is>
          <t>Substantive written report and presentation on a client-chosen strategic topic, extended research-based project [3].</t>
        </is>
      </c>
      <c r="X493" s="77" t="inlineStr">
        <is>
          <t>Yes</t>
        </is>
      </c>
      <c r="Y493" s="77" t="inlineStr">
        <is>
          <t>'Group-based consultancy module' / group consultancy project [3].</t>
        </is>
      </c>
      <c r="Z493" s="77" t="inlineStr">
        <is>
          <t>Yes</t>
        </is>
      </c>
      <c r="AA493" s="77" t="inlineStr">
        <is>
          <t>Client organisation chooses the strategic topic and receives the report and presentation [3].</t>
        </is>
      </c>
      <c r="AB493" s="77" t="inlineStr">
        <is>
          <t>Unclear</t>
        </is>
      </c>
      <c r="AC493" s="77" t="inlineStr">
        <is>
          <t>External client sets topic; receives report and presentation</t>
        </is>
      </c>
      <c r="AD493" s="77" t="inlineStr"/>
      <c r="AE493" s="77" t="inlineStr">
        <is>
          <t>Group written consultancy report + presentation to client</t>
        </is>
      </c>
      <c r="AF493" s="77">
        <f>IF(OR(V493="No",X493="No",Z493="No"),"Outside strict definition",IF(AND(V493="Yes",X493="Yes",Z493="Yes"),"Meets all three","Potentially relevant; evidence incomplete"))</f>
        <v/>
      </c>
      <c r="AG493" s="77" t="inlineStr">
        <is>
          <t>Current delivery confirmed</t>
        </is>
      </c>
      <c r="AH493" s="77" t="inlineStr">
        <is>
          <t>2026/27</t>
        </is>
      </c>
      <c r="AI493" s="77" t="inlineStr">
        <is>
          <t>Yes</t>
        </is>
      </c>
      <c r="AJ493" s="77">
        <f>IF(AND(AI493="Yes",AF493="Meets all three",AG493="Current delivery confirmed"),"Yes","No")</f>
        <v/>
      </c>
      <c r="AK493" s="77" t="inlineStr"/>
      <c r="AL493" s="77" t="inlineStr">
        <is>
          <t>UK12-S03-R1</t>
        </is>
      </c>
      <c r="AM493"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493" s="77" t="inlineStr"/>
      <c r="AO493" s="77" t="inlineStr">
        <is>
          <t>UK</t>
        </is>
      </c>
      <c r="AP493" s="77" t="inlineStr">
        <is>
          <t>UK – additional</t>
        </is>
      </c>
      <c r="AQ493" s="77" t="inlineStr">
        <is>
          <t>1–4 weeks</t>
        </is>
      </c>
      <c r="AR493" s="77" t="inlineStr">
        <is>
          <t>All/standard</t>
        </is>
      </c>
      <c r="AS493" s="77" t="inlineStr"/>
    </row>
    <row r="494">
      <c r="A494" s="77" t="inlineStr">
        <is>
          <t>UK12</t>
        </is>
      </c>
      <c r="B494" s="77" t="inlineStr">
        <is>
          <t>East Anglia</t>
        </is>
      </c>
      <c r="C494" s="77" t="inlineStr">
        <is>
          <t>Programme/course</t>
        </is>
      </c>
      <c r="D494" s="77" t="inlineStr">
        <is>
          <t>UK12-S04</t>
        </is>
      </c>
      <c r="E494" s="77" t="inlineStr"/>
      <c r="F494" s="77" t="inlineStr">
        <is>
          <t>No</t>
        </is>
      </c>
      <c r="G494" s="79" t="inlineStr">
        <is>
          <t>Full-time MBA: live consultancy projects (incl. Capstone Consultancy)</t>
        </is>
      </c>
      <c r="H494" s="77" t="inlineStr">
        <is>
          <t>Full-time MBA live consultancy projects</t>
        </is>
      </c>
      <c r="I494" s="77" t="inlineStr"/>
      <c r="J494"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94" s="77" t="inlineStr">
        <is>
          <t>Norwich Business School</t>
        </is>
      </c>
      <c r="L494" s="77" t="inlineStr">
        <is>
          <t>MBA (full-time)</t>
        </is>
      </c>
      <c r="M494" s="77" t="inlineStr">
        <is>
          <t>Business/management</t>
        </is>
      </c>
      <c r="N494" s="77" t="inlineStr">
        <is>
          <t>Postgraduate taught</t>
        </is>
      </c>
      <c r="O494" s="77" t="inlineStr"/>
      <c r="P494" s="77" t="inlineStr"/>
      <c r="Q494" s="77" t="inlineStr">
        <is>
          <t>Compulsory within specified programmes</t>
        </is>
      </c>
      <c r="R494" s="77" t="inlineStr">
        <is>
          <t>Curricular</t>
        </is>
      </c>
      <c r="S494" s="77" t="inlineStr">
        <is>
          <t>Not evidenced</t>
        </is>
      </c>
      <c r="T494" s="77" t="inlineStr">
        <is>
          <t>Unclear</t>
        </is>
      </c>
      <c r="U494" s="77" t="inlineStr">
        <is>
          <t>Full-time 12-month MBA</t>
        </is>
      </c>
      <c r="V494" s="77" t="inlineStr">
        <is>
          <t>Yes</t>
        </is>
      </c>
      <c r="W494" s="77" t="inlineStr">
        <is>
          <t>Consultancy projects on real organisational challenges [4][5].</t>
        </is>
      </c>
      <c r="X494" s="77" t="inlineStr">
        <is>
          <t>Unclear</t>
        </is>
      </c>
      <c r="Y494" s="77" t="inlineStr">
        <is>
          <t>Team format not stated in retrieved text.</t>
        </is>
      </c>
      <c r="Z494" s="77" t="inlineStr">
        <is>
          <t>Unclear</t>
        </is>
      </c>
      <c r="AA494" s="77" t="inlineStr">
        <is>
          <t>'Live' consultancy and 'real organisational challenges' implied external organisations, but client role (brief-setting, receipt of output) not evidenced [4].</t>
        </is>
      </c>
      <c r="AB494" s="77" t="inlineStr">
        <is>
          <t>Unclear</t>
        </is>
      </c>
      <c r="AC494" s="77" t="inlineStr">
        <is>
          <t>Not evidenced</t>
        </is>
      </c>
      <c r="AD494" s="77" t="inlineStr"/>
      <c r="AE494" s="77" t="inlineStr">
        <is>
          <t>Not evidenced</t>
        </is>
      </c>
      <c r="AF494" s="77">
        <f>IF(OR(V494="No",X494="No",Z494="No"),"Outside strict definition",IF(AND(V494="Yes",X494="Yes",Z494="Yes"),"Meets all three","Potentially relevant; evidence incomplete"))</f>
        <v/>
      </c>
      <c r="AG494" s="77" t="inlineStr">
        <is>
          <t>Current delivery confirmed</t>
        </is>
      </c>
      <c r="AH494" s="77" t="inlineStr">
        <is>
          <t>2025/26</t>
        </is>
      </c>
      <c r="AI494" s="77" t="inlineStr">
        <is>
          <t>Yes</t>
        </is>
      </c>
      <c r="AJ494" s="77">
        <f>IF(AND(AI494="Yes",AF494="Meets all three",AG494="Current delivery confirmed"),"Yes","No")</f>
        <v/>
      </c>
      <c r="AK494" s="77" t="inlineStr"/>
      <c r="AL494" s="77" t="inlineStr">
        <is>
          <t>UK12-S04-R1; UK12-S04-R2</t>
        </is>
      </c>
      <c r="AM494" s="77" t="inlineStr">
        <is>
          <t>Group vs individual, client role, structure of the two projects and the Capstone Consultancy; 2025/26 page supports status, 2027/28 page repeats.</t>
        </is>
      </c>
      <c r="AN494" s="77" t="inlineStr"/>
      <c r="AO494" s="77" t="inlineStr">
        <is>
          <t>UK</t>
        </is>
      </c>
      <c r="AP494" s="77" t="inlineStr">
        <is>
          <t>UK – additional</t>
        </is>
      </c>
      <c r="AQ494" s="77" t="inlineStr">
        <is>
          <t>Unclear</t>
        </is>
      </c>
      <c r="AR494" s="77" t="inlineStr">
        <is>
          <t>Unclear</t>
        </is>
      </c>
      <c r="AS494" s="77" t="inlineStr"/>
    </row>
    <row r="495">
      <c r="A495" s="77" t="inlineStr">
        <is>
          <t>UK12</t>
        </is>
      </c>
      <c r="B495" s="77" t="inlineStr">
        <is>
          <t>East Anglia</t>
        </is>
      </c>
      <c r="C495" s="77" t="inlineStr">
        <is>
          <t>Programme/course</t>
        </is>
      </c>
      <c r="D495" s="77" t="inlineStr">
        <is>
          <t>UK12-S05</t>
        </is>
      </c>
      <c r="E495" s="77" t="inlineStr"/>
      <c r="F495" s="77" t="inlineStr">
        <is>
          <t>No</t>
        </is>
      </c>
      <c r="G495" s="79" t="inlineStr">
        <is>
          <t>MEng final-year Engineering Group Project (industry client brief)</t>
        </is>
      </c>
      <c r="H495" s="77" t="inlineStr">
        <is>
          <t>MEng final-year industry-brief group project</t>
        </is>
      </c>
      <c r="I495" s="77" t="inlineStr"/>
      <c r="J495"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95" s="77" t="inlineStr">
        <is>
          <t>School of Engineering, Mathematics and Physics</t>
        </is>
      </c>
      <c r="L495" s="77" t="inlineStr">
        <is>
          <t>MEng Mechanical Engineering (+ Year in Industry), MEng Engineering, MEng Energy Engineering, MEng Electrical and Electronic Engineering (BEng routes use an individual project)</t>
        </is>
      </c>
      <c r="M495" s="77" t="inlineStr">
        <is>
          <t>Engineering/computing</t>
        </is>
      </c>
      <c r="N495" s="77" t="inlineStr">
        <is>
          <t>Undergraduate</t>
        </is>
      </c>
      <c r="O495" s="77" t="inlineStr">
        <is>
          <t>Final year (Year 4 of MEng)</t>
        </is>
      </c>
      <c r="P495" s="77" t="inlineStr"/>
      <c r="Q495" s="77" t="inlineStr">
        <is>
          <t>Compulsory within specified programmes</t>
        </is>
      </c>
      <c r="R495" s="77" t="inlineStr">
        <is>
          <t>Curricular</t>
        </is>
      </c>
      <c r="S495" s="77" t="inlineStr">
        <is>
          <t>Module code/credits not retrieved; presentation, report, computational work and data processing</t>
        </is>
      </c>
      <c r="T495" s="77" t="inlineStr">
        <is>
          <t>Final year (starts at beginning of year)</t>
        </is>
      </c>
      <c r="U495" s="77" t="inlineStr">
        <is>
          <t>Team project with site visit and presentation to professional engineers</t>
        </is>
      </c>
      <c r="V495" s="77" t="inlineStr">
        <is>
          <t>Yes</t>
        </is>
      </c>
      <c r="W495" s="77" t="inlineStr">
        <is>
          <t>Real client brief; proposal, report and presentation outputs [6][7].</t>
        </is>
      </c>
      <c r="X495" s="77" t="inlineStr">
        <is>
          <t>Yes</t>
        </is>
      </c>
      <c r="Y495" s="77" t="inlineStr">
        <is>
          <t>'Engineering group project'; 'work with your team' [6][7].</t>
        </is>
      </c>
      <c r="Z495" s="77" t="inlineStr">
        <is>
          <t>Yes</t>
        </is>
      </c>
      <c r="AA495" s="77" t="inlineStr">
        <is>
          <t>Industry client supplies the brief (typically); teams visit the site and present proposals to professional engineers; EEE page: close work with a professional engineering organisation throughout [6][7]. Wording varies: 'typically' (Mechanical), 'often' (Energy).</t>
        </is>
      </c>
      <c r="AB495" s="77" t="inlineStr">
        <is>
          <t>Business/commercial</t>
        </is>
      </c>
      <c r="AC495" s="77" t="inlineStr">
        <is>
          <t>Industry client sets brief, hosts site visit, receives proposals</t>
        </is>
      </c>
      <c r="AD495" s="77" t="inlineStr">
        <is>
          <t>Not named</t>
        </is>
      </c>
      <c r="AE495" s="77" t="inlineStr">
        <is>
          <t>Group proposal/report and presentation to professional engineers</t>
        </is>
      </c>
      <c r="AF495" s="77">
        <f>IF(OR(V495="No",X495="No",Z495="No"),"Outside strict definition",IF(AND(V495="Yes",X495="Yes",Z495="Yes"),"Meets all three","Potentially relevant; evidence incomplete"))</f>
        <v/>
      </c>
      <c r="AG495" s="77" t="inlineStr">
        <is>
          <t>Current delivery confirmed</t>
        </is>
      </c>
      <c r="AH495" s="77" t="inlineStr">
        <is>
          <t>2026/27</t>
        </is>
      </c>
      <c r="AI495" s="77" t="inlineStr">
        <is>
          <t>Yes</t>
        </is>
      </c>
      <c r="AJ495" s="77">
        <f>IF(AND(AI495="Yes",AF495="Meets all three",AG495="Current delivery confirmed"),"Yes","No")</f>
        <v/>
      </c>
      <c r="AK495" s="77" t="inlineStr"/>
      <c r="AL495" s="77" t="inlineStr">
        <is>
          <t>UK12-S05-R1; UK12-S05-R2</t>
        </is>
      </c>
      <c r="AM495"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95" s="77" t="inlineStr"/>
      <c r="AO495" s="77" t="inlineStr">
        <is>
          <t>UK</t>
        </is>
      </c>
      <c r="AP495" s="77" t="inlineStr">
        <is>
          <t>UK – additional</t>
        </is>
      </c>
      <c r="AQ495" s="77" t="inlineStr">
        <is>
          <t>&gt;1 term</t>
        </is>
      </c>
      <c r="AR495" s="77" t="inlineStr">
        <is>
          <t>Some projects</t>
        </is>
      </c>
      <c r="AS495" s="77" t="inlineStr"/>
    </row>
    <row r="496">
      <c r="A496" s="77" t="inlineStr">
        <is>
          <t>UK12</t>
        </is>
      </c>
      <c r="B496" s="77" t="inlineStr">
        <is>
          <t>East Anglia</t>
        </is>
      </c>
      <c r="C496" s="77" t="inlineStr">
        <is>
          <t>Programme/course</t>
        </is>
      </c>
      <c r="D496" s="77" t="inlineStr">
        <is>
          <t>UK12-S06</t>
        </is>
      </c>
      <c r="E496" s="77" t="inlineStr"/>
      <c r="F496" s="77" t="inlineStr">
        <is>
          <t>No</t>
        </is>
      </c>
      <c r="G496" s="79" t="inlineStr">
        <is>
          <t>MComp final-year group project (CMP-7024Y MCOMP Project per 2022 catalogue)</t>
        </is>
      </c>
      <c r="H496" s="77" t="inlineStr">
        <is>
          <t>MComp Computing/AI final-year group (partner) project</t>
        </is>
      </c>
      <c r="I496" s="77" t="inlineStr"/>
      <c r="J496"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96" s="77" t="inlineStr">
        <is>
          <t>School of Computing Sciences</t>
        </is>
      </c>
      <c r="L496" s="77" t="inlineStr">
        <is>
          <t>MComp Computing Science (incl. Study Abroad, Cyber Security), MComp Artificial Intelligence</t>
        </is>
      </c>
      <c r="M496" s="77" t="inlineStr">
        <is>
          <t>Engineering/computing</t>
        </is>
      </c>
      <c r="N496" s="77" t="inlineStr">
        <is>
          <t>Undergraduate</t>
        </is>
      </c>
      <c r="O496" s="77" t="inlineStr">
        <is>
          <t>Final year (MComp)</t>
        </is>
      </c>
      <c r="P496" s="77" t="inlineStr"/>
      <c r="Q496" s="77" t="inlineStr">
        <is>
          <t>Compulsory within specified programmes</t>
        </is>
      </c>
      <c r="R496" s="77" t="inlineStr">
        <is>
          <t>Curricular</t>
        </is>
      </c>
      <c r="S496" s="77" t="inlineStr">
        <is>
          <t>40 credits (2022 catalogue record, module CMP-7024Y); demonstration + written report</t>
        </is>
      </c>
      <c r="T496" s="77" t="inlineStr">
        <is>
          <t>Final year</t>
        </is>
      </c>
      <c r="U496" s="77" t="inlineStr">
        <is>
          <t>Supervised team project</t>
        </is>
      </c>
      <c r="V496" s="77" t="inlineStr">
        <is>
          <t>Yes</t>
        </is>
      </c>
      <c r="W496" s="77" t="inlineStr">
        <is>
          <t>Defined solution demonstrated and reported [8].</t>
        </is>
      </c>
      <c r="X496" s="77" t="inlineStr">
        <is>
          <t>Yes</t>
        </is>
      </c>
      <c r="Y496" s="77" t="inlineStr">
        <is>
          <t>'Group or partner project' / team-based project [8].</t>
        </is>
      </c>
      <c r="Z496" s="77" t="inlineStr">
        <is>
          <t>Unclear</t>
        </is>
      </c>
      <c r="AA496" s="77" t="inlineStr">
        <is>
          <t>Source is 'industry or commerce' OR 'active research group': internal research-group projects are an alternative; no statement that external organisations are the standard source [8].</t>
        </is>
      </c>
      <c r="AB496" s="77" t="inlineStr">
        <is>
          <t>Mixed</t>
        </is>
      </c>
      <c r="AC496" s="77" t="inlineStr">
        <is>
          <t>Industry/commerce problem or internal research group (alternative)</t>
        </is>
      </c>
      <c r="AD496" s="77" t="inlineStr"/>
      <c r="AE496" s="77" t="inlineStr">
        <is>
          <t>Working solution demonstration + group report</t>
        </is>
      </c>
      <c r="AF496" s="77">
        <f>IF(OR(V496="No",X496="No",Z496="No"),"Outside strict definition",IF(AND(V496="Yes",X496="Yes",Z496="Yes"),"Meets all three","Potentially relevant; evidence incomplete"))</f>
        <v/>
      </c>
      <c r="AG496" s="77" t="inlineStr">
        <is>
          <t>Current delivery confirmed</t>
        </is>
      </c>
      <c r="AH496" s="77" t="inlineStr">
        <is>
          <t>2026/27</t>
        </is>
      </c>
      <c r="AI496" s="77" t="inlineStr">
        <is>
          <t>Yes</t>
        </is>
      </c>
      <c r="AJ496" s="77">
        <f>IF(AND(AI496="Yes",AF496="Meets all three",AG496="Current delivery confirmed"),"Yes","No")</f>
        <v/>
      </c>
      <c r="AK496" s="77" t="inlineStr"/>
      <c r="AL496" s="77" t="inlineStr">
        <is>
          <t>UK12-S06-R1</t>
        </is>
      </c>
      <c r="AM496" s="77" t="inlineStr">
        <is>
          <t>Share of projects with external organisations; whether external partners supervise/assess. Industrial Advisory Board terms say members may provide real-world challenges or assess final-year projects (capability, not frequency).</t>
        </is>
      </c>
      <c r="AN496" s="77" t="inlineStr"/>
      <c r="AO496" s="77" t="inlineStr">
        <is>
          <t>UK</t>
        </is>
      </c>
      <c r="AP496" s="77" t="inlineStr">
        <is>
          <t>UK – additional</t>
        </is>
      </c>
      <c r="AQ496" s="77" t="inlineStr">
        <is>
          <t>&gt;1 term</t>
        </is>
      </c>
      <c r="AR496" s="77" t="inlineStr">
        <is>
          <t>Some projects</t>
        </is>
      </c>
      <c r="AS496" s="77" t="inlineStr"/>
    </row>
    <row r="497">
      <c r="A497" s="77" t="inlineStr">
        <is>
          <t>UK12</t>
        </is>
      </c>
      <c r="B497" s="77" t="inlineStr">
        <is>
          <t>East Anglia</t>
        </is>
      </c>
      <c r="C497" s="77" t="inlineStr">
        <is>
          <t>Programme/course</t>
        </is>
      </c>
      <c r="D497" s="77" t="inlineStr">
        <is>
          <t>UK12-S07</t>
        </is>
      </c>
      <c r="E497" s="77" t="inlineStr"/>
      <c r="F497" s="77" t="inlineStr">
        <is>
          <t>No</t>
        </is>
      </c>
      <c r="G497" s="79" t="inlineStr">
        <is>
          <t>School of Economics final-year consulting project (alternative to dissertation)</t>
        </is>
      </c>
      <c r="H497" s="77" t="inlineStr">
        <is>
          <t>Economics final-year consulting project with an external organisation</t>
        </is>
      </c>
      <c r="I497" s="77" t="inlineStr"/>
      <c r="J497"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97" s="77" t="inlineStr">
        <is>
          <t>School of Economics</t>
        </is>
      </c>
      <c r="L497" s="77" t="inlineStr">
        <is>
          <t>BSc Economics, Economics and Finance, Economics with Accountancy, Business Economics, Business Finance and Economics, Economics Behaviour and Data Science (per course pages)</t>
        </is>
      </c>
      <c r="M497" s="77" t="inlineStr">
        <is>
          <t>Arts/humanities/social sciences; Business/management</t>
        </is>
      </c>
      <c r="N497" s="77" t="inlineStr">
        <is>
          <t>Undergraduate</t>
        </is>
      </c>
      <c r="O497" s="77" t="inlineStr">
        <is>
          <t>Final year</t>
        </is>
      </c>
      <c r="P497" s="77" t="inlineStr"/>
      <c r="Q497" s="77" t="inlineStr">
        <is>
          <t>Optional/elective</t>
        </is>
      </c>
      <c r="R497" s="77" t="inlineStr">
        <is>
          <t>Curricular</t>
        </is>
      </c>
      <c r="S497" s="77" t="inlineStr">
        <is>
          <t>Not retrieved</t>
        </is>
      </c>
      <c r="T497" s="77" t="inlineStr">
        <is>
          <t>Unclear</t>
        </is>
      </c>
      <c r="U497" s="77" t="inlineStr">
        <is>
          <t>Capstone option alongside dissertation</t>
        </is>
      </c>
      <c r="V497" s="77" t="inlineStr">
        <is>
          <t>Yes</t>
        </is>
      </c>
      <c r="W497" s="77" t="inlineStr">
        <is>
          <t>Consulting project applying analysis to a real-world problem with recommendations [9].</t>
        </is>
      </c>
      <c r="X497" s="77" t="inlineStr">
        <is>
          <t>Unclear</t>
        </is>
      </c>
      <c r="Y497" s="77" t="inlineStr">
        <is>
          <t>Page text frames the consulting project as an alternative within the dissertation module and 'demonstrating independent research' [9]; no team wording, so likely individual. Left Unclear (not confirmed).</t>
        </is>
      </c>
      <c r="Z497" s="77" t="inlineStr">
        <is>
          <t>Yes</t>
        </is>
      </c>
      <c r="AA497" s="77" t="inlineStr">
        <is>
          <t>Project is 'in collaboration with an external organisation'; students build a client relationship [9]; sector and extent of client input not stated.</t>
        </is>
      </c>
      <c r="AB497" s="77" t="inlineStr">
        <is>
          <t>Unclear</t>
        </is>
      </c>
      <c r="AC497" s="77" t="inlineStr">
        <is>
          <t>External organisation collaborates/acts as client</t>
        </is>
      </c>
      <c r="AD497" s="77" t="inlineStr"/>
      <c r="AE497" s="77" t="inlineStr">
        <is>
          <t>Consulting project report/recommendations (not specified)</t>
        </is>
      </c>
      <c r="AF497" s="77">
        <f>IF(OR(V497="No",X497="No",Z497="No"),"Outside strict definition",IF(AND(V497="Yes",X497="Yes",Z497="Yes"),"Meets all three","Potentially relevant; evidence incomplete"))</f>
        <v/>
      </c>
      <c r="AG497" s="77" t="inlineStr">
        <is>
          <t>Current delivery confirmed</t>
        </is>
      </c>
      <c r="AH497" s="77" t="inlineStr">
        <is>
          <t>2026/27</t>
        </is>
      </c>
      <c r="AI497" s="77" t="inlineStr">
        <is>
          <t>Yes</t>
        </is>
      </c>
      <c r="AJ497" s="77">
        <f>IF(AND(AI497="Yes",AF497="Meets all three",AG497="Current delivery confirmed"),"Yes","No")</f>
        <v/>
      </c>
      <c r="AK497" s="77" t="inlineStr"/>
      <c r="AL497" s="77" t="inlineStr">
        <is>
          <t>UK12-S07-R1</t>
        </is>
      </c>
      <c r="AM497" s="77" t="inlineStr">
        <is>
          <t>Group vs individual; module code; client names; sector.</t>
        </is>
      </c>
      <c r="AN497" s="77" t="inlineStr"/>
      <c r="AO497" s="77" t="inlineStr">
        <is>
          <t>UK</t>
        </is>
      </c>
      <c r="AP497" s="77" t="inlineStr">
        <is>
          <t>UK – additional</t>
        </is>
      </c>
      <c r="AQ497" s="77" t="inlineStr">
        <is>
          <t>Unclear</t>
        </is>
      </c>
      <c r="AR497" s="77" t="inlineStr">
        <is>
          <t>All/standard</t>
        </is>
      </c>
      <c r="AS497" s="77" t="inlineStr"/>
    </row>
    <row r="498">
      <c r="A498" s="77" t="inlineStr">
        <is>
          <t>UK12</t>
        </is>
      </c>
      <c r="B498" s="77" t="inlineStr">
        <is>
          <t>East Anglia</t>
        </is>
      </c>
      <c r="C498" s="77" t="inlineStr">
        <is>
          <t>Programme/course</t>
        </is>
      </c>
      <c r="D498" s="77" t="inlineStr">
        <is>
          <t>UK12-S08</t>
        </is>
      </c>
      <c r="E498" s="77" t="inlineStr"/>
      <c r="F498" s="77" t="inlineStr">
        <is>
          <t>No</t>
        </is>
      </c>
      <c r="G498" s="79" t="inlineStr">
        <is>
          <t>MA Media, Communication and Global Development: Media and Development in Practice live project</t>
        </is>
      </c>
      <c r="H498" s="77" t="inlineStr">
        <is>
          <t>Live media-and-development project with a partner organisation</t>
        </is>
      </c>
      <c r="I498" s="77" t="inlineStr"/>
      <c r="J498"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98" s="77" t="inlineStr">
        <is>
          <t>School of Global Development</t>
        </is>
      </c>
      <c r="L498" s="77" t="inlineStr">
        <is>
          <t>MA Media, Communication and Global Development (formerly MA Media and Global Development)</t>
        </is>
      </c>
      <c r="M498" s="77" t="inlineStr">
        <is>
          <t>Arts/humanities/social sciences</t>
        </is>
      </c>
      <c r="N498" s="77" t="inlineStr">
        <is>
          <t>Postgraduate taught</t>
        </is>
      </c>
      <c r="O498" s="77" t="inlineStr"/>
      <c r="P498" s="77" t="inlineStr"/>
      <c r="Q498" s="77" t="inlineStr">
        <is>
          <t>Compulsory within specified programmes</t>
        </is>
      </c>
      <c r="R498" s="77" t="inlineStr">
        <is>
          <t>Curricular</t>
        </is>
      </c>
      <c r="S498" s="77" t="inlineStr">
        <is>
          <t>Not retrieved</t>
        </is>
      </c>
      <c r="T498" s="77" t="inlineStr">
        <is>
          <t>Unclear</t>
        </is>
      </c>
      <c r="U498" s="77" t="inlineStr">
        <is>
          <t>Live project with partner organisation</t>
        </is>
      </c>
      <c r="V498" s="77" t="inlineStr">
        <is>
          <t>Yes</t>
        </is>
      </c>
      <c r="W498" s="77" t="inlineStr">
        <is>
          <t>Real-world media and development project with defined project design/delivery reflection [10][11].</t>
        </is>
      </c>
      <c r="X498" s="77" t="inlineStr">
        <is>
          <t>Unclear</t>
        </is>
      </c>
      <c r="Y498" s="77" t="inlineStr">
        <is>
          <t>An older school page says students design, implement and evaluate their own 'live' project; no source states team vs individual work [10][11].</t>
        </is>
      </c>
      <c r="Z498" s="77" t="inlineStr">
        <is>
          <t>Yes</t>
        </is>
      </c>
      <c r="AA498" s="77" t="inlineStr">
        <is>
          <t>Partner organisations (business, charity or media) supply the live project; named recent partners [10].</t>
        </is>
      </c>
      <c r="AB498" s="77" t="inlineStr">
        <is>
          <t>Mixed</t>
        </is>
      </c>
      <c r="AC498" s="77" t="inlineStr">
        <is>
          <t>Partner organisation hosts/supplies live project</t>
        </is>
      </c>
      <c r="AD498" s="77" t="inlineStr">
        <is>
          <t>Action Aid; Amref Africa; Anti-Slavery International; British Red Cross (2025/26 page); BBC Radio Norfolk; Girl Effect; Public Media Alliance; Save the Children International; WaterAid</t>
        </is>
      </c>
      <c r="AE498" s="77" t="inlineStr">
        <is>
          <t>Media/development project output (not specified)</t>
        </is>
      </c>
      <c r="AF498" s="77">
        <f>IF(OR(V498="No",X498="No",Z498="No"),"Outside strict definition",IF(AND(V498="Yes",X498="Yes",Z498="Yes"),"Meets all three","Potentially relevant; evidence incomplete"))</f>
        <v/>
      </c>
      <c r="AG498" s="77" t="inlineStr">
        <is>
          <t>Current delivery confirmed</t>
        </is>
      </c>
      <c r="AH498" s="77" t="inlineStr">
        <is>
          <t>2026/27</t>
        </is>
      </c>
      <c r="AI498" s="77" t="inlineStr">
        <is>
          <t>Yes</t>
        </is>
      </c>
      <c r="AJ498" s="77">
        <f>IF(AND(AI498="Yes",AF498="Meets all three",AG498="Current delivery confirmed"),"Yes","No")</f>
        <v/>
      </c>
      <c r="AK498" s="77" t="inlineStr"/>
      <c r="AL498" s="77" t="inlineStr">
        <is>
          <t>UK12-S08-R1; UK12-S08-R2</t>
        </is>
      </c>
      <c r="AM498" s="77" t="inlineStr">
        <is>
          <t>Group vs individual; deliverable; credits. Module listed as compulsory on the course page text; partner role (brief-setting vs hosting) not detailed.</t>
        </is>
      </c>
      <c r="AN498" s="77" t="inlineStr"/>
      <c r="AO498" s="77" t="inlineStr">
        <is>
          <t>UK</t>
        </is>
      </c>
      <c r="AP498" s="77" t="inlineStr">
        <is>
          <t>UK – additional</t>
        </is>
      </c>
      <c r="AQ498" s="77" t="inlineStr">
        <is>
          <t>Unclear</t>
        </is>
      </c>
      <c r="AR498" s="77" t="inlineStr">
        <is>
          <t>All/standard</t>
        </is>
      </c>
      <c r="AS498" s="77" t="inlineStr"/>
    </row>
    <row r="499">
      <c r="A499" s="77" t="inlineStr">
        <is>
          <t>UK12</t>
        </is>
      </c>
      <c r="B499" s="77" t="inlineStr">
        <is>
          <t>East Anglia</t>
        </is>
      </c>
      <c r="C499" s="77" t="inlineStr">
        <is>
          <t>Cross-faculty</t>
        </is>
      </c>
      <c r="D499" s="77" t="inlineStr">
        <is>
          <t>UK12-S09</t>
        </is>
      </c>
      <c r="E499" s="77" t="inlineStr"/>
      <c r="F499" s="77" t="inlineStr">
        <is>
          <t>No</t>
        </is>
      </c>
      <c r="G499" s="79" t="inlineStr">
        <is>
          <t>Master's with a Placement Year: three structured industry projects (placement-partner route)</t>
        </is>
      </c>
      <c r="H499" s="77" t="inlineStr">
        <is>
          <t>Postgraduate placement-year industry projects (Twin Group / Impact Consulting)</t>
        </is>
      </c>
      <c r="I499" s="77" t="inlineStr"/>
      <c r="J499"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99" s="77" t="inlineStr">
        <is>
          <t>UEA central (placement partners Twin Group, Impact Consulting)</t>
        </is>
      </c>
      <c r="L499" s="77" t="inlineStr">
        <is>
          <t>60+ Master's with placement year programmes (e.g. MSc Data Science, Digital Business and AI, Cyber Security, MA Creative Writing, Film and TV Production, Applied Ecology and Conservation)</t>
        </is>
      </c>
      <c r="M499" s="77" t="inlineStr">
        <is>
          <t>Central provision; Business/management; Engineering/computing; Science; Arts/humanities/social sciences</t>
        </is>
      </c>
      <c r="N499" s="77" t="inlineStr">
        <is>
          <t>Postgraduate taught</t>
        </is>
      </c>
      <c r="O499" s="77" t="inlineStr">
        <is>
          <t>Year 2 of two-year Master's</t>
        </is>
      </c>
      <c r="P499" s="77" t="inlineStr">
        <is>
          <t>Must pass all taught modules including dissertation and meet minimum attendance on the placement preparation module; route used only if no industry placement is secured</t>
        </is>
      </c>
      <c r="Q499" s="77" t="inlineStr">
        <is>
          <t>Selective/competitive</t>
        </is>
      </c>
      <c r="R499" s="77" t="inlineStr">
        <is>
          <t>Mixed</t>
        </is>
      </c>
      <c r="S499" s="77" t="inlineStr">
        <is>
          <t>Placement-year module pass/fail via portfolio and reflective report (Data Science page); not otherwise retrieved</t>
        </is>
      </c>
      <c r="T499" s="77" t="inlineStr">
        <is>
          <t>Year 2 (three projects, ~20 hours/week)</t>
        </is>
      </c>
      <c r="U499" s="77" t="inlineStr">
        <is>
          <t>Part-time small-group projects through placement partners</t>
        </is>
      </c>
      <c r="V499" s="77" t="inlineStr">
        <is>
          <t>Unclear</t>
        </is>
      </c>
      <c r="W499" s="77" t="inlineStr">
        <is>
          <t>'Structured industry projects' but brief content and outputs not described [12][13].</t>
        </is>
      </c>
      <c r="X499" s="77" t="inlineStr">
        <is>
          <t>Yes</t>
        </is>
      </c>
      <c r="Y499" s="77" t="inlineStr">
        <is>
          <t>UEA comparison table lists projects as 'in a small group' [12] (search paraphrase of the page).</t>
        </is>
      </c>
      <c r="Z499" s="77" t="inlineStr">
        <is>
          <t>Unclear</t>
        </is>
      </c>
      <c r="AA499" s="77" t="inlineStr">
        <is>
          <t>Projects are 'with different UK organisations' [12][13]; how organisations set briefs or receive outputs not described.</t>
        </is>
      </c>
      <c r="AB499" s="77" t="inlineStr">
        <is>
          <t>Unclear</t>
        </is>
      </c>
      <c r="AC499" s="77" t="inlineStr">
        <is>
          <t>Host organisations via placement partners; role not described</t>
        </is>
      </c>
      <c r="AD499" s="77" t="inlineStr"/>
      <c r="AE499" s="77" t="inlineStr">
        <is>
          <t>Not evidenced</t>
        </is>
      </c>
      <c r="AF499" s="77">
        <f>IF(OR(V499="No",X499="No",Z499="No"),"Outside strict definition",IF(AND(V499="Yes",X499="Yes",Z499="Yes"),"Meets all three","Potentially relevant; evidence incomplete"))</f>
        <v/>
      </c>
      <c r="AG499" s="77" t="inlineStr">
        <is>
          <t>Announced/forthcoming</t>
        </is>
      </c>
      <c r="AH499" s="77" t="inlineStr">
        <is>
          <t>2026/27 entry (course pages) / 2026 news</t>
        </is>
      </c>
      <c r="AI499" s="77" t="inlineStr">
        <is>
          <t>Yes</t>
        </is>
      </c>
      <c r="AJ499" s="77">
        <f>IF(AND(AI499="Yes",AF499="Meets all three",AG499="Current delivery confirmed"),"Yes","No")</f>
        <v/>
      </c>
      <c r="AK499" s="77" t="inlineStr"/>
      <c r="AL499" s="77" t="inlineStr">
        <is>
          <t>UK12-S09-R1; UK12-S09-R2</t>
        </is>
      </c>
      <c r="AM499" s="77" t="inlineStr">
        <is>
          <t>First year-two cohorts likely 2027/28 onwards, so delivery not evidenced; project content, assessment and whether groups work on one client brief unknown.</t>
        </is>
      </c>
      <c r="AN499" s="77" t="inlineStr"/>
      <c r="AO499" s="77" t="inlineStr">
        <is>
          <t>UK</t>
        </is>
      </c>
      <c r="AP499" s="77" t="inlineStr">
        <is>
          <t>UK – additional</t>
        </is>
      </c>
      <c r="AQ499" s="77" t="inlineStr">
        <is>
          <t>Unclear</t>
        </is>
      </c>
      <c r="AR499" s="77" t="inlineStr">
        <is>
          <t>All/standard</t>
        </is>
      </c>
      <c r="AS499" s="77" t="inlineStr"/>
    </row>
    <row r="500">
      <c r="A500" s="77" t="inlineStr">
        <is>
          <t>UK12</t>
        </is>
      </c>
      <c r="B500" s="77" t="inlineStr">
        <is>
          <t>East Anglia</t>
        </is>
      </c>
      <c r="C500" s="77" t="inlineStr">
        <is>
          <t>University-wide</t>
        </is>
      </c>
      <c r="D500" s="77" t="inlineStr">
        <is>
          <t>UK12-S10</t>
        </is>
      </c>
      <c r="E500" s="77" t="inlineStr"/>
      <c r="F500" s="77" t="inlineStr">
        <is>
          <t>No</t>
        </is>
      </c>
      <c r="G500" s="79" t="inlineStr">
        <is>
          <t>i-Teams (Norwich Research Park innovation teams)</t>
        </is>
      </c>
      <c r="H500" s="77" t="inlineStr">
        <is>
          <t>i-Teams</t>
        </is>
      </c>
      <c r="I500" s="77" t="inlineStr"/>
      <c r="J500"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500" s="77" t="inlineStr">
        <is>
          <t>UEA Business / Access Entrepreneurship and Innovation; CareerCentral listing</t>
        </is>
      </c>
      <c r="L500" s="77" t="inlineStr">
        <is>
          <t>Postgraduate and Master's students and postdocs across Norwich Research Park institutions</t>
        </is>
      </c>
      <c r="M500" s="77" t="inlineStr">
        <is>
          <t>Central provision</t>
        </is>
      </c>
      <c r="N500" s="77" t="inlineStr">
        <is>
          <t>Postgraduate research</t>
        </is>
      </c>
      <c r="O500" s="77" t="inlineStr"/>
      <c r="P500" s="77" t="inlineStr">
        <is>
          <t>Postgraduates/postdocs only (not undergraduates)</t>
        </is>
      </c>
      <c r="Q500" s="77" t="inlineStr">
        <is>
          <t>Selective/competitive</t>
        </is>
      </c>
      <c r="R500" s="77" t="inlineStr">
        <is>
          <t>Extracurricular</t>
        </is>
      </c>
      <c r="S500" s="77" t="inlineStr">
        <is>
          <t>None evidenced</t>
        </is>
      </c>
      <c r="T500" s="77" t="inlineStr">
        <is>
          <t>12 weeks</t>
        </is>
      </c>
      <c r="U500" s="77" t="inlineStr">
        <is>
          <t>Workshops, mentoring, final presentation</t>
        </is>
      </c>
      <c r="V500" s="77" t="inlineStr">
        <is>
          <t>Yes</t>
        </is>
      </c>
      <c r="W500" s="77" t="inlineStr">
        <is>
          <t>Commercialisation/impact plan for a defined innovation or heritage project, presented at end [14].</t>
        </is>
      </c>
      <c r="X500" s="77" t="inlineStr">
        <is>
          <t>Yes</t>
        </is>
      </c>
      <c r="Y500" s="77" t="inlineStr">
        <is>
          <t>'Small teams' [14].</t>
        </is>
      </c>
      <c r="Z500" s="77" t="inlineStr">
        <is>
          <t>Unclear</t>
        </is>
      </c>
      <c r="AA500" s="77" t="inlineStr">
        <is>
          <t>Industry mentors and a final audience of business leaders; regional organisations named for heritage projects, but innovation projects are NRP research outputs (internal/affiliated) and the partner pages' testimonials date from 2019 [14].</t>
        </is>
      </c>
      <c r="AB500" s="77" t="inlineStr">
        <is>
          <t>Mixed</t>
        </is>
      </c>
      <c r="AC500" s="77" t="inlineStr">
        <is>
          <t>Industry mentors; regional organisations as heritage project hosts; NRP research innovations (internal/affiliated)</t>
        </is>
      </c>
      <c r="AD500" s="77" t="inlineStr">
        <is>
          <t>Adnams; Broads Authority; Gressenhall Farm and Workhouse; The History of Advertising Trust (past, undated/2019-era)</t>
        </is>
      </c>
      <c r="AE500" s="77" t="inlineStr">
        <is>
          <t>Commercialisation/business impact plan and final presentation</t>
        </is>
      </c>
      <c r="AF500" s="77">
        <f>IF(OR(V500="No",X500="No",Z500="No"),"Outside strict definition",IF(AND(V500="Yes",X500="Yes",Z500="Yes"),"Meets all three","Potentially relevant; evidence incomplete"))</f>
        <v/>
      </c>
      <c r="AG500" s="77" t="inlineStr">
        <is>
          <t>Current status unclear</t>
        </is>
      </c>
      <c r="AH500" s="77" t="inlineStr">
        <is>
          <t>undated (testimonials 2019)</t>
        </is>
      </c>
      <c r="AI500" s="77" t="inlineStr">
        <is>
          <t>Yes</t>
        </is>
      </c>
      <c r="AJ500" s="77">
        <f>IF(AND(AI500="Yes",AF500="Meets all three",AG500="Current delivery confirmed"),"Yes","No")</f>
        <v/>
      </c>
      <c r="AK500" s="77" t="inlineStr"/>
      <c r="AL500" s="77" t="inlineStr">
        <is>
          <t>UK12-S10-R1</t>
        </is>
      </c>
      <c r="AM500" s="77" t="inlineStr">
        <is>
          <t>Current-year runs and dates; share of external-organisation (vs internal innovation) projects.</t>
        </is>
      </c>
      <c r="AN500" s="77" t="inlineStr"/>
      <c r="AO500" s="77" t="inlineStr">
        <is>
          <t>UK</t>
        </is>
      </c>
      <c r="AP500" s="77" t="inlineStr">
        <is>
          <t>UK – additional</t>
        </is>
      </c>
      <c r="AQ500" s="77" t="inlineStr">
        <is>
          <t>~1 term/semester</t>
        </is>
      </c>
      <c r="AR500" s="77" t="inlineStr">
        <is>
          <t>Some projects</t>
        </is>
      </c>
      <c r="AS500" s="77" t="inlineStr"/>
    </row>
    <row r="501">
      <c r="A501" s="77" t="inlineStr">
        <is>
          <t>UK12</t>
        </is>
      </c>
      <c r="B501" s="77" t="inlineStr">
        <is>
          <t>East Anglia</t>
        </is>
      </c>
      <c r="C501" s="77" t="inlineStr">
        <is>
          <t>Programme/course</t>
        </is>
      </c>
      <c r="D501" s="77" t="inlineStr">
        <is>
          <t>UK12-S11</t>
        </is>
      </c>
      <c r="E501" s="77" t="inlineStr"/>
      <c r="F501" s="77" t="inlineStr">
        <is>
          <t>No</t>
        </is>
      </c>
      <c r="G501" s="79" t="inlineStr">
        <is>
          <t>NBS MSc industry-sponsored / industry-focused project options (MSc Business Management; MSc Finance and Management)</t>
        </is>
      </c>
      <c r="H501" s="77" t="inlineStr">
        <is>
          <t>MSc industry-sponsored project pathway</t>
        </is>
      </c>
      <c r="I501" s="77" t="inlineStr"/>
      <c r="J501"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501" s="77" t="inlineStr">
        <is>
          <t>Norwich Business School</t>
        </is>
      </c>
      <c r="L501" s="77" t="inlineStr">
        <is>
          <t>MSc Business Management; MSc Finance and Management</t>
        </is>
      </c>
      <c r="M501" s="77" t="inlineStr">
        <is>
          <t>Business/management</t>
        </is>
      </c>
      <c r="N501" s="77" t="inlineStr">
        <is>
          <t>Postgraduate taught</t>
        </is>
      </c>
      <c r="O501" s="77" t="inlineStr"/>
      <c r="P501" s="77" t="inlineStr"/>
      <c r="Q501" s="77" t="inlineStr">
        <is>
          <t>Optional/elective</t>
        </is>
      </c>
      <c r="R501" s="77" t="inlineStr">
        <is>
          <t>Curricular</t>
        </is>
      </c>
      <c r="S501" s="77" t="inlineStr">
        <is>
          <t>Not retrieved</t>
        </is>
      </c>
      <c r="T501" s="77" t="inlineStr">
        <is>
          <t>Unclear</t>
        </is>
      </c>
      <c r="U501" s="77" t="inlineStr">
        <is>
          <t>Alternative to dissertation</t>
        </is>
      </c>
      <c r="V501" s="77" t="inlineStr">
        <is>
          <t>Unclear</t>
        </is>
      </c>
      <c r="W501" s="77" t="inlineStr">
        <is>
          <t>Named options only [15].</t>
        </is>
      </c>
      <c r="X501" s="77" t="inlineStr">
        <is>
          <t>Unclear</t>
        </is>
      </c>
      <c r="Y501" s="77" t="inlineStr">
        <is>
          <t>Not stated [15].</t>
        </is>
      </c>
      <c r="Z501" s="77" t="inlineStr">
        <is>
          <t>Unclear</t>
        </is>
      </c>
      <c r="AA501" s="77" t="inlineStr">
        <is>
          <t>'Industry-sponsored' / 'subject to availability' wording indicates external sponsors only for some students [15].</t>
        </is>
      </c>
      <c r="AB501" s="77" t="inlineStr">
        <is>
          <t>Business/commercial</t>
        </is>
      </c>
      <c r="AC501" s="77" t="inlineStr">
        <is>
          <t>Industry sponsor (not detailed)</t>
        </is>
      </c>
      <c r="AD501" s="77" t="inlineStr"/>
      <c r="AE501" s="77" t="inlineStr">
        <is>
          <t>Not evidenced</t>
        </is>
      </c>
      <c r="AF501" s="77">
        <f>IF(OR(V501="No",X501="No",Z501="No"),"Outside strict definition",IF(AND(V501="Yes",X501="Yes",Z501="Yes"),"Meets all three","Potentially relevant; evidence incomplete"))</f>
        <v/>
      </c>
      <c r="AG501" s="77" t="inlineStr">
        <is>
          <t>Current delivery confirmed</t>
        </is>
      </c>
      <c r="AH501" s="77" t="inlineStr">
        <is>
          <t>2026/27</t>
        </is>
      </c>
      <c r="AI501" s="77" t="inlineStr">
        <is>
          <t>Yes</t>
        </is>
      </c>
      <c r="AJ501" s="77">
        <f>IF(AND(AI501="Yes",AF501="Meets all three",AG501="Current delivery confirmed"),"Yes","No")</f>
        <v/>
      </c>
      <c r="AK501" s="77" t="inlineStr"/>
      <c r="AL501" s="77" t="inlineStr">
        <is>
          <t>UK12-S11-R1</t>
        </is>
      </c>
      <c r="AM501" s="77" t="inlineStr">
        <is>
          <t>Everything beyond existence of the option.</t>
        </is>
      </c>
      <c r="AN501" s="77" t="inlineStr"/>
      <c r="AO501" s="77" t="inlineStr">
        <is>
          <t>UK</t>
        </is>
      </c>
      <c r="AP501" s="77" t="inlineStr">
        <is>
          <t>UK – additional</t>
        </is>
      </c>
      <c r="AQ501" s="77" t="inlineStr">
        <is>
          <t>Unclear</t>
        </is>
      </c>
      <c r="AR501" s="77" t="inlineStr">
        <is>
          <t>Some projects</t>
        </is>
      </c>
      <c r="AS501" s="77" t="inlineStr"/>
    </row>
    <row r="502">
      <c r="A502" s="77" t="inlineStr">
        <is>
          <t>UK12</t>
        </is>
      </c>
      <c r="B502" s="77" t="inlineStr">
        <is>
          <t>East Anglia</t>
        </is>
      </c>
      <c r="C502" s="77" t="inlineStr">
        <is>
          <t>Programme/course</t>
        </is>
      </c>
      <c r="D502" s="77" t="inlineStr">
        <is>
          <t>UK12-S12</t>
        </is>
      </c>
      <c r="E502" s="77" t="inlineStr"/>
      <c r="F502" s="77" t="inlineStr">
        <is>
          <t>No</t>
        </is>
      </c>
      <c r="G502" s="79" t="inlineStr">
        <is>
          <t>MSc Sustainability and Society: partner-organisation practical work in core modules</t>
        </is>
      </c>
      <c r="H502" s="77" t="inlineStr">
        <is>
          <t>Partner-organisation practical sessions (MSc Sustainability and Society)</t>
        </is>
      </c>
      <c r="I502" s="77" t="inlineStr"/>
      <c r="J502"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502" s="77" t="inlineStr">
        <is>
          <t>School of Environmental Sciences / Science, Society and Sustainability</t>
        </is>
      </c>
      <c r="L502" s="77" t="inlineStr">
        <is>
          <t>MSc Sustainability and Society (full-time and part-time)</t>
        </is>
      </c>
      <c r="M502" s="77" t="inlineStr">
        <is>
          <t>Science</t>
        </is>
      </c>
      <c r="N502" s="77" t="inlineStr">
        <is>
          <t>Postgraduate taught</t>
        </is>
      </c>
      <c r="O502" s="77" t="inlineStr"/>
      <c r="P502" s="77" t="inlineStr"/>
      <c r="Q502" s="77" t="inlineStr">
        <is>
          <t>Compulsory within specified programmes</t>
        </is>
      </c>
      <c r="R502" s="77" t="inlineStr">
        <is>
          <t>Curricular</t>
        </is>
      </c>
      <c r="S502" s="77" t="inlineStr">
        <is>
          <t>Not retrieved</t>
        </is>
      </c>
      <c r="T502" s="77" t="inlineStr">
        <is>
          <t>Unclear</t>
        </is>
      </c>
      <c r="U502" s="77" t="inlineStr">
        <is>
          <t>Practical sessions in core modules</t>
        </is>
      </c>
      <c r="V502" s="77" t="inlineStr">
        <is>
          <t>Unclear</t>
        </is>
      </c>
      <c r="W502" s="77" t="inlineStr">
        <is>
          <t>Work on 'real-world problems and initiatives' but no defined output [16].</t>
        </is>
      </c>
      <c r="X502" s="77" t="inlineStr">
        <is>
          <t>Unclear</t>
        </is>
      </c>
      <c r="Y502" s="77" t="inlineStr">
        <is>
          <t>Not stated [16].</t>
        </is>
      </c>
      <c r="Z502" s="77" t="inlineStr">
        <is>
          <t>Yes</t>
        </is>
      </c>
      <c r="AA502" s="77" t="inlineStr">
        <is>
          <t>Students work with partner organisations in core modules [16]; role of organisations beyond hosting unclear.</t>
        </is>
      </c>
      <c r="AB502" s="77" t="inlineStr">
        <is>
          <t>Unclear</t>
        </is>
      </c>
      <c r="AC502" s="77" t="inlineStr">
        <is>
          <t>Partner organisations on real-world problems</t>
        </is>
      </c>
      <c r="AD502" s="77" t="inlineStr"/>
      <c r="AE502" s="77" t="inlineStr">
        <is>
          <t>Not evidenced</t>
        </is>
      </c>
      <c r="AF502" s="77">
        <f>IF(OR(V502="No",X502="No",Z502="No"),"Outside strict definition",IF(AND(V502="Yes",X502="Yes",Z502="Yes"),"Meets all three","Potentially relevant; evidence incomplete"))</f>
        <v/>
      </c>
      <c r="AG502" s="77" t="inlineStr">
        <is>
          <t>Announced/forthcoming</t>
        </is>
      </c>
      <c r="AH502" s="77" t="inlineStr">
        <is>
          <t>2027/28 (course page)</t>
        </is>
      </c>
      <c r="AI502" s="77" t="inlineStr">
        <is>
          <t>Yes</t>
        </is>
      </c>
      <c r="AJ502" s="77">
        <f>IF(AND(AI502="Yes",AF502="Meets all three",AG502="Current delivery confirmed"),"Yes","No")</f>
        <v/>
      </c>
      <c r="AK502" s="77" t="inlineStr"/>
      <c r="AL502" s="77" t="inlineStr">
        <is>
          <t>UK12-S12-R1</t>
        </is>
      </c>
      <c r="AM502" s="77" t="inlineStr">
        <is>
          <t>Whether current in 2025/26-2026/27; project/group status; partners.</t>
        </is>
      </c>
      <c r="AN502" s="77" t="inlineStr"/>
      <c r="AO502" s="77" t="inlineStr">
        <is>
          <t>UK</t>
        </is>
      </c>
      <c r="AP502" s="77" t="inlineStr">
        <is>
          <t>UK – additional</t>
        </is>
      </c>
      <c r="AQ502" s="77" t="inlineStr">
        <is>
          <t>Unclear</t>
        </is>
      </c>
      <c r="AR502" s="77" t="inlineStr">
        <is>
          <t>All/standard</t>
        </is>
      </c>
      <c r="AS502" s="77" t="inlineStr"/>
    </row>
    <row r="503">
      <c r="A503" s="77" t="inlineStr">
        <is>
          <t>UK13</t>
        </is>
      </c>
      <c r="B503" s="77" t="inlineStr">
        <is>
          <t>Dundee</t>
        </is>
      </c>
      <c r="C503" s="77" t="inlineStr">
        <is>
          <t>Programme/course</t>
        </is>
      </c>
      <c r="D503" s="77" t="inlineStr">
        <is>
          <t>UK13-S01</t>
        </is>
      </c>
      <c r="E503" s="77" t="inlineStr"/>
      <c r="F503" s="77" t="inlineStr">
        <is>
          <t>No</t>
        </is>
      </c>
      <c r="G503" s="79" t="inlineStr">
        <is>
          <t>Industrial Team Project</t>
        </is>
      </c>
      <c r="H503" s="77" t="inlineStr">
        <is>
          <t>Industrial Team Project</t>
        </is>
      </c>
      <c r="I503" s="77" t="inlineStr">
        <is>
          <t>CS32002</t>
        </is>
      </c>
      <c r="J503" s="77" t="inlineStr">
        <is>
          <t>Level 3 Computing module in which student teams plan and execute a software development project proposed by an industry client, using agile methods; assessed by group portfolio, final presentation and peer review.</t>
        </is>
      </c>
      <c r="K503" s="77" t="inlineStr">
        <is>
          <t>School of Science and Engineering (Computing)</t>
        </is>
      </c>
      <c r="L503" s="77" t="inlineStr">
        <is>
          <t>Available on six undergraduate Computer Science programmes (e.g. Computer Science; CS (UX and Design); CS (Data Science and AI))</t>
        </is>
      </c>
      <c r="M503" s="77" t="inlineStr">
        <is>
          <t>Engineering/computing</t>
        </is>
      </c>
      <c r="N503" s="77" t="inlineStr">
        <is>
          <t>Undergraduate</t>
        </is>
      </c>
      <c r="O503" s="77" t="inlineStr">
        <is>
          <t>Level 3</t>
        </is>
      </c>
      <c r="P503" s="77" t="inlineStr">
        <is>
          <t>Programme-listed</t>
        </is>
      </c>
      <c r="Q503" s="77" t="inlineStr">
        <is>
          <t>Unclear</t>
        </is>
      </c>
      <c r="R503" s="77" t="inlineStr">
        <is>
          <t>Curricular</t>
        </is>
      </c>
      <c r="S503" s="77" t="inlineStr">
        <is>
          <t>Module page (WebFetch): 40 credits, Semester 2; software development team project 60%, written exam 40%. A search summary said 20 credits; discrepancy unresolved.</t>
        </is>
      </c>
      <c r="T503" s="77" t="inlineStr">
        <is>
          <t>Semester 2; team client work in final three weeks</t>
        </is>
      </c>
      <c r="U503" s="77" t="inlineStr">
        <is>
          <t>Agile team project</t>
        </is>
      </c>
      <c r="V503" s="77" t="inlineStr">
        <is>
          <t>Yes</t>
        </is>
      </c>
      <c r="W503" s="77" t="inlineStr">
        <is>
          <t>'Plan and execute a software development project for a client using agile methods' [1].</t>
        </is>
      </c>
      <c r="X503" s="77" t="inlineStr">
        <is>
          <t>Yes</t>
        </is>
      </c>
      <c r="Y503" s="77" t="inlineStr">
        <is>
          <t>Teams develop a software system; group portfolio and peer reviews [1].</t>
        </is>
      </c>
      <c r="Z503" s="77" t="inlineStr">
        <is>
          <t>Yes</t>
        </is>
      </c>
      <c r="AA503" s="77" t="inlineStr">
        <is>
          <t>Project is proposed by a client from industry and the system is developed 'for an industrial client' [1].</t>
        </is>
      </c>
      <c r="AB503" s="77" t="inlineStr">
        <is>
          <t>Business/commercial</t>
        </is>
      </c>
      <c r="AC503" s="77" t="inlineStr">
        <is>
          <t>Client proposes project and is recipient of software</t>
        </is>
      </c>
      <c r="AD503" s="77" t="inlineStr"/>
      <c r="AE503" s="77" t="inlineStr">
        <is>
          <t>Software system, group portfolio, final presentation</t>
        </is>
      </c>
      <c r="AF503" s="77">
        <f>IF(OR(V503="No",X503="No",Z503="No"),"Outside strict definition",IF(AND(V503="Yes",X503="Yes",Z503="Yes"),"Meets all three","Potentially relevant; evidence incomplete"))</f>
        <v/>
      </c>
      <c r="AG503" s="77" t="inlineStr">
        <is>
          <t>Current status unclear</t>
        </is>
      </c>
      <c r="AH503" s="77" t="inlineStr">
        <is>
          <t>undated page</t>
        </is>
      </c>
      <c r="AI503" s="77" t="inlineStr">
        <is>
          <t>Yes</t>
        </is>
      </c>
      <c r="AJ503" s="77">
        <f>IF(AND(AI503="Yes",AF503="Meets all three",AG503="Current delivery confirmed"),"Yes","No")</f>
        <v/>
      </c>
      <c r="AK503" s="77" t="inlineStr"/>
      <c r="AL503" s="77" t="inlineStr">
        <is>
          <t>UK13-S01-R1</t>
        </is>
      </c>
      <c r="AM503" s="77" t="inlineStr">
        <is>
          <t>Page undated and no 2025/26 corroboration found, so current delivery unclear; whether compulsory on each programme not verified (search summary says listed as core, unverified); credit discrepancy (40 vs 20); client names not found.</t>
        </is>
      </c>
      <c r="AN503" s="77" t="inlineStr"/>
      <c r="AO503" s="77" t="inlineStr">
        <is>
          <t>UK</t>
        </is>
      </c>
      <c r="AP503" s="77" t="inlineStr">
        <is>
          <t>UK – additional</t>
        </is>
      </c>
      <c r="AQ503" s="77" t="inlineStr">
        <is>
          <t>~1 term/semester</t>
        </is>
      </c>
      <c r="AR503" s="77" t="inlineStr">
        <is>
          <t>All/standard</t>
        </is>
      </c>
      <c r="AS503" s="77" t="inlineStr"/>
    </row>
    <row r="504">
      <c r="A504" s="77" t="inlineStr">
        <is>
          <t>UK13</t>
        </is>
      </c>
      <c r="B504" s="77" t="inlineStr">
        <is>
          <t>Dundee</t>
        </is>
      </c>
      <c r="C504" s="77" t="inlineStr">
        <is>
          <t>Programme/course</t>
        </is>
      </c>
      <c r="D504" s="77" t="inlineStr">
        <is>
          <t>UK13-S02</t>
        </is>
      </c>
      <c r="E504" s="77" t="inlineStr"/>
      <c r="F504" s="77" t="inlineStr">
        <is>
          <t>No</t>
        </is>
      </c>
      <c r="G504" s="79" t="inlineStr">
        <is>
          <t>Engineering Design II (industrial group project)</t>
        </is>
      </c>
      <c r="H504" s="77" t="inlineStr">
        <is>
          <t>Engineering Design II</t>
        </is>
      </c>
      <c r="I504" s="77" t="inlineStr">
        <is>
          <t>ME32003</t>
        </is>
      </c>
      <c r="J504" s="77" t="inlineStr">
        <is>
          <t>Level 3 mechanical engineering module with a 10-week group problem-solving task: students visit a local engineering company for a brief, work directly with the industry partner to design or develop a product or process, and present the outputs.</t>
        </is>
      </c>
      <c r="K504" s="77" t="inlineStr">
        <is>
          <t>School of Science and Engineering (Mechanical Engineering)</t>
        </is>
      </c>
      <c r="L504" s="77" t="inlineStr">
        <is>
          <t>Programmes not listed on module page; mechanical engineering BEng programme page references the industrial visit project</t>
        </is>
      </c>
      <c r="M504" s="77" t="inlineStr">
        <is>
          <t>Engineering/computing</t>
        </is>
      </c>
      <c r="N504" s="77" t="inlineStr">
        <is>
          <t>Undergraduate</t>
        </is>
      </c>
      <c r="O504" s="77" t="inlineStr">
        <is>
          <t>Level 3</t>
        </is>
      </c>
      <c r="P504" s="77" t="inlineStr"/>
      <c r="Q504" s="77" t="inlineStr">
        <is>
          <t>Unclear</t>
        </is>
      </c>
      <c r="R504" s="77" t="inlineStr">
        <is>
          <t>Curricular</t>
        </is>
      </c>
      <c r="S504" s="77" t="inlineStr">
        <is>
          <t>15 credits, Semester 2; class test 40%; problem-solving industrial visit report and presentation 60%</t>
        </is>
      </c>
      <c r="T504" s="77" t="inlineStr">
        <is>
          <t>10-week group task within Semester 2</t>
        </is>
      </c>
      <c r="U504" s="77" t="inlineStr">
        <is>
          <t>Industrial group project with company visit</t>
        </is>
      </c>
      <c r="V504" s="77" t="inlineStr">
        <is>
          <t>Yes</t>
        </is>
      </c>
      <c r="W504" s="77" t="inlineStr">
        <is>
          <t>'Industrial group project, presenting the outputs'; design or develop a product or process [1].</t>
        </is>
      </c>
      <c r="X504" s="77" t="inlineStr">
        <is>
          <t>Yes</t>
        </is>
      </c>
      <c r="Y504" s="77" t="inlineStr">
        <is>
          <t>'a 10-week group problem-solving task' [1].</t>
        </is>
      </c>
      <c r="Z504" s="77" t="inlineStr">
        <is>
          <t>Yes</t>
        </is>
      </c>
      <c r="AA504" s="77" t="inlineStr">
        <is>
          <t>'You will work directly with a local industry partner to design or develop a product or process' [1]; search summary says students return to present to the company (not seen in fetched text).</t>
        </is>
      </c>
      <c r="AB504" s="77" t="inlineStr">
        <is>
          <t>Business/commercial</t>
        </is>
      </c>
      <c r="AC504" s="77" t="inlineStr">
        <is>
          <t>Local industry partner provides brief and works with students</t>
        </is>
      </c>
      <c r="AD504" s="77" t="inlineStr"/>
      <c r="AE504" s="77" t="inlineStr">
        <is>
          <t>Design/process proposal, report and presentation</t>
        </is>
      </c>
      <c r="AF504" s="77">
        <f>IF(OR(V504="No",X504="No",Z504="No"),"Outside strict definition",IF(AND(V504="Yes",X504="Yes",Z504="Yes"),"Meets all three","Potentially relevant; evidence incomplete"))</f>
        <v/>
      </c>
      <c r="AG504" s="77" t="inlineStr">
        <is>
          <t>Current status unclear</t>
        </is>
      </c>
      <c r="AH504" s="77" t="inlineStr">
        <is>
          <t>undated page</t>
        </is>
      </c>
      <c r="AI504" s="77" t="inlineStr">
        <is>
          <t>Yes</t>
        </is>
      </c>
      <c r="AJ504" s="77">
        <f>IF(AND(AI504="Yes",AF504="Meets all three",AG504="Current delivery confirmed"),"Yes","No")</f>
        <v/>
      </c>
      <c r="AK504" s="77" t="inlineStr"/>
      <c r="AL504" s="77" t="inlineStr">
        <is>
          <t>UK13-S02-R1</t>
        </is>
      </c>
      <c r="AM504" s="77" t="inlineStr">
        <is>
          <t>Undated; no 2025/26 corroboration; compulsory status and partner names unknown; partner presentation not confirmed from page text.</t>
        </is>
      </c>
      <c r="AN504" s="77" t="inlineStr"/>
      <c r="AO504" s="77" t="inlineStr">
        <is>
          <t>UK</t>
        </is>
      </c>
      <c r="AP504" s="77" t="inlineStr">
        <is>
          <t>UK – additional</t>
        </is>
      </c>
      <c r="AQ504" s="77" t="inlineStr">
        <is>
          <t>~1 term/semester</t>
        </is>
      </c>
      <c r="AR504" s="77" t="inlineStr">
        <is>
          <t>Unclear</t>
        </is>
      </c>
      <c r="AS504" s="77" t="inlineStr"/>
    </row>
    <row r="505">
      <c r="A505" s="77" t="inlineStr">
        <is>
          <t>UK13</t>
        </is>
      </c>
      <c r="B505" s="77" t="inlineStr">
        <is>
          <t>Dundee</t>
        </is>
      </c>
      <c r="C505" s="77" t="inlineStr">
        <is>
          <t>Programme/course</t>
        </is>
      </c>
      <c r="D505" s="77" t="inlineStr">
        <is>
          <t>UK13-S03</t>
        </is>
      </c>
      <c r="E505" s="77" t="inlineStr"/>
      <c r="F505" s="77" t="inlineStr">
        <is>
          <t>No</t>
        </is>
      </c>
      <c r="G505" s="79" t="inlineStr">
        <is>
          <t>Going Live</t>
        </is>
      </c>
      <c r="H505" s="77" t="inlineStr">
        <is>
          <t>Going Live (animation live brief)</t>
        </is>
      </c>
      <c r="I505" s="77" t="inlineStr">
        <is>
          <t>DJ52027</t>
        </is>
      </c>
      <c r="J505" s="77" t="inlineStr">
        <is>
          <t>Level 5 Duncan of Jordanstone module in which students work collaboratively with an industry client to deliver a live animation brief, with production meetings and industry adviser input.</t>
        </is>
      </c>
      <c r="K505" s="77" t="inlineStr">
        <is>
          <t>Duncan of Jordanstone College of Art &amp; Design</t>
        </is>
      </c>
      <c r="L505" s="77" t="inlineStr">
        <is>
          <t>Art and Design courses incl. Communication Design MDes and Animation &amp; VFX MSc</t>
        </is>
      </c>
      <c r="M505" s="77" t="inlineStr">
        <is>
          <t>Arts/humanities/social sciences; Other (law, health, design, architecture…)</t>
        </is>
      </c>
      <c r="N505" s="77" t="inlineStr">
        <is>
          <t>Postgraduate taught</t>
        </is>
      </c>
      <c r="O505" s="77" t="inlineStr">
        <is>
          <t>Level 5</t>
        </is>
      </c>
      <c r="P505" s="77" t="inlineStr"/>
      <c r="Q505" s="77" t="inlineStr">
        <is>
          <t>Unclear</t>
        </is>
      </c>
      <c r="R505" s="77" t="inlineStr">
        <is>
          <t>Curricular</t>
        </is>
      </c>
      <c r="S505" s="77" t="inlineStr">
        <is>
          <t>20 credits, Semester 2; coursework 100%</t>
        </is>
      </c>
      <c r="T505" s="77" t="inlineStr">
        <is>
          <t>Semester 2</t>
        </is>
      </c>
      <c r="U505" s="77" t="inlineStr">
        <is>
          <t>Studio production with group tutorials</t>
        </is>
      </c>
      <c r="V505" s="77" t="inlineStr">
        <is>
          <t>Yes</t>
        </is>
      </c>
      <c r="W505" s="77" t="inlineStr">
        <is>
          <t>'work with an industry client to deliver a live brief' [1].</t>
        </is>
      </c>
      <c r="X505" s="77" t="inlineStr">
        <is>
          <t>Yes</t>
        </is>
      </c>
      <c r="Y505" s="77" t="inlineStr">
        <is>
          <t>'Working collaboratively'; group tutorials and production meetings [1]. Whether a single joint output is produced is not stated.</t>
        </is>
      </c>
      <c r="Z505" s="77" t="inlineStr">
        <is>
          <t>Yes</t>
        </is>
      </c>
      <c r="AA505" s="77" t="inlineStr">
        <is>
          <t>'The project brief is provided by an industry partner'; input from industry advisers [1].</t>
        </is>
      </c>
      <c r="AB505" s="77" t="inlineStr">
        <is>
          <t>Business/commercial</t>
        </is>
      </c>
      <c r="AC505" s="77" t="inlineStr">
        <is>
          <t>Industry partner provides live brief</t>
        </is>
      </c>
      <c r="AD505" s="77" t="inlineStr"/>
      <c r="AE505" s="77" t="inlineStr">
        <is>
          <t>Animation production (form not specified)</t>
        </is>
      </c>
      <c r="AF505" s="77">
        <f>IF(OR(V505="No",X505="No",Z505="No"),"Outside strict definition",IF(AND(V505="Yes",X505="Yes",Z505="Yes"),"Meets all three","Potentially relevant; evidence incomplete"))</f>
        <v/>
      </c>
      <c r="AG505" s="77" t="inlineStr">
        <is>
          <t>Current status unclear</t>
        </is>
      </c>
      <c r="AH505" s="77" t="inlineStr">
        <is>
          <t>undated page</t>
        </is>
      </c>
      <c r="AI505" s="77" t="inlineStr">
        <is>
          <t>Yes</t>
        </is>
      </c>
      <c r="AJ505" s="77">
        <f>IF(AND(AI505="Yes",AF505="Meets all three",AG505="Current delivery confirmed"),"Yes","No")</f>
        <v/>
      </c>
      <c r="AK505" s="77" t="inlineStr"/>
      <c r="AL505" s="77" t="inlineStr">
        <is>
          <t>UK13-S03-R1; UK13-S03-R2</t>
        </is>
      </c>
      <c r="AM505" s="77" t="inlineStr">
        <is>
          <t>Undated; level labelled 5 with PG programmes listed; group deliverable and compulsory status unclear; partner names unknown.</t>
        </is>
      </c>
      <c r="AN505" s="77" t="inlineStr"/>
      <c r="AO505" s="77" t="inlineStr">
        <is>
          <t>UK</t>
        </is>
      </c>
      <c r="AP505" s="77" t="inlineStr">
        <is>
          <t>UK – additional</t>
        </is>
      </c>
      <c r="AQ505" s="77" t="inlineStr">
        <is>
          <t>~1 term/semester</t>
        </is>
      </c>
      <c r="AR505" s="77" t="inlineStr">
        <is>
          <t>Unclear</t>
        </is>
      </c>
      <c r="AS505" s="77" t="inlineStr"/>
    </row>
    <row r="506">
      <c r="A506" s="77" t="inlineStr">
        <is>
          <t>UK13</t>
        </is>
      </c>
      <c r="B506" s="77" t="inlineStr">
        <is>
          <t>Dundee</t>
        </is>
      </c>
      <c r="C506" s="77" t="inlineStr">
        <is>
          <t>Programme/course</t>
        </is>
      </c>
      <c r="D506" s="77" t="inlineStr">
        <is>
          <t>UK13-S04</t>
        </is>
      </c>
      <c r="E506" s="77" t="inlineStr"/>
      <c r="F506" s="77" t="inlineStr">
        <is>
          <t>No</t>
        </is>
      </c>
      <c r="G506" s="79" t="inlineStr">
        <is>
          <t>Marketing Research Project</t>
        </is>
      </c>
      <c r="H506" s="77" t="inlineStr">
        <is>
          <t>Marketing Research Project</t>
        </is>
      </c>
      <c r="I506" s="77" t="inlineStr">
        <is>
          <t>BU40025</t>
        </is>
      </c>
      <c r="J506" s="77" t="inlineStr">
        <is>
          <t>Level 4 15-credit module in which small consulting teams carry out a market research project (proposal, questionnaire, final presentation) for an assigned client that is either a University department or an external stakeholder.</t>
        </is>
      </c>
      <c r="K506" s="77" t="inlineStr">
        <is>
          <t>Dundee Business School</t>
        </is>
      </c>
      <c r="L506" s="77" t="inlineStr">
        <is>
          <t>International Business with Marketing (MA/BSc); Business Economics with Marketing (MA/BSc)</t>
        </is>
      </c>
      <c r="M506" s="77" t="inlineStr">
        <is>
          <t>Business/management</t>
        </is>
      </c>
      <c r="N506" s="77" t="inlineStr">
        <is>
          <t>Undergraduate</t>
        </is>
      </c>
      <c r="O506" s="77" t="inlineStr">
        <is>
          <t>Level 4</t>
        </is>
      </c>
      <c r="P506" s="77" t="inlineStr">
        <is>
          <t>Marketing-named programmes</t>
        </is>
      </c>
      <c r="Q506" s="77" t="inlineStr">
        <is>
          <t>Unclear</t>
        </is>
      </c>
      <c r="R506" s="77" t="inlineStr">
        <is>
          <t>Curricular</t>
        </is>
      </c>
      <c r="S506" s="77" t="inlineStr">
        <is>
          <t>15 credits; Both Semesters; Research Proposal 20%, Questionnaire 20%, Final Presentation 60%; peer review for individual contribution</t>
        </is>
      </c>
      <c r="T506" s="77" t="inlineStr">
        <is>
          <t>Two semesters</t>
        </is>
      </c>
      <c r="U506" s="77" t="inlineStr">
        <is>
          <t>Team consulting project</t>
        </is>
      </c>
      <c r="V506" s="77" t="inlineStr">
        <is>
          <t>Yes</t>
        </is>
      </c>
      <c r="W506" s="77" t="inlineStr">
        <is>
          <t>'real-life market research, covering all stages of the research process' [1].</t>
        </is>
      </c>
      <c r="X506" s="77" t="inlineStr">
        <is>
          <t>Yes</t>
        </is>
      </c>
      <c r="Y506" s="77" t="inlineStr">
        <is>
          <t>'Coursework in this module is group-based'; fixed groups, peer review [1].</t>
        </is>
      </c>
      <c r="Z506" s="77" t="inlineStr">
        <is>
          <t>Unclear</t>
        </is>
      </c>
      <c r="AA506" s="77" t="inlineStr">
        <is>
          <t>Client is 'either a University department or an external stakeholder' [1]; the external share is not stated. Internal clients do not satisfy C.</t>
        </is>
      </c>
      <c r="AB506" s="77" t="inlineStr">
        <is>
          <t>Mixed</t>
        </is>
      </c>
      <c r="AC506" s="77" t="inlineStr">
        <is>
          <t>Assigned client receives marketing research insights</t>
        </is>
      </c>
      <c r="AD506" s="77" t="inlineStr"/>
      <c r="AE506" s="77" t="inlineStr">
        <is>
          <t>Research proposal, questionnaire, final presentation</t>
        </is>
      </c>
      <c r="AF506" s="77">
        <f>IF(OR(V506="No",X506="No",Z506="No"),"Outside strict definition",IF(AND(V506="Yes",X506="Yes",Z506="Yes"),"Meets all three","Potentially relevant; evidence incomplete"))</f>
        <v/>
      </c>
      <c r="AG506" s="77" t="inlineStr">
        <is>
          <t>Current status unclear</t>
        </is>
      </c>
      <c r="AH506" s="77" t="inlineStr">
        <is>
          <t>undated page</t>
        </is>
      </c>
      <c r="AI506" s="77" t="inlineStr">
        <is>
          <t>Yes</t>
        </is>
      </c>
      <c r="AJ506" s="77">
        <f>IF(AND(AI506="Yes",AF506="Meets all three",AG506="Current delivery confirmed"),"Yes","No")</f>
        <v/>
      </c>
      <c r="AK506" s="77" t="inlineStr"/>
      <c r="AL506" s="77" t="inlineStr">
        <is>
          <t>UK13-S04-R1</t>
        </is>
      </c>
      <c r="AM506" s="77" t="inlineStr">
        <is>
          <t>Proportion of external vs internal clients; compulsory status; undated page.</t>
        </is>
      </c>
      <c r="AN506" s="77" t="inlineStr"/>
      <c r="AO506" s="77" t="inlineStr">
        <is>
          <t>UK</t>
        </is>
      </c>
      <c r="AP506" s="77" t="inlineStr">
        <is>
          <t>UK – additional</t>
        </is>
      </c>
      <c r="AQ506" s="77" t="inlineStr">
        <is>
          <t>&gt;1 term</t>
        </is>
      </c>
      <c r="AR506" s="77" t="inlineStr">
        <is>
          <t>Some projects</t>
        </is>
      </c>
      <c r="AS506" s="77" t="inlineStr"/>
    </row>
    <row r="507">
      <c r="A507" s="77" t="inlineStr">
        <is>
          <t>UK13</t>
        </is>
      </c>
      <c r="B507" s="77" t="inlineStr">
        <is>
          <t>Dundee</t>
        </is>
      </c>
      <c r="C507" s="77" t="inlineStr">
        <is>
          <t>Unclear</t>
        </is>
      </c>
      <c r="D507" s="77" t="inlineStr">
        <is>
          <t>UK13-S05</t>
        </is>
      </c>
      <c r="E507" s="77" t="inlineStr"/>
      <c r="F507" s="77" t="inlineStr">
        <is>
          <t>No</t>
        </is>
      </c>
      <c r="G507" s="79" t="inlineStr">
        <is>
          <t>MSc employer live projects (Employer Team offer)</t>
        </is>
      </c>
      <c r="H507" s="77" t="inlineStr">
        <is>
          <t>MSc live employer projects</t>
        </is>
      </c>
      <c r="I507" s="77" t="inlineStr"/>
      <c r="J507" s="77" t="inlineStr">
        <is>
          <t>Employer-facing offer: MSc students are tasked with an employer's project, issue or question, as a team of up to five who report individually; timeline agreed, on-site visits arranged, academic support for students and company.</t>
        </is>
      </c>
      <c r="K507" s="77" t="inlineStr">
        <is>
          <t>Careers Service Employer Team / School of Business (linked page)</t>
        </is>
      </c>
      <c r="L507" s="77" t="inlineStr">
        <is>
          <t>MSc students; programmes not identified</t>
        </is>
      </c>
      <c r="M507" s="77" t="inlineStr">
        <is>
          <t>Central provision; Business/management</t>
        </is>
      </c>
      <c r="N507" s="77" t="inlineStr">
        <is>
          <t>Postgraduate taught</t>
        </is>
      </c>
      <c r="O507" s="77" t="inlineStr"/>
      <c r="P507" s="77" t="inlineStr"/>
      <c r="Q507" s="77" t="inlineStr">
        <is>
          <t>Unclear</t>
        </is>
      </c>
      <c r="R507" s="77" t="inlineStr">
        <is>
          <t>Unclear</t>
        </is>
      </c>
      <c r="S507" s="77" t="inlineStr">
        <is>
          <t>Not stated (School of Business page says some use projects as their MSc project)</t>
        </is>
      </c>
      <c r="T507" s="77" t="inlineStr">
        <is>
          <t>Not stated</t>
        </is>
      </c>
      <c r="U507" s="77" t="inlineStr">
        <is>
          <t>Team live project, individual reporting</t>
        </is>
      </c>
      <c r="V507" s="77" t="inlineStr">
        <is>
          <t>Yes</t>
        </is>
      </c>
      <c r="W507" s="77" t="inlineStr">
        <is>
          <t>Employer's project/issue/question tackled by students [1].</t>
        </is>
      </c>
      <c r="X507" s="77" t="inlineStr">
        <is>
          <t>Unclear</t>
        </is>
      </c>
      <c r="Y507" s="77" t="inlineStr">
        <is>
          <t>'a team effort with up to five students... together as a group, although reporting individually' [1]: joint work but individual outputs; not clearly a joint output.</t>
        </is>
      </c>
      <c r="Z507" s="77" t="inlineStr">
        <is>
          <t>Yes</t>
        </is>
      </c>
      <c r="AA507" s="77" t="inlineStr">
        <is>
          <t>Employer supplies the project; on-site visits [1].</t>
        </is>
      </c>
      <c r="AB507" s="77" t="inlineStr">
        <is>
          <t>Business/commercial</t>
        </is>
      </c>
      <c r="AC507" s="77" t="inlineStr">
        <is>
          <t>Employer supplies project</t>
        </is>
      </c>
      <c r="AD507" s="77" t="inlineStr"/>
      <c r="AE507" s="77" t="inlineStr">
        <is>
          <t>Individual reports</t>
        </is>
      </c>
      <c r="AF507" s="77">
        <f>IF(OR(V507="No",X507="No",Z507="No"),"Outside strict definition",IF(AND(V507="Yes",X507="Yes",Z507="Yes"),"Meets all three","Potentially relevant; evidence incomplete"))</f>
        <v/>
      </c>
      <c r="AG507" s="77" t="inlineStr">
        <is>
          <t>Current status unclear</t>
        </is>
      </c>
      <c r="AH507" s="77" t="inlineStr">
        <is>
          <t>undated page</t>
        </is>
      </c>
      <c r="AI507" s="77" t="inlineStr">
        <is>
          <t>Yes</t>
        </is>
      </c>
      <c r="AJ507" s="77">
        <f>IF(AND(AI507="Yes",AF507="Meets all three",AG507="Current delivery confirmed"),"Yes","No")</f>
        <v/>
      </c>
      <c r="AK507" s="77" t="inlineStr"/>
      <c r="AL507" s="77" t="inlineStr">
        <is>
          <t>UK13-S05-R1; UK13-S05-R2</t>
        </is>
      </c>
      <c r="AM507" s="77" t="inlineStr">
        <is>
          <t>Which MSc programmes/modules; whether delivered currently; employer-facing marketing text, no cohort evidence. School of Business page says 'Many of our postgraduate students have spent short periods working with local companies on real-life projects' (undated).</t>
        </is>
      </c>
      <c r="AN507" s="77" t="inlineStr"/>
      <c r="AO507" s="77" t="inlineStr">
        <is>
          <t>UK</t>
        </is>
      </c>
      <c r="AP507" s="77" t="inlineStr">
        <is>
          <t>UK – additional</t>
        </is>
      </c>
      <c r="AQ507" s="77" t="inlineStr">
        <is>
          <t>Unclear</t>
        </is>
      </c>
      <c r="AR507" s="77" t="inlineStr">
        <is>
          <t>Unclear</t>
        </is>
      </c>
      <c r="AS507" s="77" t="inlineStr"/>
    </row>
    <row r="508">
      <c r="A508" s="77" t="inlineStr">
        <is>
          <t>UK13</t>
        </is>
      </c>
      <c r="B508" s="77" t="inlineStr">
        <is>
          <t>Dundee</t>
        </is>
      </c>
      <c r="C508" s="77" t="inlineStr">
        <is>
          <t>Programme/course</t>
        </is>
      </c>
      <c r="D508" s="77" t="inlineStr">
        <is>
          <t>UK13-S06</t>
        </is>
      </c>
      <c r="E508" s="77" t="inlineStr"/>
      <c r="F508" s="77" t="inlineStr">
        <is>
          <t>No</t>
        </is>
      </c>
      <c r="G508" s="79" t="inlineStr">
        <is>
          <t>Research Through Design</t>
        </is>
      </c>
      <c r="H508" s="77" t="inlineStr">
        <is>
          <t>Research Through Design</t>
        </is>
      </c>
      <c r="I508" s="77" t="inlineStr">
        <is>
          <t>DJ53010</t>
        </is>
      </c>
      <c r="J508" s="77" t="inlineStr">
        <is>
          <t>Level 5, 40-credit Semester 2 module (Duncan of Jordanstone) where students work as a team alongside leading researchers to address a brief set by an external problem holder.</t>
        </is>
      </c>
      <c r="K508" s="77" t="inlineStr">
        <is>
          <t>Duncan of Jordanstone College of Art &amp; Design (Faculty of Arts and Social Sciences)</t>
        </is>
      </c>
      <c r="L508" s="77" t="inlineStr">
        <is>
          <t>Not listed on page</t>
        </is>
      </c>
      <c r="M508" s="77" t="inlineStr">
        <is>
          <t>Arts/humanities/social sciences; Other (law, health, design, architecture…)</t>
        </is>
      </c>
      <c r="N508" s="77" t="inlineStr">
        <is>
          <t>Postgraduate taught</t>
        </is>
      </c>
      <c r="O508" s="77" t="inlineStr">
        <is>
          <t>Level 5</t>
        </is>
      </c>
      <c r="P508" s="77" t="inlineStr"/>
      <c r="Q508" s="77" t="inlineStr">
        <is>
          <t>Unclear</t>
        </is>
      </c>
      <c r="R508" s="77" t="inlineStr">
        <is>
          <t>Curricular</t>
        </is>
      </c>
      <c r="S508" s="77" t="inlineStr">
        <is>
          <t>40 credits, Semester 2; assessment not listed</t>
        </is>
      </c>
      <c r="T508" s="77" t="inlineStr">
        <is>
          <t>Semester 2</t>
        </is>
      </c>
      <c r="U508" s="77" t="inlineStr">
        <is>
          <t>Team design research</t>
        </is>
      </c>
      <c r="V508" s="77" t="inlineStr">
        <is>
          <t>Yes</t>
        </is>
      </c>
      <c r="W508" s="77" t="inlineStr">
        <is>
          <t>Students address 'a specific brief set by an external problem holder' [1].</t>
        </is>
      </c>
      <c r="X508" s="77" t="inlineStr">
        <is>
          <t>Yes</t>
        </is>
      </c>
      <c r="Y508" s="77" t="inlineStr">
        <is>
          <t>'students will work as a team' [1].</t>
        </is>
      </c>
      <c r="Z508" s="77" t="inlineStr">
        <is>
          <t>Unclear</t>
        </is>
      </c>
      <c r="AA508" s="77" t="inlineStr">
        <is>
          <t>'external problem holder' sets the brief but sector, role in feedback and who counts as external are not stated [1].</t>
        </is>
      </c>
      <c r="AB508" s="77" t="inlineStr">
        <is>
          <t>Unclear</t>
        </is>
      </c>
      <c r="AC508" s="77" t="inlineStr">
        <is>
          <t>External problem holder sets brief</t>
        </is>
      </c>
      <c r="AD508" s="77" t="inlineStr"/>
      <c r="AE508" s="77" t="inlineStr">
        <is>
          <t>Not stated</t>
        </is>
      </c>
      <c r="AF508" s="77">
        <f>IF(OR(V508="No",X508="No",Z508="No"),"Outside strict definition",IF(AND(V508="Yes",X508="Yes",Z508="Yes"),"Meets all three","Potentially relevant; evidence incomplete"))</f>
        <v/>
      </c>
      <c r="AG508" s="77" t="inlineStr">
        <is>
          <t>Current status unclear</t>
        </is>
      </c>
      <c r="AH508" s="77" t="inlineStr">
        <is>
          <t>undated page</t>
        </is>
      </c>
      <c r="AI508" s="77" t="inlineStr">
        <is>
          <t>Yes</t>
        </is>
      </c>
      <c r="AJ508" s="77">
        <f>IF(AND(AI508="Yes",AF508="Meets all three",AG508="Current delivery confirmed"),"Yes","No")</f>
        <v/>
      </c>
      <c r="AK508" s="77" t="inlineStr"/>
      <c r="AL508" s="77" t="inlineStr">
        <is>
          <t>UK13-S06-R1</t>
        </is>
      </c>
      <c r="AM508" s="77" t="inlineStr">
        <is>
          <t>Partner type and involvement; programmes; delivery year.</t>
        </is>
      </c>
      <c r="AN508" s="77" t="inlineStr"/>
      <c r="AO508" s="77" t="inlineStr">
        <is>
          <t>UK</t>
        </is>
      </c>
      <c r="AP508" s="77" t="inlineStr">
        <is>
          <t>UK – additional</t>
        </is>
      </c>
      <c r="AQ508" s="77" t="inlineStr">
        <is>
          <t>~1 term/semester</t>
        </is>
      </c>
      <c r="AR508" s="77" t="inlineStr">
        <is>
          <t>Unclear</t>
        </is>
      </c>
      <c r="AS508" s="77" t="inlineStr"/>
    </row>
    <row r="509">
      <c r="A509" s="77" t="inlineStr">
        <is>
          <t>UK14</t>
        </is>
      </c>
      <c r="B509" s="77" t="inlineStr">
        <is>
          <t>Swansea</t>
        </is>
      </c>
      <c r="C509" s="77" t="inlineStr">
        <is>
          <t>Programme/course</t>
        </is>
      </c>
      <c r="D509" s="77" t="inlineStr">
        <is>
          <t>UK14-S01</t>
        </is>
      </c>
      <c r="E509" s="77" t="inlineStr"/>
      <c r="F509" s="77" t="inlineStr">
        <is>
          <t>No</t>
        </is>
      </c>
      <c r="G509" s="79" t="inlineStr">
        <is>
          <t>Civil Engineering MEng Level 7 group design exercise</t>
        </is>
      </c>
      <c r="H509" s="77" t="inlineStr">
        <is>
          <t>Civil Engineering MEng Level 7 group design exercise</t>
        </is>
      </c>
      <c r="I509" s="77" t="inlineStr">
        <is>
          <t>Probably EG-M360 / EG-M390 Integrated Industrial Project - Preliminary / Technical Design (20 credits each); link to the 'year-long group design exercise' inferred from titles, not stated</t>
        </is>
      </c>
      <c r="J509"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509" s="77" t="inlineStr">
        <is>
          <t>Faculty of Science and Engineering (Civil Engineering)</t>
        </is>
      </c>
      <c r="L509" s="77" t="inlineStr">
        <is>
          <t>MEng Civil Engineering</t>
        </is>
      </c>
      <c r="M509" s="77" t="inlineStr">
        <is>
          <t>Engineering/computing</t>
        </is>
      </c>
      <c r="N509" s="77" t="inlineStr">
        <is>
          <t>Undergraduate</t>
        </is>
      </c>
      <c r="O509" s="77" t="inlineStr">
        <is>
          <t>Level 7 (MEng final year)</t>
        </is>
      </c>
      <c r="P509" s="77" t="inlineStr">
        <is>
          <t>MEng Civil Engineering students</t>
        </is>
      </c>
      <c r="Q509" s="77" t="inlineStr">
        <is>
          <t>Unclear</t>
        </is>
      </c>
      <c r="R509" s="77" t="inlineStr">
        <is>
          <t>Curricular</t>
        </is>
      </c>
      <c r="S509" s="77" t="inlineStr">
        <is>
          <t>Level 7 modules EG-M360 and EG-M390 (20 credits each) are the likely vehicle; not confirmed</t>
        </is>
      </c>
      <c r="T509" s="77" t="inlineStr">
        <is>
          <t>Year-long</t>
        </is>
      </c>
      <c r="U509" s="77" t="inlineStr">
        <is>
          <t>In person (assumed; not evidenced)</t>
        </is>
      </c>
      <c r="V509" s="77" t="inlineStr">
        <is>
          <t>Yes</t>
        </is>
      </c>
      <c r="W509" s="77" t="inlineStr">
        <is>
          <t>Full design projects with a year-long group design exercise [1].</t>
        </is>
      </c>
      <c r="X509" s="77" t="inlineStr">
        <is>
          <t>Yes</t>
        </is>
      </c>
      <c r="Y509" s="77" t="inlineStr">
        <is>
          <t>Described as a 'year-long group design exercise' and, by an alumnus, as 'the group project during my MEng year' [1].</t>
        </is>
      </c>
      <c r="Z509" s="77" t="inlineStr">
        <is>
          <t>Yes</t>
        </is>
      </c>
      <c r="AA509"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509" s="77" t="inlineStr">
        <is>
          <t>Business/commercial</t>
        </is>
      </c>
      <c r="AC509" s="77" t="inlineStr">
        <is>
          <t>Industry supplies live design projects; industry professionals engage with student groups (exact role not specified)</t>
        </is>
      </c>
      <c r="AD509" s="77" t="inlineStr"/>
      <c r="AE509" s="77" t="inlineStr">
        <is>
          <t>Group engineering design (exact outputs not stated)</t>
        </is>
      </c>
      <c r="AF509" s="77">
        <f>IF(OR(V509="No",X509="No",Z509="No"),"Outside strict definition",IF(AND(V509="Yes",X509="Yes",Z509="Yes"),"Meets all three","Potentially relevant; evidence incomplete"))</f>
        <v/>
      </c>
      <c r="AG509" s="77" t="inlineStr">
        <is>
          <t>Current delivery confirmed</t>
        </is>
      </c>
      <c r="AH509" s="77" t="inlineStr">
        <is>
          <t>2026/27</t>
        </is>
      </c>
      <c r="AI509" s="77" t="inlineStr">
        <is>
          <t>Yes</t>
        </is>
      </c>
      <c r="AJ509" s="77">
        <f>IF(AND(AI509="Yes",AF509="Meets all three",AG509="Current delivery confirmed"),"Yes","No")</f>
        <v/>
      </c>
      <c r="AK509" s="77" t="inlineStr"/>
      <c r="AL509" s="77" t="inlineStr">
        <is>
          <t>UK14-S01-R1; UK14-S01-R2</t>
        </is>
      </c>
      <c r="AM509"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509" s="77" t="inlineStr"/>
      <c r="AO509" s="77" t="inlineStr">
        <is>
          <t>UK</t>
        </is>
      </c>
      <c r="AP509" s="77" t="inlineStr">
        <is>
          <t>UK – additional</t>
        </is>
      </c>
      <c r="AQ509" s="77" t="inlineStr">
        <is>
          <t>&gt;1 term</t>
        </is>
      </c>
      <c r="AR509" s="77" t="inlineStr">
        <is>
          <t>All/standard</t>
        </is>
      </c>
      <c r="AS509" s="77" t="inlineStr"/>
    </row>
    <row r="510">
      <c r="A510" s="77" t="inlineStr">
        <is>
          <t>UK14</t>
        </is>
      </c>
      <c r="B510" s="77" t="inlineStr">
        <is>
          <t>Swansea</t>
        </is>
      </c>
      <c r="C510" s="77" t="inlineStr">
        <is>
          <t>Programme/course</t>
        </is>
      </c>
      <c r="D510" s="77" t="inlineStr">
        <is>
          <t>UK14-S02</t>
        </is>
      </c>
      <c r="E510" s="77" t="inlineStr"/>
      <c r="F510" s="77" t="inlineStr">
        <is>
          <t>No</t>
        </is>
      </c>
      <c r="G510" s="79" t="inlineStr">
        <is>
          <t>Civil Engineering BEng Level 6 design project</t>
        </is>
      </c>
      <c r="H510" s="77" t="inlineStr">
        <is>
          <t>Civil Engineering BEng Level 6 design project</t>
        </is>
      </c>
      <c r="I510" s="77" t="inlineStr">
        <is>
          <t>Possibly EG-3087 Civil Engineering Design Practice &amp; Management (30 credits); Individual Engineering Project is EG-353</t>
        </is>
      </c>
      <c r="J510"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510" s="77" t="inlineStr">
        <is>
          <t>Faculty of Science and Engineering (Civil Engineering)</t>
        </is>
      </c>
      <c r="L510" s="77" t="inlineStr">
        <is>
          <t>BEng Civil Engineering</t>
        </is>
      </c>
      <c r="M510" s="77" t="inlineStr">
        <is>
          <t>Engineering/computing</t>
        </is>
      </c>
      <c r="N510" s="77" t="inlineStr">
        <is>
          <t>Undergraduate</t>
        </is>
      </c>
      <c r="O510" s="77" t="inlineStr">
        <is>
          <t>Level 6</t>
        </is>
      </c>
      <c r="P510" s="77" t="inlineStr">
        <is>
          <t>Civil Engineering BEng students</t>
        </is>
      </c>
      <c r="Q510" s="77" t="inlineStr">
        <is>
          <t>Unclear</t>
        </is>
      </c>
      <c r="R510" s="77" t="inlineStr">
        <is>
          <t>Curricular</t>
        </is>
      </c>
      <c r="S510" s="77" t="inlineStr">
        <is>
          <t>Not found</t>
        </is>
      </c>
      <c r="T510" s="77" t="inlineStr">
        <is>
          <t>Not stated</t>
        </is>
      </c>
      <c r="U510" s="77" t="inlineStr"/>
      <c r="V510" s="77" t="inlineStr">
        <is>
          <t>Yes</t>
        </is>
      </c>
      <c r="W510" s="77" t="inlineStr">
        <is>
          <t>A design project with a task set by industry engineers [1].</t>
        </is>
      </c>
      <c r="X510" s="77" t="inlineStr">
        <is>
          <t>Unclear</t>
        </is>
      </c>
      <c r="Y510" s="77" t="inlineStr">
        <is>
          <t>The extract does not say whether the design project is a group project. It is contrasted with 'an individual project', which suggests but does not establish group work [1].</t>
        </is>
      </c>
      <c r="Z510" s="77" t="inlineStr">
        <is>
          <t>Yes</t>
        </is>
      </c>
      <c r="AA510" s="77" t="inlineStr">
        <is>
          <t>The project brief is 'a task set by engineers currently working in industry' [1].</t>
        </is>
      </c>
      <c r="AB510" s="77" t="inlineStr">
        <is>
          <t>Business/commercial</t>
        </is>
      </c>
      <c r="AC510" s="77" t="inlineStr">
        <is>
          <t>Industry engineers set the design task</t>
        </is>
      </c>
      <c r="AD510" s="77" t="inlineStr"/>
      <c r="AE510" s="77" t="inlineStr">
        <is>
          <t>Engineering design (not specified)</t>
        </is>
      </c>
      <c r="AF510" s="77">
        <f>IF(OR(V510="No",X510="No",Z510="No"),"Outside strict definition",IF(AND(V510="Yes",X510="Yes",Z510="Yes"),"Meets all three","Potentially relevant; evidence incomplete"))</f>
        <v/>
      </c>
      <c r="AG510" s="77" t="inlineStr">
        <is>
          <t>Current delivery confirmed</t>
        </is>
      </c>
      <c r="AH510" s="77" t="inlineStr">
        <is>
          <t>2026/27</t>
        </is>
      </c>
      <c r="AI510" s="77" t="inlineStr">
        <is>
          <t>Yes</t>
        </is>
      </c>
      <c r="AJ510" s="77">
        <f>IF(AND(AI510="Yes",AF510="Meets all three",AG510="Current delivery confirmed"),"Yes","No")</f>
        <v/>
      </c>
      <c r="AK510" s="77" t="inlineStr"/>
      <c r="AL510" s="77" t="inlineStr">
        <is>
          <t>UK14-S02-R1</t>
        </is>
      </c>
      <c r="AM510" s="77" t="inlineStr">
        <is>
          <t>Group working not established; module mapping uncertain.</t>
        </is>
      </c>
      <c r="AN510" s="77" t="inlineStr"/>
      <c r="AO510" s="77" t="inlineStr">
        <is>
          <t>UK</t>
        </is>
      </c>
      <c r="AP510" s="77" t="inlineStr">
        <is>
          <t>UK – additional</t>
        </is>
      </c>
      <c r="AQ510" s="77" t="inlineStr">
        <is>
          <t>Unclear</t>
        </is>
      </c>
      <c r="AR510" s="77" t="inlineStr">
        <is>
          <t>All/standard</t>
        </is>
      </c>
      <c r="AS510" s="77" t="inlineStr"/>
    </row>
    <row r="511">
      <c r="A511" s="77" t="inlineStr">
        <is>
          <t>UK14</t>
        </is>
      </c>
      <c r="B511" s="77" t="inlineStr">
        <is>
          <t>Swansea</t>
        </is>
      </c>
      <c r="C511" s="77" t="inlineStr">
        <is>
          <t>Programme/course</t>
        </is>
      </c>
      <c r="D511" s="77" t="inlineStr">
        <is>
          <t>UK14-S03</t>
        </is>
      </c>
      <c r="E511" s="77" t="inlineStr"/>
      <c r="F511" s="77" t="inlineStr">
        <is>
          <t>No</t>
        </is>
      </c>
      <c r="G511" s="79" t="inlineStr">
        <is>
          <t>Business Consultancy Project (BSc Economics and Business)</t>
        </is>
      </c>
      <c r="H511" s="77" t="inlineStr">
        <is>
          <t>Business Consultancy Project</t>
        </is>
      </c>
      <c r="I511" s="77" t="inlineStr"/>
      <c r="J511" s="77" t="inlineStr">
        <is>
          <t>A final-year Business Consultancy Project on the BSc Economics and Business, in which students 'apply [their] skills to a live client real-world challenge'. Group structure, credits and module code were not retrieved.</t>
        </is>
      </c>
      <c r="K511" s="77" t="inlineStr">
        <is>
          <t>Swansea University (Economics / School of Management; host not confirmed)</t>
        </is>
      </c>
      <c r="L511" s="77" t="inlineStr">
        <is>
          <t>BSc Economics and Business</t>
        </is>
      </c>
      <c r="M511" s="77" t="inlineStr">
        <is>
          <t>Business/management; Arts/humanities/social sciences</t>
        </is>
      </c>
      <c r="N511" s="77" t="inlineStr">
        <is>
          <t>Undergraduate</t>
        </is>
      </c>
      <c r="O511" s="77" t="inlineStr">
        <is>
          <t>Final year</t>
        </is>
      </c>
      <c r="P511" s="77" t="inlineStr"/>
      <c r="Q511" s="77" t="inlineStr">
        <is>
          <t>Unclear</t>
        </is>
      </c>
      <c r="R511" s="77" t="inlineStr">
        <is>
          <t>Curricular</t>
        </is>
      </c>
      <c r="S511" s="77" t="inlineStr"/>
      <c r="T511" s="77" t="inlineStr"/>
      <c r="U511" s="77" t="inlineStr"/>
      <c r="V511" s="77" t="inlineStr">
        <is>
          <t>Yes</t>
        </is>
      </c>
      <c r="W511" s="77" t="inlineStr">
        <is>
          <t>A consultancy project on a live client's real-world challenge [1].</t>
        </is>
      </c>
      <c r="X511" s="77" t="inlineStr">
        <is>
          <t>Unclear</t>
        </is>
      </c>
      <c r="Y511" s="77" t="inlineStr">
        <is>
          <t>No evidence on group or individual format [1].</t>
        </is>
      </c>
      <c r="Z511" s="77" t="inlineStr">
        <is>
          <t>Yes</t>
        </is>
      </c>
      <c r="AA511" s="77" t="inlineStr">
        <is>
          <t>Described as working on 'a live client real-world challenge' (the client supplies the problem) [1].</t>
        </is>
      </c>
      <c r="AB511" s="77" t="inlineStr">
        <is>
          <t>Unclear</t>
        </is>
      </c>
      <c r="AC511" s="77" t="inlineStr">
        <is>
          <t>Live client supplies a real-world challenge</t>
        </is>
      </c>
      <c r="AD511" s="77" t="inlineStr"/>
      <c r="AE511" s="77" t="inlineStr">
        <is>
          <t>Consultancy output (not specified)</t>
        </is>
      </c>
      <c r="AF511" s="77">
        <f>IF(OR(V511="No",X511="No",Z511="No"),"Outside strict definition",IF(AND(V511="Yes",X511="Yes",Z511="Yes"),"Meets all three","Potentially relevant; evidence incomplete"))</f>
        <v/>
      </c>
      <c r="AG511" s="77" t="inlineStr">
        <is>
          <t>Current status unclear</t>
        </is>
      </c>
      <c r="AH511" s="77" t="inlineStr"/>
      <c r="AI511" s="77" t="inlineStr">
        <is>
          <t>Yes</t>
        </is>
      </c>
      <c r="AJ511" s="77">
        <f>IF(AND(AI511="Yes",AF511="Meets all three",AG511="Current delivery confirmed"),"Yes","No")</f>
        <v/>
      </c>
      <c r="AK511" s="77" t="inlineStr"/>
      <c r="AL511" s="77" t="inlineStr">
        <is>
          <t>UK14-S03-R1</t>
        </is>
      </c>
      <c r="AM511"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511" s="77" t="inlineStr"/>
      <c r="AO511" s="77" t="inlineStr">
        <is>
          <t>UK</t>
        </is>
      </c>
      <c r="AP511" s="77" t="inlineStr">
        <is>
          <t>UK – additional</t>
        </is>
      </c>
      <c r="AQ511" s="77" t="inlineStr">
        <is>
          <t>Unclear</t>
        </is>
      </c>
      <c r="AR511" s="77" t="inlineStr">
        <is>
          <t>All/standard</t>
        </is>
      </c>
      <c r="AS511" s="77" t="inlineStr"/>
    </row>
    <row r="512">
      <c r="A512" s="77" t="inlineStr">
        <is>
          <t>UK14</t>
        </is>
      </c>
      <c r="B512" s="77" t="inlineStr">
        <is>
          <t>Swansea</t>
        </is>
      </c>
      <c r="C512" s="77" t="inlineStr">
        <is>
          <t>Programme/course</t>
        </is>
      </c>
      <c r="D512" s="77" t="inlineStr">
        <is>
          <t>UK14-S04</t>
        </is>
      </c>
      <c r="E512" s="77" t="inlineStr"/>
      <c r="F512" s="77" t="inlineStr">
        <is>
          <t>No</t>
        </is>
      </c>
      <c r="G512" s="79" t="inlineStr">
        <is>
          <t>Marketing consultancy project (BSc Marketing final-year pathway)</t>
        </is>
      </c>
      <c r="H512" s="77" t="inlineStr">
        <is>
          <t>Marketing consultancy project</t>
        </is>
      </c>
      <c r="I512" s="77" t="inlineStr"/>
      <c r="J512" s="77" t="inlineStr">
        <is>
          <t>Final-year BSc Marketing students can choose a marketing consultancy project instead of a traditional dissertation or a Welsh-medium dissertation. A Level 5 Management Consulting module (15 credits) is also listed as optional.</t>
        </is>
      </c>
      <c r="K512" s="77" t="inlineStr">
        <is>
          <t>School of Management</t>
        </is>
      </c>
      <c r="L512" s="77" t="inlineStr">
        <is>
          <t>BSc Marketing</t>
        </is>
      </c>
      <c r="M512" s="77" t="inlineStr">
        <is>
          <t>Business/management</t>
        </is>
      </c>
      <c r="N512" s="77" t="inlineStr">
        <is>
          <t>Undergraduate</t>
        </is>
      </c>
      <c r="O512" s="77" t="inlineStr">
        <is>
          <t>Final year</t>
        </is>
      </c>
      <c r="P512" s="77" t="inlineStr"/>
      <c r="Q512" s="77" t="inlineStr">
        <is>
          <t>Optional/elective</t>
        </is>
      </c>
      <c r="R512" s="77" t="inlineStr">
        <is>
          <t>Curricular</t>
        </is>
      </c>
      <c r="S512" s="77" t="inlineStr"/>
      <c r="T512" s="77" t="inlineStr"/>
      <c r="U512" s="77" t="inlineStr"/>
      <c r="V512" s="77" t="inlineStr">
        <is>
          <t>Yes</t>
        </is>
      </c>
      <c r="W512" s="77" t="inlineStr">
        <is>
          <t>Consultancy project offered as an alternative to the dissertation [1].</t>
        </is>
      </c>
      <c r="X512" s="77" t="inlineStr">
        <is>
          <t>Unclear</t>
        </is>
      </c>
      <c r="Y512" s="77" t="inlineStr">
        <is>
          <t>Not stated.</t>
        </is>
      </c>
      <c r="Z512" s="77" t="inlineStr">
        <is>
          <t>Unclear</t>
        </is>
      </c>
      <c r="AA512" s="77" t="inlineStr">
        <is>
          <t>The extract does not mention a client organisation [1].</t>
        </is>
      </c>
      <c r="AB512" s="77" t="inlineStr">
        <is>
          <t>Unclear</t>
        </is>
      </c>
      <c r="AC512" s="77" t="inlineStr"/>
      <c r="AD512" s="77" t="inlineStr"/>
      <c r="AE512" s="77" t="inlineStr"/>
      <c r="AF512" s="77">
        <f>IF(OR(V512="No",X512="No",Z512="No"),"Outside strict definition",IF(AND(V512="Yes",X512="Yes",Z512="Yes"),"Meets all three","Potentially relevant; evidence incomplete"))</f>
        <v/>
      </c>
      <c r="AG512" s="77" t="inlineStr">
        <is>
          <t>Current status unclear</t>
        </is>
      </c>
      <c r="AH512" s="77" t="inlineStr"/>
      <c r="AI512" s="77" t="inlineStr">
        <is>
          <t>Yes</t>
        </is>
      </c>
      <c r="AJ512" s="77">
        <f>IF(AND(AI512="Yes",AF512="Meets all three",AG512="Current delivery confirmed"),"Yes","No")</f>
        <v/>
      </c>
      <c r="AK512" s="77" t="inlineStr"/>
      <c r="AL512" s="77" t="inlineStr">
        <is>
          <t>UK14-S04-R1</t>
        </is>
      </c>
      <c r="AM512" s="77" t="inlineStr">
        <is>
          <t>Client involvement, group format and current status are not evidenced. This may be the same consultancy module as S3.</t>
        </is>
      </c>
      <c r="AN512" s="77" t="inlineStr"/>
      <c r="AO512" s="77" t="inlineStr">
        <is>
          <t>UK</t>
        </is>
      </c>
      <c r="AP512" s="77" t="inlineStr">
        <is>
          <t>UK – additional</t>
        </is>
      </c>
      <c r="AQ512" s="77" t="inlineStr">
        <is>
          <t>Unclear</t>
        </is>
      </c>
      <c r="AR512" s="77" t="inlineStr">
        <is>
          <t>Unclear</t>
        </is>
      </c>
      <c r="AS512" s="77" t="inlineStr"/>
    </row>
    <row r="513">
      <c r="A513" s="77" t="inlineStr">
        <is>
          <t>UK14</t>
        </is>
      </c>
      <c r="B513" s="77" t="inlineStr">
        <is>
          <t>Swansea</t>
        </is>
      </c>
      <c r="C513" s="77" t="inlineStr">
        <is>
          <t>Programme/course</t>
        </is>
      </c>
      <c r="D513" s="77" t="inlineStr">
        <is>
          <t>UK14-S05</t>
        </is>
      </c>
      <c r="E513" s="77" t="inlineStr"/>
      <c r="F513" s="77" t="inlineStr">
        <is>
          <t>No</t>
        </is>
      </c>
      <c r="G513" s="79" t="inlineStr">
        <is>
          <t>MSc Project Management live project collaborations</t>
        </is>
      </c>
      <c r="H513" s="77" t="inlineStr">
        <is>
          <t>MSc Project Management live project collaborations</t>
        </is>
      </c>
      <c r="I513" s="77" t="inlineStr"/>
      <c r="J513"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513" s="77" t="inlineStr">
        <is>
          <t>School of Management</t>
        </is>
      </c>
      <c r="L513" s="77" t="inlineStr">
        <is>
          <t>MSc Project Management</t>
        </is>
      </c>
      <c r="M513" s="77" t="inlineStr">
        <is>
          <t>Business/management</t>
        </is>
      </c>
      <c r="N513" s="77" t="inlineStr">
        <is>
          <t>Postgraduate taught</t>
        </is>
      </c>
      <c r="O513" s="77" t="inlineStr"/>
      <c r="P513" s="77" t="inlineStr"/>
      <c r="Q513" s="77" t="inlineStr">
        <is>
          <t>Unclear</t>
        </is>
      </c>
      <c r="R513" s="77" t="inlineStr">
        <is>
          <t>Unclear</t>
        </is>
      </c>
      <c r="S513" s="77" t="inlineStr"/>
      <c r="T513" s="77" t="inlineStr"/>
      <c r="U513" s="77" t="inlineStr"/>
      <c r="V513" s="77" t="inlineStr">
        <is>
          <t>Unclear</t>
        </is>
      </c>
      <c r="W513" s="77" t="inlineStr">
        <is>
          <t>'Live project challenges' are mentioned but no defined project module is identified [1].</t>
        </is>
      </c>
      <c r="X513" s="77" t="inlineStr">
        <is>
          <t>Unclear</t>
        </is>
      </c>
      <c r="Y513" s="77" t="inlineStr">
        <is>
          <t>'Working as part of a project team', but it is not clear this team is the live-project route [1].</t>
        </is>
      </c>
      <c r="Z513" s="77" t="inlineStr">
        <is>
          <t>Unclear</t>
        </is>
      </c>
      <c r="AA513" s="77" t="inlineStr">
        <is>
          <t>Named organisations are linked to 'live project collaborations, and dissertation partnerships' without separating the two routes [1].</t>
        </is>
      </c>
      <c r="AB513" s="77" t="inlineStr">
        <is>
          <t>Mixed</t>
        </is>
      </c>
      <c r="AC513" s="77" t="inlineStr">
        <is>
          <t>Collaboration or dissertation partner (routes not separated)</t>
        </is>
      </c>
      <c r="AD513" s="77" t="inlineStr">
        <is>
          <t>Tata Steel, Siemens, NHS (undated course page)</t>
        </is>
      </c>
      <c r="AE513" s="77" t="inlineStr"/>
      <c r="AF513" s="77">
        <f>IF(OR(V513="No",X513="No",Z513="No"),"Outside strict definition",IF(AND(V513="Yes",X513="Yes",Z513="Yes"),"Meets all three","Potentially relevant; evidence incomplete"))</f>
        <v/>
      </c>
      <c r="AG513" s="77" t="inlineStr">
        <is>
          <t>Current delivery confirmed</t>
        </is>
      </c>
      <c r="AH513" s="77" t="inlineStr">
        <is>
          <t>2026/27 (module listing; Sept 2026 start)</t>
        </is>
      </c>
      <c r="AI513" s="77" t="inlineStr">
        <is>
          <t>Yes</t>
        </is>
      </c>
      <c r="AJ513" s="77">
        <f>IF(AND(AI513="Yes",AF513="Meets all three",AG513="Current delivery confirmed"),"Yes","No")</f>
        <v/>
      </c>
      <c r="AK513" s="77" t="inlineStr"/>
      <c r="AL513" s="77" t="inlineStr">
        <is>
          <t>UK14-S05-R1</t>
        </is>
      </c>
      <c r="AM513"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513" s="77" t="inlineStr"/>
      <c r="AO513" s="77" t="inlineStr">
        <is>
          <t>UK</t>
        </is>
      </c>
      <c r="AP513" s="77" t="inlineStr">
        <is>
          <t>UK – additional</t>
        </is>
      </c>
      <c r="AQ513" s="77" t="inlineStr">
        <is>
          <t>Unclear</t>
        </is>
      </c>
      <c r="AR513" s="77" t="inlineStr">
        <is>
          <t>Unclear</t>
        </is>
      </c>
      <c r="AS513" s="77" t="inlineStr"/>
    </row>
    <row r="514">
      <c r="A514" s="77" t="inlineStr">
        <is>
          <t>UK14</t>
        </is>
      </c>
      <c r="B514" s="77" t="inlineStr">
        <is>
          <t>Swansea</t>
        </is>
      </c>
      <c r="C514" s="77" t="inlineStr">
        <is>
          <t>University-wide</t>
        </is>
      </c>
      <c r="D514" s="77" t="inlineStr">
        <is>
          <t>UK14-S06</t>
        </is>
      </c>
      <c r="E514" s="77" t="inlineStr"/>
      <c r="F514" s="77" t="inlineStr">
        <is>
          <t>No</t>
        </is>
      </c>
      <c r="G514" s="79" t="inlineStr">
        <is>
          <t>Student Enterprise hackathon (Swansea City Football Club challenge)</t>
        </is>
      </c>
      <c r="H514" s="77" t="inlineStr">
        <is>
          <t>Student Enterprise hackathon</t>
        </is>
      </c>
      <c r="I514" s="77" t="inlineStr"/>
      <c r="J514" s="77" t="inlineStr">
        <is>
          <t>Swansea Student Enterprise ran a hackathon that set students from all faculties a real-life commercial challenge for Swansea City Football Club, producing more than 12 commercial ideas for the club.</t>
        </is>
      </c>
      <c r="K514" s="77" t="inlineStr">
        <is>
          <t>Student Enterprise (Swansea Employability Academy / Hwb)</t>
        </is>
      </c>
      <c r="L514" s="77" t="inlineStr">
        <is>
          <t>Students from across all faculties</t>
        </is>
      </c>
      <c r="M514" s="77" t="inlineStr">
        <is>
          <t>Central provision</t>
        </is>
      </c>
      <c r="N514" s="77" t="inlineStr">
        <is>
          <t>Unclear</t>
        </is>
      </c>
      <c r="O514" s="77" t="inlineStr"/>
      <c r="P514" s="77" t="inlineStr"/>
      <c r="Q514" s="77" t="inlineStr">
        <is>
          <t>Optional/elective</t>
        </is>
      </c>
      <c r="R514" s="77" t="inlineStr">
        <is>
          <t>Extracurricular</t>
        </is>
      </c>
      <c r="S514" s="77" t="inlineStr"/>
      <c r="T514" s="77" t="inlineStr">
        <is>
          <t>Not stated (hackathon format)</t>
        </is>
      </c>
      <c r="U514" s="77" t="inlineStr"/>
      <c r="V514" s="77" t="inlineStr">
        <is>
          <t>Unclear</t>
        </is>
      </c>
      <c r="W514" s="77" t="inlineStr">
        <is>
          <t>The output is 'commercial ideas' for the club. The hackathon's length and how substantial the output was are not stated [1].</t>
        </is>
      </c>
      <c r="X514" s="77" t="inlineStr">
        <is>
          <t>Unclear</t>
        </is>
      </c>
      <c r="Y514" s="77" t="inlineStr">
        <is>
          <t>Team format not stated in the extract [1].</t>
        </is>
      </c>
      <c r="Z514" s="77" t="inlineStr">
        <is>
          <t>Yes</t>
        </is>
      </c>
      <c r="AA514" s="77" t="inlineStr">
        <is>
          <t>Students worked on 'a real-life commercial challenge' and developed ideas 'to support Swansea City Football club' (the club is the source of the challenge and receives the ideas) [1].</t>
        </is>
      </c>
      <c r="AB514" s="77" t="inlineStr">
        <is>
          <t>Business/commercial</t>
        </is>
      </c>
      <c r="AC514" s="77" t="inlineStr">
        <is>
          <t>Sets the commercial challenge and receives the ideas</t>
        </is>
      </c>
      <c r="AD514" s="77" t="inlineStr">
        <is>
          <t>Swansea City Football Club (year not shown)</t>
        </is>
      </c>
      <c r="AE514" s="77" t="inlineStr">
        <is>
          <t>Commercial ideas</t>
        </is>
      </c>
      <c r="AF514" s="77">
        <f>IF(OR(V514="No",X514="No",Z514="No"),"Outside strict definition",IF(AND(V514="Yes",X514="Yes",Z514="Yes"),"Meets all three","Potentially relevant; evidence incomplete"))</f>
        <v/>
      </c>
      <c r="AG514" s="77" t="inlineStr">
        <is>
          <t>Current status unclear</t>
        </is>
      </c>
      <c r="AH514" s="77" t="inlineStr"/>
      <c r="AI514" s="77" t="inlineStr">
        <is>
          <t>Yes</t>
        </is>
      </c>
      <c r="AJ514" s="77">
        <f>IF(AND(AI514="Yes",AF514="Meets all three",AG514="Current delivery confirmed"),"Yes","No")</f>
        <v/>
      </c>
      <c r="AK514" s="77" t="inlineStr"/>
      <c r="AL514" s="77" t="inlineStr">
        <is>
          <t>UK14-S06-R1</t>
        </is>
      </c>
      <c r="AM514" s="77" t="inlineStr">
        <is>
          <t>Date, recurrence, team format and length are unknown. This looks like a one-off event.</t>
        </is>
      </c>
      <c r="AN514" s="77" t="inlineStr"/>
      <c r="AO514" s="77" t="inlineStr">
        <is>
          <t>UK</t>
        </is>
      </c>
      <c r="AP514" s="77" t="inlineStr">
        <is>
          <t>UK – additional</t>
        </is>
      </c>
      <c r="AQ514" s="77" t="inlineStr">
        <is>
          <t>Unclear</t>
        </is>
      </c>
      <c r="AR514" s="77" t="inlineStr">
        <is>
          <t>Unclear</t>
        </is>
      </c>
      <c r="AS514" s="77" t="inlineStr"/>
    </row>
    <row r="515">
      <c r="A515" s="77" t="inlineStr">
        <is>
          <t>UK14</t>
        </is>
      </c>
      <c r="B515" s="77" t="inlineStr">
        <is>
          <t>Swansea</t>
        </is>
      </c>
      <c r="C515" s="77" t="inlineStr">
        <is>
          <t>Programme/course</t>
        </is>
      </c>
      <c r="D515" s="77" t="inlineStr">
        <is>
          <t>UK14-S07</t>
        </is>
      </c>
      <c r="E515" s="77" t="inlineStr"/>
      <c r="F515" s="77" t="inlineStr">
        <is>
          <t>No</t>
        </is>
      </c>
      <c r="G515" s="79" t="inlineStr">
        <is>
          <t>Swansea Law Clinic - Clinical Legal Education module</t>
        </is>
      </c>
      <c r="H515" s="77" t="inlineStr">
        <is>
          <t>Clinical Legal Education (Law Clinic)</t>
        </is>
      </c>
      <c r="I515" s="77" t="inlineStr">
        <is>
          <t>LAA366 (Sem 1) / LAA367 (Sem 2)</t>
        </is>
      </c>
      <c r="J515"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515" s="77" t="inlineStr">
        <is>
          <t>Hillary Rodham Clinton School of Law</t>
        </is>
      </c>
      <c r="L515" s="77" t="inlineStr">
        <is>
          <t>Law students (year not stated)</t>
        </is>
      </c>
      <c r="M515" s="77" t="inlineStr">
        <is>
          <t>Other (law, health, design, architecture…)</t>
        </is>
      </c>
      <c r="N515" s="77" t="inlineStr">
        <is>
          <t>Unclear</t>
        </is>
      </c>
      <c r="O515" s="77" t="inlineStr"/>
      <c r="P515" s="77" t="inlineStr">
        <is>
          <t>Not stated</t>
        </is>
      </c>
      <c r="Q515" s="77" t="inlineStr">
        <is>
          <t>Optional/elective</t>
        </is>
      </c>
      <c r="R515" s="77" t="inlineStr">
        <is>
          <t>Mixed</t>
        </is>
      </c>
      <c r="S515" s="77" t="inlineStr">
        <is>
          <t>20 credits</t>
        </is>
      </c>
      <c r="T515" s="77" t="inlineStr">
        <is>
          <t>One semester</t>
        </is>
      </c>
      <c r="U515" s="77" t="inlineStr">
        <is>
          <t>Clinic casework</t>
        </is>
      </c>
      <c r="V515" s="77" t="inlineStr">
        <is>
          <t>No</t>
        </is>
      </c>
      <c r="W515" s="77" t="inlineStr">
        <is>
          <t>Individual-client advice casework rather than a bounded project with a defined deliverable [1].</t>
        </is>
      </c>
      <c r="X515" s="77" t="inlineStr">
        <is>
          <t>Unclear</t>
        </is>
      </c>
      <c r="Y515" s="77" t="inlineStr">
        <is>
          <t>Page does not say whether students work in teams [1].</t>
        </is>
      </c>
      <c r="Z515" s="77" t="inlineStr">
        <is>
          <t>Unclear</t>
        </is>
      </c>
      <c r="AA515" s="77" t="inlineStr">
        <is>
          <t>Clients are members of the public, students and staff; solicitor firms supervise/support. No external organisation sets a brief [1].</t>
        </is>
      </c>
      <c r="AB515" s="77" t="inlineStr">
        <is>
          <t>Other</t>
        </is>
      </c>
      <c r="AC515" s="77" t="inlineStr">
        <is>
          <t>Supporting firms provide volunteer solicitors</t>
        </is>
      </c>
      <c r="AD515" s="77" t="inlineStr">
        <is>
          <t>Duncan Lewis Solicitors, Peter Lynn and Partners, Graham Evans and Partners, Smith Llewellyn and Douglas-Jones Mercer Solicitors (page, undated)</t>
        </is>
      </c>
      <c r="AE515" s="77" t="inlineStr">
        <is>
          <t>Legal advice</t>
        </is>
      </c>
      <c r="AF515" s="77">
        <f>IF(OR(V515="No",X515="No",Z515="No"),"Outside strict definition",IF(AND(V515="Yes",X515="Yes",Z515="Yes"),"Meets all three","Potentially relevant; evidence incomplete"))</f>
        <v/>
      </c>
      <c r="AG515" s="77" t="inlineStr">
        <is>
          <t>Current delivery confirmed</t>
        </is>
      </c>
      <c r="AH515" s="77" t="inlineStr">
        <is>
          <t>2025/26 (annual report linked)</t>
        </is>
      </c>
      <c r="AI515" s="77" t="inlineStr">
        <is>
          <t>Yes</t>
        </is>
      </c>
      <c r="AJ515" s="77">
        <f>IF(AND(AI515="Yes",AF515="Meets all three",AG515="Current delivery confirmed"),"Yes","No")</f>
        <v/>
      </c>
      <c r="AK515" s="77" t="inlineStr"/>
      <c r="AL515" s="77" t="inlineStr">
        <is>
          <t>UK14-S07-R1</t>
        </is>
      </c>
      <c r="AM515" s="77" t="inlineStr">
        <is>
          <t>Casework not project; near-miss. Charity collaborations (Inside Justice, Age Cymru) only in search summary, not opened.</t>
        </is>
      </c>
      <c r="AN515" s="77" t="inlineStr"/>
      <c r="AO515" s="77" t="inlineStr">
        <is>
          <t>UK</t>
        </is>
      </c>
      <c r="AP515" s="77" t="inlineStr">
        <is>
          <t>UK – additional</t>
        </is>
      </c>
      <c r="AQ515" s="77" t="inlineStr">
        <is>
          <t>~1 term/semester</t>
        </is>
      </c>
      <c r="AR515" s="77" t="inlineStr">
        <is>
          <t>Unclear</t>
        </is>
      </c>
      <c r="AS515" s="77" t="inlineStr"/>
    </row>
    <row r="516">
      <c r="A516" s="77" t="inlineStr">
        <is>
          <t>UK15</t>
        </is>
      </c>
      <c r="B516" s="77" t="inlineStr">
        <is>
          <t>Essex</t>
        </is>
      </c>
      <c r="C516" s="77" t="inlineStr">
        <is>
          <t>Unclear</t>
        </is>
      </c>
      <c r="D516" s="77" t="inlineStr">
        <is>
          <t>UK15-S01</t>
        </is>
      </c>
      <c r="E516" s="77" t="inlineStr"/>
      <c r="F516" s="77" t="inlineStr">
        <is>
          <t>No</t>
        </is>
      </c>
      <c r="G516" s="79" t="inlineStr">
        <is>
          <t>iTeams (Essex Startups)</t>
        </is>
      </c>
      <c r="H516" s="77" t="inlineStr">
        <is>
          <t>iTeams multidisciplinary business challenge programme</t>
        </is>
      </c>
      <c r="I516" s="77" t="inlineStr"/>
      <c r="J516"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516" s="77" t="inlineStr">
        <is>
          <t>Essex Startups (Careers / Student Development)</t>
        </is>
      </c>
      <c r="L516" s="77" t="inlineStr">
        <is>
          <t>Students from different faculties; no formal eligibility criteria on page; "you must be able to attend all workshops"; "Spaces ... are limited"; apply via CareerHub (deadline 31 Jan 2025).</t>
        </is>
      </c>
      <c r="M516" s="77" t="inlineStr">
        <is>
          <t>Central provision</t>
        </is>
      </c>
      <c r="N516" s="77" t="inlineStr">
        <is>
          <t>Unclear</t>
        </is>
      </c>
      <c r="O516" s="77" t="inlineStr"/>
      <c r="P516" s="77" t="inlineStr"/>
      <c r="Q516" s="77" t="inlineStr">
        <is>
          <t>Selective/competitive</t>
        </is>
      </c>
      <c r="R516" s="77" t="inlineStr">
        <is>
          <t>Extracurricular</t>
        </is>
      </c>
      <c r="S516" s="77" t="inlineStr">
        <is>
          <t>No credit evidenced; judged by expert panel finale with cash prizes</t>
        </is>
      </c>
      <c r="T516" s="77" t="inlineStr">
        <is>
          <t>7 weeks (2025); 8 weeks (2022); 10 weeks (earlier)</t>
        </is>
      </c>
      <c r="U516" s="77" t="inlineStr">
        <is>
          <t>Workshops plus team work with external mentor; final pitch at Colchester Campus</t>
        </is>
      </c>
      <c r="V516" s="77" t="inlineStr">
        <is>
          <t>Yes</t>
        </is>
      </c>
      <c r="W516" s="77" t="inlineStr">
        <is>
          <t>Teams are posed a question by the challenge-host and produce a report and presentation to help the organisation understand the problem (source 1).</t>
        </is>
      </c>
      <c r="X516" s="77" t="inlineStr">
        <is>
          <t>Yes</t>
        </is>
      </c>
      <c r="Y516" s="77" t="inlineStr">
        <is>
          <t>Six student teams made up of several students across different faculties (sources 1, 2). Page text: "six student teams (made up by several students across different faculties)".</t>
        </is>
      </c>
      <c r="Z516" s="77" t="inlineStr">
        <is>
          <t>Yes</t>
        </is>
      </c>
      <c r="AA516"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516" s="77" t="inlineStr">
        <is>
          <t>Business/commercial</t>
        </is>
      </c>
      <c r="AC516" s="77" t="inlineStr">
        <is>
          <t>Host businesses set the challenge; industry experts mentor; panel judges the pitch</t>
        </is>
      </c>
      <c r="AD516" s="77" t="inlineStr"/>
      <c r="AE516" s="77" t="inlineStr">
        <is>
          <t>Report and presentation/pitch to the challenge host and expert panel</t>
        </is>
      </c>
      <c r="AF516" s="77">
        <f>IF(OR(V516="No",X516="No",Z516="No"),"Outside strict definition",IF(AND(V516="Yes",X516="Yes",Z516="Yes"),"Meets all three","Potentially relevant; evidence incomplete"))</f>
        <v/>
      </c>
      <c r="AG516" s="77" t="inlineStr">
        <is>
          <t>Current status unclear</t>
        </is>
      </c>
      <c r="AH516" s="77" t="inlineStr">
        <is>
          <t>2024/25 (event Feb 2025)</t>
        </is>
      </c>
      <c r="AI516" s="77" t="inlineStr">
        <is>
          <t>Yes</t>
        </is>
      </c>
      <c r="AJ516" s="77">
        <f>IF(AND(AI516="Yes",AF516="Meets all three",AG516="Current delivery confirmed"),"Yes","No")</f>
        <v/>
      </c>
      <c r="AK516" s="77" t="inlineStr"/>
      <c r="AL516" s="77" t="inlineStr">
        <is>
          <t>UK15-S01-R1; UK15-S01-R2; UK15-S01-R3</t>
        </is>
      </c>
      <c r="AM516"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516" s="77" t="inlineStr"/>
      <c r="AO516" s="77" t="inlineStr">
        <is>
          <t>UK</t>
        </is>
      </c>
      <c r="AP516" s="77" t="inlineStr">
        <is>
          <t>UK – additional</t>
        </is>
      </c>
      <c r="AQ516" s="77" t="inlineStr">
        <is>
          <t>~1 term/semester</t>
        </is>
      </c>
      <c r="AR516" s="77" t="inlineStr">
        <is>
          <t>All/standard</t>
        </is>
      </c>
      <c r="AS516" s="77" t="inlineStr"/>
    </row>
    <row r="517">
      <c r="A517" s="77" t="inlineStr">
        <is>
          <t>UK15</t>
        </is>
      </c>
      <c r="B517" s="77" t="inlineStr">
        <is>
          <t>Essex</t>
        </is>
      </c>
      <c r="C517" s="77" t="inlineStr">
        <is>
          <t>Unclear</t>
        </is>
      </c>
      <c r="D517" s="77" t="inlineStr">
        <is>
          <t>UK15-S02</t>
        </is>
      </c>
      <c r="E517" s="77" t="inlineStr">
        <is>
          <t>UK15-S01</t>
        </is>
      </c>
      <c r="F517" s="77" t="inlineStr">
        <is>
          <t>No</t>
        </is>
      </c>
      <c r="G517" s="79" t="inlineStr">
        <is>
          <t>Cyber Innovate to Elevate (bespoke iTeams programme)</t>
        </is>
      </c>
      <c r="H517" s="77" t="inlineStr">
        <is>
          <t>Cyber Innovate to Elevate</t>
        </is>
      </c>
      <c r="I517" s="77" t="inlineStr"/>
      <c r="J517" s="77" t="inlineStr">
        <is>
          <t>Funded Freeport East/Essex programme in which MSc and PhD students work directly with SMEs on cybersecurity strategies through a six-week bespoke iTeams innovation challenge.</t>
        </is>
      </c>
      <c r="K517" s="77" t="inlineStr">
        <is>
          <t>Essex (business services / Essex Startups)</t>
        </is>
      </c>
      <c r="L517" s="77" t="inlineStr">
        <is>
          <t>MSc and PhD students (cyber-related); full eligibility not obtained</t>
        </is>
      </c>
      <c r="M517" s="77" t="inlineStr">
        <is>
          <t>Engineering/computing; Central provision</t>
        </is>
      </c>
      <c r="N517" s="77" t="inlineStr">
        <is>
          <t>Mixed</t>
        </is>
      </c>
      <c r="O517" s="77" t="inlineStr"/>
      <c r="P517" s="77" t="inlineStr"/>
      <c r="Q517" s="77" t="inlineStr">
        <is>
          <t>Selective/competitive</t>
        </is>
      </c>
      <c r="R517" s="77" t="inlineStr">
        <is>
          <t>Extracurricular</t>
        </is>
      </c>
      <c r="S517" s="77" t="inlineStr"/>
      <c r="T517" s="77" t="inlineStr">
        <is>
          <t>Six weeks</t>
        </is>
      </c>
      <c r="U517" s="77" t="inlineStr">
        <is>
          <t>Bespoke iTeams challenge with SMEs</t>
        </is>
      </c>
      <c r="V517" s="77" t="inlineStr">
        <is>
          <t>Unclear</t>
        </is>
      </c>
      <c r="W517" s="77" t="inlineStr">
        <is>
          <t>Students work with SMEs on cybersecurity strategies; defined output not confirmed (source 1).</t>
        </is>
      </c>
      <c r="X517" s="77" t="inlineStr">
        <is>
          <t>Unclear</t>
        </is>
      </c>
      <c r="Y517" s="77" t="inlineStr">
        <is>
          <t>Described as an iTeams variant, which uses teams in the main programme, but team working not explicitly stated for this variant in the extract.</t>
        </is>
      </c>
      <c r="Z517" s="77" t="inlineStr">
        <is>
          <t>Yes</t>
        </is>
      </c>
      <c r="AA517" s="77" t="inlineStr">
        <is>
          <t>Students work directly with SMEs (sources 1, 2). Fetched funding page (2026 call) describes support for UK-owned SMEs in Freeport East with an Innovation Manager and academics; it does not describe student teams.</t>
        </is>
      </c>
      <c r="AB517" s="77" t="inlineStr">
        <is>
          <t>Business/commercial</t>
        </is>
      </c>
      <c r="AC517" s="77" t="inlineStr">
        <is>
          <t>SMEs host cybersecurity challenges</t>
        </is>
      </c>
      <c r="AD517" s="77" t="inlineStr"/>
      <c r="AE517" s="77" t="inlineStr">
        <is>
          <t>Not confirmed (cybersecurity strategy/recommendations)</t>
        </is>
      </c>
      <c r="AF517" s="77">
        <f>IF(OR(V517="No",X517="No",Z517="No"),"Outside strict definition",IF(AND(V517="Yes",X517="Yes",Z517="Yes"),"Meets all three","Potentially relevant; evidence incomplete"))</f>
        <v/>
      </c>
      <c r="AG517" s="77" t="inlineStr">
        <is>
          <t>Current delivery confirmed</t>
        </is>
      </c>
      <c r="AH517" s="77" t="inlineStr">
        <is>
          <t>2025/26</t>
        </is>
      </c>
      <c r="AI517" s="77" t="inlineStr">
        <is>
          <t>Yes</t>
        </is>
      </c>
      <c r="AJ517" s="77">
        <f>IF(AND(AI517="Yes",AF517="Meets all three",AG517="Current delivery confirmed"),"Yes","No")</f>
        <v/>
      </c>
      <c r="AK517" s="77" t="inlineStr"/>
      <c r="AL517" s="77" t="inlineStr">
        <is>
          <t>UK15-S02-R1; UK15-S02-R2</t>
        </is>
      </c>
      <c r="AM517"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517" s="77" t="inlineStr"/>
      <c r="AO517" s="77" t="inlineStr">
        <is>
          <t>UK</t>
        </is>
      </c>
      <c r="AP517" s="77" t="inlineStr">
        <is>
          <t>UK – additional</t>
        </is>
      </c>
      <c r="AQ517" s="77" t="inlineStr">
        <is>
          <t>Unclear</t>
        </is>
      </c>
      <c r="AR517" s="77" t="inlineStr">
        <is>
          <t>Unclear</t>
        </is>
      </c>
      <c r="AS517" s="77" t="inlineStr"/>
    </row>
    <row r="518">
      <c r="A518" s="77" t="inlineStr">
        <is>
          <t>UK15</t>
        </is>
      </c>
      <c r="B518" s="77" t="inlineStr">
        <is>
          <t>Essex</t>
        </is>
      </c>
      <c r="C518" s="77" t="inlineStr">
        <is>
          <t>Programme/course</t>
        </is>
      </c>
      <c r="D518" s="77" t="inlineStr">
        <is>
          <t>UK15-S03</t>
        </is>
      </c>
      <c r="E518" s="77" t="inlineStr"/>
      <c r="F518" s="77" t="inlineStr">
        <is>
          <t>No</t>
        </is>
      </c>
      <c r="G518" s="79" t="inlineStr">
        <is>
          <t>Marketing Management consultancy project (BSc Marketing Management and related degrees)</t>
        </is>
      </c>
      <c r="H518" s="77" t="inlineStr">
        <is>
          <t>Marketing Management module consultancy project</t>
        </is>
      </c>
      <c r="I518" s="77" t="inlineStr"/>
      <c r="J518" s="77" t="inlineStr">
        <is>
          <t>15-credit Marketing Management module on Essex Business School degrees whose assessment has students undertake a consultancy project for a real-world business in response to a marketing brief.</t>
        </is>
      </c>
      <c r="K518" s="77" t="inlineStr">
        <is>
          <t>Essex Business School</t>
        </is>
      </c>
      <c r="L518" s="77" t="inlineStr">
        <is>
          <t>BSc Marketing Management (incl. foundation/year abroad variants), Integrated Master in Management: Marketing Management; wording also appears on other EBS course pages</t>
        </is>
      </c>
      <c r="M518" s="77" t="inlineStr">
        <is>
          <t>Business/management</t>
        </is>
      </c>
      <c r="N518" s="77" t="inlineStr">
        <is>
          <t>Undergraduate</t>
        </is>
      </c>
      <c r="O518" s="77" t="inlineStr">
        <is>
          <t>Second year (per search summary)</t>
        </is>
      </c>
      <c r="P518" s="77" t="inlineStr"/>
      <c r="Q518" s="77" t="inlineStr">
        <is>
          <t>Compulsory within specified programmes</t>
        </is>
      </c>
      <c r="R518" s="77" t="inlineStr">
        <is>
          <t>Curricular</t>
        </is>
      </c>
      <c r="S518" s="77" t="inlineStr">
        <is>
          <t>15 credits; consultancy project is part of assessment</t>
        </is>
      </c>
      <c r="T518" s="77" t="inlineStr">
        <is>
          <t>Module length not obtained</t>
        </is>
      </c>
      <c r="U518" s="77" t="inlineStr">
        <is>
          <t>Taught module</t>
        </is>
      </c>
      <c r="V518" s="77" t="inlineStr">
        <is>
          <t>Yes</t>
        </is>
      </c>
      <c r="W518" s="77" t="inlineStr">
        <is>
          <t>Course pages: students undertake a consultancy project for a real-world business in response to a marketing brief (source 1).</t>
        </is>
      </c>
      <c r="X518" s="77" t="inlineStr">
        <is>
          <t>Unclear</t>
        </is>
      </c>
      <c r="Y518" s="77" t="inlineStr">
        <is>
          <t>No source states the consultancy project is a group assessment; course-level page lists group presentations among assessment types only generally (source 1).</t>
        </is>
      </c>
      <c r="Z518" s="77" t="inlineStr">
        <is>
          <t>Unclear</t>
        </is>
      </c>
      <c r="AA518" s="77" t="inlineStr">
        <is>
          <t>'Real-world business' stated but not whether the business sets/receives the brief, nor how many external clients or whether briefs are partly hypothetical (source 1).</t>
        </is>
      </c>
      <c r="AB518" s="77" t="inlineStr">
        <is>
          <t>Business/commercial</t>
        </is>
      </c>
      <c r="AC518" s="77" t="inlineStr">
        <is>
          <t>Real-world business (unnamed)</t>
        </is>
      </c>
      <c r="AD518" s="77" t="inlineStr"/>
      <c r="AE518" s="77" t="inlineStr">
        <is>
          <t>Consultancy project/marketing plan report (format not confirmed)</t>
        </is>
      </c>
      <c r="AF518" s="77">
        <f>IF(OR(V518="No",X518="No",Z518="No"),"Outside strict definition",IF(AND(V518="Yes",X518="Yes",Z518="Yes"),"Meets all three","Potentially relevant; evidence incomplete"))</f>
        <v/>
      </c>
      <c r="AG518" s="77" t="inlineStr">
        <is>
          <t>Current status unclear</t>
        </is>
      </c>
      <c r="AH518" s="77" t="inlineStr">
        <is>
          <t>2026 entry (course page); module directory entry 2024/25</t>
        </is>
      </c>
      <c r="AI518" s="77" t="inlineStr">
        <is>
          <t>Yes</t>
        </is>
      </c>
      <c r="AJ518" s="77">
        <f>IF(AND(AI518="Yes",AF518="Meets all three",AG518="Current delivery confirmed"),"Yes","No")</f>
        <v/>
      </c>
      <c r="AK518" s="77" t="inlineStr"/>
      <c r="AL518" s="77" t="inlineStr">
        <is>
          <t>UK15-S03-R1</t>
        </is>
      </c>
      <c r="AM518" s="77" t="inlineStr">
        <is>
          <t>Module code and handbook assessment spec not seen; group vs individual; external client involvement; 2025/26 delivery.</t>
        </is>
      </c>
      <c r="AN518" s="77" t="inlineStr"/>
      <c r="AO518" s="77" t="inlineStr">
        <is>
          <t>UK</t>
        </is>
      </c>
      <c r="AP518" s="77" t="inlineStr">
        <is>
          <t>UK – additional</t>
        </is>
      </c>
      <c r="AQ518" s="77" t="inlineStr">
        <is>
          <t>Unclear</t>
        </is>
      </c>
      <c r="AR518" s="77" t="inlineStr">
        <is>
          <t>Unclear</t>
        </is>
      </c>
      <c r="AS518" s="77" t="inlineStr"/>
    </row>
    <row r="519">
      <c r="A519" s="77" t="inlineStr">
        <is>
          <t>UK15</t>
        </is>
      </c>
      <c r="B519" s="77" t="inlineStr">
        <is>
          <t>Essex</t>
        </is>
      </c>
      <c r="C519" s="77" t="inlineStr">
        <is>
          <t>Cross-faculty</t>
        </is>
      </c>
      <c r="D519" s="77" t="inlineStr">
        <is>
          <t>UK15-S04</t>
        </is>
      </c>
      <c r="E519" s="77" t="inlineStr"/>
      <c r="F519" s="77" t="inlineStr">
        <is>
          <t>No</t>
        </is>
      </c>
      <c r="G519" s="79" t="inlineStr">
        <is>
          <t>Work-based learning live employer projects (Industry and Placements team)</t>
        </is>
      </c>
      <c r="H519" s="77" t="inlineStr">
        <is>
          <t>Work-based learning: live employer projects</t>
        </is>
      </c>
      <c r="I519" s="77" t="inlineStr"/>
      <c r="J519"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19" s="77" t="inlineStr">
        <is>
          <t>Industry and Placements team (Student Development Team)</t>
        </is>
      </c>
      <c r="L519" s="77" t="inlineStr">
        <is>
          <t>Named degrees (e.g. Biomedical Science, Actuarial Science); full list not obtained</t>
        </is>
      </c>
      <c r="M519" s="77" t="inlineStr">
        <is>
          <t>Science; Central provision</t>
        </is>
      </c>
      <c r="N519" s="77" t="inlineStr">
        <is>
          <t>Undergraduate</t>
        </is>
      </c>
      <c r="O519" s="77" t="inlineStr"/>
      <c r="P519" s="77" t="inlineStr"/>
      <c r="Q519" s="77" t="inlineStr">
        <is>
          <t>Optional/elective</t>
        </is>
      </c>
      <c r="R519" s="77" t="inlineStr">
        <is>
          <t>Curricular</t>
        </is>
      </c>
      <c r="S519" s="77" t="inlineStr"/>
      <c r="T519" s="77" t="inlineStr"/>
      <c r="U519" s="77" t="inlineStr"/>
      <c r="V519" s="77" t="inlineStr">
        <is>
          <t>Unclear</t>
        </is>
      </c>
      <c r="W519" s="77" t="inlineStr">
        <is>
          <t>Policy defines live projects for an organisation or client as WBL (source 1); no specific module assessed.</t>
        </is>
      </c>
      <c r="X519" s="77" t="inlineStr">
        <is>
          <t>Unclear</t>
        </is>
      </c>
      <c r="Y519" s="77" t="inlineStr">
        <is>
          <t>Not stated.</t>
        </is>
      </c>
      <c r="Z519" s="77" t="inlineStr">
        <is>
          <t>Unclear</t>
        </is>
      </c>
      <c r="AA519" s="77" t="inlineStr">
        <is>
          <t>Live projects for an organisation/client in policy; module-level evidence missing.</t>
        </is>
      </c>
      <c r="AB519" s="77" t="inlineStr">
        <is>
          <t>Unclear</t>
        </is>
      </c>
      <c r="AC519" s="77" t="inlineStr"/>
      <c r="AD519" s="77" t="inlineStr"/>
      <c r="AE519" s="77" t="inlineStr"/>
      <c r="AF519" s="77">
        <f>IF(OR(V519="No",X519="No",Z519="No"),"Outside strict definition",IF(AND(V519="Yes",X519="Yes",Z519="Yes"),"Meets all three","Potentially relevant; evidence incomplete"))</f>
        <v/>
      </c>
      <c r="AG519" s="77" t="inlineStr">
        <is>
          <t>Current status unclear</t>
        </is>
      </c>
      <c r="AH519" s="77" t="inlineStr">
        <is>
          <t>undated</t>
        </is>
      </c>
      <c r="AI519" s="77" t="inlineStr">
        <is>
          <t>Yes</t>
        </is>
      </c>
      <c r="AJ519" s="77">
        <f>IF(AND(AI519="Yes",AF519="Meets all three",AG519="Current delivery confirmed"),"Yes","No")</f>
        <v/>
      </c>
      <c r="AK519" s="77" t="inlineStr"/>
      <c r="AL519" s="77" t="inlineStr">
        <is>
          <t>UK15-S04-R1; UK15-S04-R2</t>
        </is>
      </c>
      <c r="AM519" s="77" t="inlineStr">
        <is>
          <t>Identify the actual WBL project modules (module codes), whether team-based, partner types and 2025/26 delivery. Second search (2026-10-13) found Biomedical Science module pages listing 'Practice and Employability' but no team-based client module.</t>
        </is>
      </c>
      <c r="AN519" s="77" t="inlineStr"/>
      <c r="AO519" s="77" t="inlineStr">
        <is>
          <t>UK</t>
        </is>
      </c>
      <c r="AP519" s="77" t="inlineStr">
        <is>
          <t>UK – additional</t>
        </is>
      </c>
      <c r="AQ519" s="77" t="inlineStr">
        <is>
          <t>Unclear</t>
        </is>
      </c>
      <c r="AR519" s="77" t="inlineStr">
        <is>
          <t>Unclear</t>
        </is>
      </c>
      <c r="AS519" s="77" t="inlineStr"/>
    </row>
    <row r="520">
      <c r="A520" s="77" t="inlineStr">
        <is>
          <t>UK15</t>
        </is>
      </c>
      <c r="B520" s="77" t="inlineStr">
        <is>
          <t>Essex</t>
        </is>
      </c>
      <c r="C520" s="77" t="inlineStr">
        <is>
          <t>Faculty/school</t>
        </is>
      </c>
      <c r="D520" s="77" t="inlineStr">
        <is>
          <t>UK15-S05</t>
        </is>
      </c>
      <c r="E520" s="77" t="inlineStr"/>
      <c r="F520" s="77" t="inlineStr">
        <is>
          <t>No</t>
        </is>
      </c>
      <c r="G520" s="79" t="inlineStr">
        <is>
          <t>Business Law Clinic (Essex Law School)</t>
        </is>
      </c>
      <c r="H520" s="77" t="inlineStr">
        <is>
          <t>Business Law Clinic</t>
        </is>
      </c>
      <c r="I520" s="77" t="inlineStr"/>
      <c r="J520"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20" s="77" t="inlineStr">
        <is>
          <t>Essex Law School</t>
        </is>
      </c>
      <c r="L520" s="77" t="inlineStr">
        <is>
          <t>Final-year LLB and Law PGT students (Law Clinic page: final-year undergraduates eligible to apply)</t>
        </is>
      </c>
      <c r="M520" s="77" t="inlineStr">
        <is>
          <t>Other (law, health, design, architecture…)</t>
        </is>
      </c>
      <c r="N520" s="77" t="inlineStr">
        <is>
          <t>Mixed</t>
        </is>
      </c>
      <c r="O520" s="77" t="inlineStr">
        <is>
          <t>Final year UG / PGT</t>
        </is>
      </c>
      <c r="P520" s="77" t="inlineStr">
        <is>
          <t>Law students; application</t>
        </is>
      </c>
      <c r="Q520" s="77" t="inlineStr">
        <is>
          <t>Selective/competitive</t>
        </is>
      </c>
      <c r="R520" s="77" t="inlineStr">
        <is>
          <t>Unclear</t>
        </is>
      </c>
      <c r="S520" s="77" t="inlineStr">
        <is>
          <t>Credit/module link not stated on page</t>
        </is>
      </c>
      <c r="T520" s="77" t="inlineStr">
        <is>
          <t>Academic year (not confirmed)</t>
        </is>
      </c>
      <c r="U520" s="77" t="inlineStr">
        <is>
          <t>Supervised team projects</t>
        </is>
      </c>
      <c r="V520" s="77" t="inlineStr">
        <is>
          <t>Yes</t>
        </is>
      </c>
      <c r="W520" s="77" t="inlineStr">
        <is>
          <t>Projects with defined outputs for organisations (guidance, contract resources) (sources 1, 2).</t>
        </is>
      </c>
      <c r="X520" s="77" t="inlineStr">
        <is>
          <t>Yes</t>
        </is>
      </c>
      <c r="Y520" s="77" t="inlineStr">
        <is>
          <t>"Working in small teams under academic supervision" (source 1).</t>
        </is>
      </c>
      <c r="Z520" s="77" t="inlineStr">
        <is>
          <t>Yes</t>
        </is>
      </c>
      <c r="AA520"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20" s="77" t="inlineStr">
        <is>
          <t>Mixed</t>
        </is>
      </c>
      <c r="AC520" s="77" t="inlineStr">
        <is>
          <t>Partner organisation commissions legal research/guidance output</t>
        </is>
      </c>
      <c r="AD520" s="77" t="inlineStr">
        <is>
          <t>Mercury Theatre; British credit unions (2025-26, search extract)</t>
        </is>
      </c>
      <c r="AE520" s="77" t="inlineStr">
        <is>
          <t>Legal guidance/resources for partner organisations</t>
        </is>
      </c>
      <c r="AF520" s="77">
        <f>IF(OR(V520="No",X520="No",Z520="No"),"Outside strict definition",IF(AND(V520="Yes",X520="Yes",Z520="Yes"),"Meets all three","Potentially relevant; evidence incomplete"))</f>
        <v/>
      </c>
      <c r="AG520" s="77" t="inlineStr">
        <is>
          <t>Current delivery confirmed</t>
        </is>
      </c>
      <c r="AH520" s="77" t="inlineStr">
        <is>
          <t>2025/26</t>
        </is>
      </c>
      <c r="AI520" s="77" t="inlineStr">
        <is>
          <t>Yes</t>
        </is>
      </c>
      <c r="AJ520" s="77">
        <f>IF(AND(AI520="Yes",AF520="Meets all three",AG520="Current delivery confirmed"),"Yes","No")</f>
        <v/>
      </c>
      <c r="AK520" s="77" t="inlineStr"/>
      <c r="AL520" s="77" t="inlineStr">
        <is>
          <t>UK15-S05-R1; UK15-S05-R2</t>
        </is>
      </c>
      <c r="AM520" s="77" t="inlineStr">
        <is>
          <t>Credit status, team sizes, and share of projects with real external partners (mock clients mentioned) - hence coverage Some projects.</t>
        </is>
      </c>
      <c r="AN520" s="77" t="inlineStr"/>
      <c r="AO520" s="77" t="inlineStr">
        <is>
          <t>UK</t>
        </is>
      </c>
      <c r="AP520" s="77" t="inlineStr">
        <is>
          <t>UK – additional</t>
        </is>
      </c>
      <c r="AQ520" s="77" t="inlineStr">
        <is>
          <t>Unclear</t>
        </is>
      </c>
      <c r="AR520" s="77" t="inlineStr">
        <is>
          <t>Some projects</t>
        </is>
      </c>
      <c r="AS520" s="77" t="inlineStr"/>
    </row>
    <row r="521">
      <c r="A521" s="77" t="inlineStr">
        <is>
          <t>UK15</t>
        </is>
      </c>
      <c r="B521" s="77" t="inlineStr">
        <is>
          <t>Essex</t>
        </is>
      </c>
      <c r="C521" s="77" t="inlineStr">
        <is>
          <t>Cross-faculty</t>
        </is>
      </c>
      <c r="D521" s="77" t="inlineStr">
        <is>
          <t>UK15-S06</t>
        </is>
      </c>
      <c r="E521" s="77" t="inlineStr"/>
      <c r="F521" s="77" t="inlineStr">
        <is>
          <t>No</t>
        </is>
      </c>
      <c r="G521" s="79" t="inlineStr">
        <is>
          <t>Human Rights Centre Clinic (module-based projects, HU902)</t>
        </is>
      </c>
      <c r="H521" s="77" t="inlineStr">
        <is>
          <t>Human Rights Centre Clinic</t>
        </is>
      </c>
      <c r="I521" s="77" t="inlineStr">
        <is>
          <t>HU902</t>
        </is>
      </c>
      <c r="J521"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21" s="77" t="inlineStr">
        <is>
          <t>Human Rights Centre / Essex Law School</t>
        </is>
      </c>
      <c r="L521" s="77" t="inlineStr">
        <is>
          <t>Module-based: Human Rights Masters (LLM/MA) and final-year/senior-status Law; multi-year projects open to all UG/PG</t>
        </is>
      </c>
      <c r="M521" s="77" t="inlineStr">
        <is>
          <t>Other (law, health, design, architecture…); Arts/humanities/social sciences</t>
        </is>
      </c>
      <c r="N521" s="77" t="inlineStr">
        <is>
          <t>Mixed</t>
        </is>
      </c>
      <c r="O521" s="77" t="inlineStr"/>
      <c r="P521" s="77" t="inlineStr">
        <is>
          <t>As above</t>
        </is>
      </c>
      <c r="Q521" s="77" t="inlineStr">
        <is>
          <t>Selective/competitive</t>
        </is>
      </c>
      <c r="R521" s="77" t="inlineStr">
        <is>
          <t>Mixed</t>
        </is>
      </c>
      <c r="S521" s="77" t="inlineStr">
        <is>
          <t>HU902 enrolment; credit value not stated</t>
        </is>
      </c>
      <c r="T521" s="77" t="inlineStr">
        <is>
          <t>Academic year (6 projects in 2026/27)</t>
        </is>
      </c>
      <c r="U521" s="77" t="inlineStr">
        <is>
          <t>Supervised team projects</t>
        </is>
      </c>
      <c r="V521" s="77" t="inlineStr">
        <is>
          <t>Yes</t>
        </is>
      </c>
      <c r="W521" s="77" t="inlineStr">
        <is>
          <t>Students investigate violations or strengthen initiatives, sharing findings at the Annual Conference (source 1); deliverable form not stated.</t>
        </is>
      </c>
      <c r="X521" s="77" t="inlineStr">
        <is>
          <t>Yes</t>
        </is>
      </c>
      <c r="Y521" s="77" t="inlineStr">
        <is>
          <t>"in teams with the guidance of a supervisor" (source 1).</t>
        </is>
      </c>
      <c r="Z521" s="77" t="inlineStr">
        <is>
          <t>Unclear</t>
        </is>
      </c>
      <c r="AA521" s="77" t="inlineStr">
        <is>
          <t>Partners named as governments, NGOs and international organisations such as Amnesty and the UN (source 1), but the page does not say how each partner sets briefs or receives outputs, nor that all projects have an external partner.</t>
        </is>
      </c>
      <c r="AB521" s="77" t="inlineStr">
        <is>
          <t>Mixed</t>
        </is>
      </c>
      <c r="AC521" s="77" t="inlineStr">
        <is>
          <t>Partner organisations (role not specified on page)</t>
        </is>
      </c>
      <c r="AD521" s="77" t="inlineStr">
        <is>
          <t>Amnesty International; United Nations (generic mention, undated)</t>
        </is>
      </c>
      <c r="AE521" s="77" t="inlineStr">
        <is>
          <t>Not stated (research findings presented at annual conference)</t>
        </is>
      </c>
      <c r="AF521" s="77">
        <f>IF(OR(V521="No",X521="No",Z521="No"),"Outside strict definition",IF(AND(V521="Yes",X521="Yes",Z521="Yes"),"Meets all three","Potentially relevant; evidence incomplete"))</f>
        <v/>
      </c>
      <c r="AG521" s="77" t="inlineStr">
        <is>
          <t>Current delivery confirmed</t>
        </is>
      </c>
      <c r="AH521" s="77" t="inlineStr">
        <is>
          <t>2026/27</t>
        </is>
      </c>
      <c r="AI521" s="77" t="inlineStr">
        <is>
          <t>Yes</t>
        </is>
      </c>
      <c r="AJ521" s="77">
        <f>IF(AND(AI521="Yes",AF521="Meets all three",AG521="Current delivery confirmed"),"Yes","No")</f>
        <v/>
      </c>
      <c r="AK521" s="77" t="inlineStr">
        <is>
          <t>Six projects in 2026/27</t>
        </is>
      </c>
      <c r="AL521" s="77" t="inlineStr">
        <is>
          <t>UK15-S06-R1</t>
        </is>
      </c>
      <c r="AM521" s="77" t="inlineStr">
        <is>
          <t>Partner role, deliverables, credit.</t>
        </is>
      </c>
      <c r="AN521" s="77" t="inlineStr"/>
      <c r="AO521" s="77" t="inlineStr">
        <is>
          <t>UK</t>
        </is>
      </c>
      <c r="AP521" s="77" t="inlineStr">
        <is>
          <t>UK – additional</t>
        </is>
      </c>
      <c r="AQ521" s="77" t="inlineStr">
        <is>
          <t>Unclear</t>
        </is>
      </c>
      <c r="AR521" s="77" t="inlineStr">
        <is>
          <t>Unclear</t>
        </is>
      </c>
      <c r="AS521" s="77" t="inlineStr"/>
    </row>
    <row r="522">
      <c r="A522" s="77" t="inlineStr">
        <is>
          <t>UK16</t>
        </is>
      </c>
      <c r="B522" s="77" t="inlineStr">
        <is>
          <t>Kent</t>
        </is>
      </c>
      <c r="C522" s="77" t="inlineStr">
        <is>
          <t>Faculty/school</t>
        </is>
      </c>
      <c r="D522" s="77" t="inlineStr">
        <is>
          <t>UK16-S01</t>
        </is>
      </c>
      <c r="E522" s="77" t="inlineStr"/>
      <c r="F522" s="77" t="inlineStr">
        <is>
          <t>No</t>
        </is>
      </c>
      <c r="G522" s="79" t="inlineStr">
        <is>
          <t>KBS Challenge</t>
        </is>
      </c>
      <c r="H522" s="77" t="inlineStr">
        <is>
          <t>KBS Challenge</t>
        </is>
      </c>
      <c r="I522" s="77" t="inlineStr">
        <is>
          <t>BUSB6514</t>
        </is>
      </c>
      <c r="J522" s="77" t="inlineStr">
        <is>
          <t>Level 6 Kent Business School module (Medway, Summer Term) in which groups of KBS students act as consultants on live problems set by real businesses. 2026 cohort: 106 students in 15 consultancy teams across 10 live projects over eight weeks, visiting business sites and meeting senior business representatives, producing recommendations presented back to the organisation.</t>
        </is>
      </c>
      <c r="K522" s="77" t="inlineStr">
        <is>
          <t>Kent Business School</t>
        </is>
      </c>
      <c r="L522" s="77" t="inlineStr">
        <is>
          <t>KBS students (Canterbury and Medway) at Stage 3; blog reports students from across KBS</t>
        </is>
      </c>
      <c r="M522" s="77" t="inlineStr">
        <is>
          <t>Business/management</t>
        </is>
      </c>
      <c r="N522" s="77" t="inlineStr">
        <is>
          <t>Undergraduate</t>
        </is>
      </c>
      <c r="O522" s="77" t="inlineStr">
        <is>
          <t>Stage 3 (Level 6)</t>
        </is>
      </c>
      <c r="P522" s="77" t="inlineStr">
        <is>
          <t>Search summary reported an average of at least 60% in the preceding stage; module page fetched did not state a restriction (conflict, unresolved).</t>
        </is>
      </c>
      <c r="Q522" s="77" t="inlineStr">
        <is>
          <t>Unclear</t>
        </is>
      </c>
      <c r="R522" s="77" t="inlineStr">
        <is>
          <t>Curricular</t>
        </is>
      </c>
      <c r="S522" s="77" t="inlineStr">
        <is>
          <t>20 credits (10 ECTS). Group report 3,000 words 60%; group presentation 15 min 20%; individual reflective blog 750 words 20%.</t>
        </is>
      </c>
      <c r="T522" s="77" t="inlineStr">
        <is>
          <t>Eight weeks (Summer Term)</t>
        </is>
      </c>
      <c r="U522" s="77" t="inlineStr">
        <is>
          <t>In person, team consultancy</t>
        </is>
      </c>
      <c r="V522" s="77" t="inlineStr">
        <is>
          <t>Yes</t>
        </is>
      </c>
      <c r="W522" s="77" t="inlineStr">
        <is>
          <t>Live business challenges; group report and presentation with recommendations [1][2].</t>
        </is>
      </c>
      <c r="X522" s="77" t="inlineStr">
        <is>
          <t>Yes</t>
        </is>
      </c>
      <c r="Y522" s="77" t="inlineStr">
        <is>
          <t>'in a group of your peers'; group report and group presentation assessed; 15 teams in 2026 [1][2].</t>
        </is>
      </c>
      <c r="Z522" s="77" t="inlineStr">
        <is>
          <t>Yes</t>
        </is>
      </c>
      <c r="AA522" s="77" t="inlineStr">
        <is>
          <t>Four external organisations supported the projects; teams visited sites, engaged senior business representatives and produced recommendations 'presented back to the organisation' [2]. Module page: 'we'll work with real businesses' [1].</t>
        </is>
      </c>
      <c r="AB522" s="77" t="inlineStr">
        <is>
          <t>Business/commercial</t>
        </is>
      </c>
      <c r="AC522" s="77" t="inlineStr">
        <is>
          <t>Sets live challenge; engages with teams on site; receives recommendations/presentation</t>
        </is>
      </c>
      <c r="AD522" s="77" t="inlineStr">
        <is>
          <t>Port of Dover, Macknade, Barretts Kent, Enterprise Mobility (2026 cohort) [2]</t>
        </is>
      </c>
      <c r="AE522" s="77" t="inlineStr">
        <is>
          <t>Group consultancy report and client presentation</t>
        </is>
      </c>
      <c r="AF522" s="77">
        <f>IF(OR(V522="No",X522="No",Z522="No"),"Outside strict definition",IF(AND(V522="Yes",X522="Yes",Z522="Yes"),"Meets all three","Potentially relevant; evidence incomplete"))</f>
        <v/>
      </c>
      <c r="AG522" s="77" t="inlineStr">
        <is>
          <t>Current delivery confirmed</t>
        </is>
      </c>
      <c r="AH522" s="77" t="inlineStr">
        <is>
          <t>2026 (cohort); 2026/27 module listing</t>
        </is>
      </c>
      <c r="AI522" s="77" t="inlineStr">
        <is>
          <t>Yes</t>
        </is>
      </c>
      <c r="AJ522" s="77">
        <f>IF(AND(AI522="Yes",AF522="Meets all three",AG522="Current delivery confirmed"),"Yes","No")</f>
        <v/>
      </c>
      <c r="AK522" s="77" t="inlineStr">
        <is>
          <t>106 students, 15 teams, 10 projects (2026 cohort)</t>
        </is>
      </c>
      <c r="AL522" s="77" t="inlineStr">
        <is>
          <t>UK16-S01-R1; UK16-S01-R2</t>
        </is>
      </c>
      <c r="AM522" s="77" t="inlineStr">
        <is>
          <t>Whether compulsory on any KBS degree (page silent); progression threshold conflict; whether 'four external organisations' covered all 10 projects.</t>
        </is>
      </c>
      <c r="AN522" s="77" t="inlineStr"/>
      <c r="AO522" s="77" t="inlineStr">
        <is>
          <t>UK</t>
        </is>
      </c>
      <c r="AP522" s="77" t="inlineStr">
        <is>
          <t>UK – additional</t>
        </is>
      </c>
      <c r="AQ522" s="77" t="inlineStr">
        <is>
          <t>~1 term/semester</t>
        </is>
      </c>
      <c r="AR522" s="77" t="inlineStr">
        <is>
          <t>All/standard</t>
        </is>
      </c>
      <c r="AS522" s="77" t="inlineStr"/>
    </row>
    <row r="523">
      <c r="A523" s="77" t="inlineStr">
        <is>
          <t>UK16</t>
        </is>
      </c>
      <c r="B523" s="77" t="inlineStr">
        <is>
          <t>Kent</t>
        </is>
      </c>
      <c r="C523" s="77" t="inlineStr">
        <is>
          <t>University-wide</t>
        </is>
      </c>
      <c r="D523" s="77" t="inlineStr">
        <is>
          <t>UK16-S02</t>
        </is>
      </c>
      <c r="E523" s="77" t="inlineStr"/>
      <c r="F523" s="77" t="inlineStr">
        <is>
          <t>No</t>
        </is>
      </c>
      <c r="G523" s="79" t="inlineStr">
        <is>
          <t>i-Teams (Kent Innovation i-Teams; Student Impact Projects)</t>
        </is>
      </c>
      <c r="H523" s="77" t="inlineStr">
        <is>
          <t>i-Teams</t>
        </is>
      </c>
      <c r="I523" s="77" t="inlineStr"/>
      <c r="J523" s="77" t="inlineStr">
        <is>
          <t>Eight-session, eight-week careers/knowledge-exchange programme in which students from different disciplines form multi-disciplinary teams to tackle a live business problem set by a sponsor, with an industry mentor, ending in a Grand Final presentation to a panel. Open to non-business students.</t>
        </is>
      </c>
      <c r="K523" s="77" t="inlineStr">
        <is>
          <t>Careers and Employability Service (with Research and Innovation Services historically)</t>
        </is>
      </c>
      <c r="L523" s="77" t="inlineStr">
        <is>
          <t>Kent students across disciplines (careers page says non-business students welcome)</t>
        </is>
      </c>
      <c r="M523" s="77" t="inlineStr">
        <is>
          <t>Central provision</t>
        </is>
      </c>
      <c r="N523" s="77" t="inlineStr">
        <is>
          <t>Unclear</t>
        </is>
      </c>
      <c r="O523" s="77" t="inlineStr"/>
      <c r="P523" s="77" t="inlineStr">
        <is>
          <t>Not stated in retrieved extracts</t>
        </is>
      </c>
      <c r="Q523" s="77" t="inlineStr">
        <is>
          <t>Selective/competitive</t>
        </is>
      </c>
      <c r="R523" s="77" t="inlineStr">
        <is>
          <t>Extracurricular</t>
        </is>
      </c>
      <c r="S523" s="77" t="inlineStr">
        <is>
          <t>No credit; sessions carry Employability Points (search extract)</t>
        </is>
      </c>
      <c r="T523" s="77" t="inlineStr">
        <is>
          <t>Eight weeks / 8 sessions</t>
        </is>
      </c>
      <c r="U523" s="77" t="inlineStr">
        <is>
          <t>Team programme with mentor and Grand Final</t>
        </is>
      </c>
      <c r="V523" s="77" t="inlineStr">
        <is>
          <t>Yes</t>
        </is>
      </c>
      <c r="W523" s="77" t="inlineStr">
        <is>
          <t>Teams propose solutions to a sponsor's business challenge and present them at a Grand Final [1][2].</t>
        </is>
      </c>
      <c r="X523" s="77" t="inlineStr">
        <is>
          <t>Yes</t>
        </is>
      </c>
      <c r="Y523" s="77" t="inlineStr">
        <is>
          <t>Multi-disciplinary student teams [1][2].</t>
        </is>
      </c>
      <c r="Z523" s="77" t="inlineStr">
        <is>
          <t>Yes</t>
        </is>
      </c>
      <c r="AA523" s="77" t="inlineStr">
        <is>
          <t>Challenges set by business sponsors (2023: BAE Systems, Vesper 247, Docking Station; earlier IBM, TRN, Young Lives Foundation); mentor from industry; solutions presented to a panel [1][2][3].</t>
        </is>
      </c>
      <c r="AB523" s="77" t="inlineStr">
        <is>
          <t>Mixed</t>
        </is>
      </c>
      <c r="AC523" s="77" t="inlineStr">
        <is>
          <t>Sets live challenge; mentors; panel receives solutions</t>
        </is>
      </c>
      <c r="AD523" s="77" t="inlineStr">
        <is>
          <t>BAE Systems, Vesper 247, Docking Station (2023) [3]</t>
        </is>
      </c>
      <c r="AE523" s="77" t="inlineStr">
        <is>
          <t>Solution presentation at Grand Final</t>
        </is>
      </c>
      <c r="AF523" s="77">
        <f>IF(OR(V523="No",X523="No",Z523="No"),"Outside strict definition",IF(AND(V523="Yes",X523="Yes",Z523="Yes"),"Meets all three","Potentially relevant; evidence incomplete"))</f>
        <v/>
      </c>
      <c r="AG523" s="77" t="inlineStr">
        <is>
          <t>Current status unclear</t>
        </is>
      </c>
      <c r="AH523" s="77" t="inlineStr">
        <is>
          <t>2023 (cohort); undated careers page</t>
        </is>
      </c>
      <c r="AI523" s="77" t="inlineStr">
        <is>
          <t>Yes</t>
        </is>
      </c>
      <c r="AJ523" s="77">
        <f>IF(AND(AI523="Yes",AF523="Meets all three",AG523="Current delivery confirmed"),"Yes","No")</f>
        <v/>
      </c>
      <c r="AK523" s="77" t="inlineStr"/>
      <c r="AL523" s="77" t="inlineStr">
        <is>
          <t>UK16-S02-R1; UK16-S02-R2; UK16-S02-R3</t>
        </is>
      </c>
      <c r="AM523" s="77" t="inlineStr">
        <is>
          <t>No 2025/26 or 2026/27 evidence found; the careers page returned no relevant text on direct fetch, so its content is known only from the search extract; student level and eligibility not stated.</t>
        </is>
      </c>
      <c r="AN523" s="77" t="inlineStr"/>
      <c r="AO523" s="77" t="inlineStr">
        <is>
          <t>UK</t>
        </is>
      </c>
      <c r="AP523" s="77" t="inlineStr">
        <is>
          <t>UK – additional</t>
        </is>
      </c>
      <c r="AQ523" s="77" t="inlineStr">
        <is>
          <t>~1 term/semester</t>
        </is>
      </c>
      <c r="AR523" s="77" t="inlineStr">
        <is>
          <t>All/standard</t>
        </is>
      </c>
      <c r="AS523" s="77" t="inlineStr"/>
    </row>
    <row r="524">
      <c r="A524" s="77" t="inlineStr">
        <is>
          <t>UK16</t>
        </is>
      </c>
      <c r="B524" s="77" t="inlineStr">
        <is>
          <t>Kent</t>
        </is>
      </c>
      <c r="C524" s="77" t="inlineStr">
        <is>
          <t>Programme/course</t>
        </is>
      </c>
      <c r="D524" s="77" t="inlineStr">
        <is>
          <t>UK16-S03</t>
        </is>
      </c>
      <c r="E524" s="77" t="inlineStr"/>
      <c r="F524" s="77" t="inlineStr">
        <is>
          <t>No</t>
        </is>
      </c>
      <c r="G524" s="79" t="inlineStr">
        <is>
          <t>The Business Analytics Challenge</t>
        </is>
      </c>
      <c r="H524" s="77" t="inlineStr">
        <is>
          <t>The Business Analytics Challenge</t>
        </is>
      </c>
      <c r="I524" s="77" t="inlineStr">
        <is>
          <t>BUSB7032</t>
        </is>
      </c>
      <c r="J524" s="77" t="inlineStr">
        <is>
          <t>Level 7 40-credit capstone on MSc Business Analytics (alternative to a placement/internship): students pitch solutions to existing organisational problems; search extracts say groups of 3-4 work on a company partner's or curated dataset, then each writes an individual consultancy report.</t>
        </is>
      </c>
      <c r="K524" s="77" t="inlineStr">
        <is>
          <t>Kent Business School</t>
        </is>
      </c>
      <c r="L524" s="77" t="inlineStr">
        <is>
          <t>MSc Business Analytics (and possibly related KBS MScs)</t>
        </is>
      </c>
      <c r="M524" s="77" t="inlineStr">
        <is>
          <t>Business/management</t>
        </is>
      </c>
      <c r="N524" s="77" t="inlineStr">
        <is>
          <t>Postgraduate taught</t>
        </is>
      </c>
      <c r="O524" s="77" t="inlineStr">
        <is>
          <t>Final term</t>
        </is>
      </c>
      <c r="P524" s="77" t="inlineStr"/>
      <c r="Q524" s="77" t="inlineStr">
        <is>
          <t>Unclear</t>
        </is>
      </c>
      <c r="R524" s="77" t="inlineStr">
        <is>
          <t>Curricular</t>
        </is>
      </c>
      <c r="S524" s="77" t="inlineStr">
        <is>
          <t>40 credits (20 ECTS). Group presentation 20%; individual consultancy report 4,000 words 60%; individual reflective report 20%.</t>
        </is>
      </c>
      <c r="T524" s="77" t="inlineStr">
        <is>
          <t>Final term</t>
        </is>
      </c>
      <c r="U524" s="77" t="inlineStr">
        <is>
          <t>Consultancy-style group work</t>
        </is>
      </c>
      <c r="V524" s="77" t="inlineStr">
        <is>
          <t>Yes</t>
        </is>
      </c>
      <c r="W524" s="77" t="inlineStr">
        <is>
          <t>'Gain consultancy experience and pitch your solutions to existing organisational problems' [1].</t>
        </is>
      </c>
      <c r="X524" s="77" t="inlineStr">
        <is>
          <t>Unclear</t>
        </is>
      </c>
      <c r="Y524" s="77" t="inlineStr">
        <is>
          <t>Group presentation (20%) but main report is individual; group size 3-4 only from search paraphrase [1].</t>
        </is>
      </c>
      <c r="Z524" s="77" t="inlineStr">
        <is>
          <t>Unclear</t>
        </is>
      </c>
      <c r="AA524" s="77" t="inlineStr">
        <is>
          <t>Module page mentions 'existing organisational problems' but no client; company partner dataset only from search paraphrase, not verified on a page [1].</t>
        </is>
      </c>
      <c r="AB524" s="77" t="inlineStr">
        <is>
          <t>Unclear</t>
        </is>
      </c>
      <c r="AC524" s="77" t="inlineStr">
        <is>
          <t>Unclear</t>
        </is>
      </c>
      <c r="AD524" s="77" t="inlineStr"/>
      <c r="AE524" s="77" t="inlineStr">
        <is>
          <t>Group presentation and individual consultancy report</t>
        </is>
      </c>
      <c r="AF524" s="77">
        <f>IF(OR(V524="No",X524="No",Z524="No"),"Outside strict definition",IF(AND(V524="Yes",X524="Yes",Z524="Yes"),"Meets all three","Potentially relevant; evidence incomplete"))</f>
        <v/>
      </c>
      <c r="AG524" s="77" t="inlineStr">
        <is>
          <t>Current delivery confirmed</t>
        </is>
      </c>
      <c r="AH524" s="77" t="inlineStr">
        <is>
          <t>2026/27</t>
        </is>
      </c>
      <c r="AI524" s="77" t="inlineStr">
        <is>
          <t>Yes</t>
        </is>
      </c>
      <c r="AJ524" s="77">
        <f>IF(AND(AI524="Yes",AF524="Meets all three",AG524="Current delivery confirmed"),"Yes","No")</f>
        <v/>
      </c>
      <c r="AK524" s="77" t="inlineStr"/>
      <c r="AL524" s="77" t="inlineStr">
        <is>
          <t>UK16-S03-R1</t>
        </is>
      </c>
      <c r="AM524" s="77" t="inlineStr">
        <is>
          <t>Whether organisations are external clients and how they take part; group vs individual output; compulsory vs placement alternative.</t>
        </is>
      </c>
      <c r="AN524" s="77" t="inlineStr"/>
      <c r="AO524" s="77" t="inlineStr">
        <is>
          <t>UK</t>
        </is>
      </c>
      <c r="AP524" s="77" t="inlineStr">
        <is>
          <t>UK – additional</t>
        </is>
      </c>
      <c r="AQ524" s="77" t="inlineStr">
        <is>
          <t>~1 term/semester</t>
        </is>
      </c>
      <c r="AR524" s="77" t="inlineStr">
        <is>
          <t>Unclear</t>
        </is>
      </c>
      <c r="AS524" s="77" t="inlineStr"/>
    </row>
    <row r="525">
      <c r="A525" s="77" t="inlineStr">
        <is>
          <t>UK16</t>
        </is>
      </c>
      <c r="B525" s="77" t="inlineStr">
        <is>
          <t>Kent</t>
        </is>
      </c>
      <c r="C525" s="77" t="inlineStr">
        <is>
          <t>Programme/course</t>
        </is>
      </c>
      <c r="D525" s="77" t="inlineStr">
        <is>
          <t>UK16-S04</t>
        </is>
      </c>
      <c r="E525" s="77" t="inlineStr"/>
      <c r="F525" s="77" t="inlineStr">
        <is>
          <t>No</t>
        </is>
      </c>
      <c r="G525" s="79" t="inlineStr">
        <is>
          <t>Strategic Project Management Challenge (MSc Strategic Project Management)</t>
        </is>
      </c>
      <c r="H525" s="77" t="inlineStr">
        <is>
          <t>Strategic Project Management Challenge</t>
        </is>
      </c>
      <c r="I525" s="77" t="inlineStr"/>
      <c r="J525" s="77" t="inlineStr">
        <is>
          <t>Compulsory Stage 1 module on MSc Strategic Project Management: small teams work on a company problem presented to them and pitch a solution to the organisation, described as a student consultancy experience.</t>
        </is>
      </c>
      <c r="K525" s="77" t="inlineStr">
        <is>
          <t>Kent Business School</t>
        </is>
      </c>
      <c r="L525" s="77" t="inlineStr">
        <is>
          <t>MSc Strategic Project Management</t>
        </is>
      </c>
      <c r="M525" s="77" t="inlineStr">
        <is>
          <t>Business/management</t>
        </is>
      </c>
      <c r="N525" s="77" t="inlineStr">
        <is>
          <t>Postgraduate taught</t>
        </is>
      </c>
      <c r="O525" s="77" t="inlineStr">
        <is>
          <t>Stage 1</t>
        </is>
      </c>
      <c r="P525" s="77" t="inlineStr"/>
      <c r="Q525" s="77" t="inlineStr">
        <is>
          <t>Compulsory within specified programmes</t>
        </is>
      </c>
      <c r="R525" s="77" t="inlineStr">
        <is>
          <t>Curricular</t>
        </is>
      </c>
      <c r="S525" s="77" t="inlineStr">
        <is>
          <t>Not retrieved</t>
        </is>
      </c>
      <c r="T525" s="77" t="inlineStr">
        <is>
          <t>Not stated</t>
        </is>
      </c>
      <c r="U525" s="77" t="inlineStr">
        <is>
          <t>Team consultancy</t>
        </is>
      </c>
      <c r="V525" s="77" t="inlineStr">
        <is>
          <t>Yes</t>
        </is>
      </c>
      <c r="W525" s="77" t="inlineStr">
        <is>
          <t>Team consultancy task to pitch a solution [1].</t>
        </is>
      </c>
      <c r="X525" s="77" t="inlineStr">
        <is>
          <t>Yes</t>
        </is>
      </c>
      <c r="Y525" s="77" t="inlineStr">
        <is>
          <t>'Students will be working in small teams on a company problem presented to them' [1].</t>
        </is>
      </c>
      <c r="Z525" s="77" t="inlineStr">
        <is>
          <t>Unclear</t>
        </is>
      </c>
      <c r="AA525" s="77" t="inlineStr">
        <is>
          <t>'connects students to organisational case studies'; 'pitch a solution to the organization' [1] but unclear whether the organisation is a live external client or a case.</t>
        </is>
      </c>
      <c r="AB525" s="77" t="inlineStr">
        <is>
          <t>Unclear</t>
        </is>
      </c>
      <c r="AC525" s="77" t="inlineStr">
        <is>
          <t>Unclear</t>
        </is>
      </c>
      <c r="AD525" s="77" t="inlineStr"/>
      <c r="AE525" s="77" t="inlineStr">
        <is>
          <t>Solution pitch</t>
        </is>
      </c>
      <c r="AF525" s="77">
        <f>IF(OR(V525="No",X525="No",Z525="No"),"Outside strict definition",IF(AND(V525="Yes",X525="Yes",Z525="Yes"),"Meets all three","Potentially relevant; evidence incomplete"))</f>
        <v/>
      </c>
      <c r="AG525" s="77" t="inlineStr">
        <is>
          <t>Current status unclear</t>
        </is>
      </c>
      <c r="AH525" s="77" t="inlineStr">
        <is>
          <t>undated</t>
        </is>
      </c>
      <c r="AI525" s="77" t="inlineStr">
        <is>
          <t>Yes</t>
        </is>
      </c>
      <c r="AJ525" s="77">
        <f>IF(AND(AI525="Yes",AF525="Meets all three",AG525="Current delivery confirmed"),"Yes","No")</f>
        <v/>
      </c>
      <c r="AK525" s="77" t="inlineStr"/>
      <c r="AL525" s="77" t="inlineStr">
        <is>
          <t>UK16-S04-R1</t>
        </is>
      </c>
      <c r="AM525" s="77" t="inlineStr">
        <is>
          <t>Live vs case-based; year; credits; assessment.</t>
        </is>
      </c>
      <c r="AN525" s="77" t="inlineStr"/>
      <c r="AO525" s="77" t="inlineStr">
        <is>
          <t>UK</t>
        </is>
      </c>
      <c r="AP525" s="77" t="inlineStr">
        <is>
          <t>UK – additional</t>
        </is>
      </c>
      <c r="AQ525" s="77" t="inlineStr">
        <is>
          <t>Unclear</t>
        </is>
      </c>
      <c r="AR525" s="77" t="inlineStr">
        <is>
          <t>Unclear</t>
        </is>
      </c>
      <c r="AS525" s="77" t="inlineStr"/>
    </row>
    <row r="526">
      <c r="A526" s="77" t="inlineStr">
        <is>
          <t>UK17</t>
        </is>
      </c>
      <c r="B526" s="77" t="inlineStr">
        <is>
          <t>Brunel</t>
        </is>
      </c>
      <c r="C526" s="77" t="inlineStr">
        <is>
          <t>Faculty/school</t>
        </is>
      </c>
      <c r="D526" s="77" t="inlineStr">
        <is>
          <t>UK17-S01</t>
        </is>
      </c>
      <c r="E526" s="77" t="inlineStr"/>
      <c r="F526" s="77" t="inlineStr">
        <is>
          <t>Yes</t>
        </is>
      </c>
      <c r="G526" s="79" t="inlineStr">
        <is>
          <t>BBS Co-Innovate Collaborative Student Projects</t>
        </is>
      </c>
      <c r="H526" s="77" t="inlineStr">
        <is>
          <t>Brunel Business School Co-Innovate collaborative student projects with SMEs</t>
        </is>
      </c>
      <c r="I526" s="77" t="inlineStr"/>
      <c r="J526"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26" s="77" t="inlineStr">
        <is>
          <t>Brunel Business School (Co-Innovate)</t>
        </is>
      </c>
      <c r="L526" s="77" t="inlineStr">
        <is>
          <t>Brunel Business School students; wider cross-university eligibility not evidenced</t>
        </is>
      </c>
      <c r="M526" s="77" t="inlineStr">
        <is>
          <t>Business/management</t>
        </is>
      </c>
      <c r="N526" s="77" t="inlineStr">
        <is>
          <t>Mixed</t>
        </is>
      </c>
      <c r="O526" s="77" t="inlineStr"/>
      <c r="P526" s="77" t="inlineStr"/>
      <c r="Q526" s="77" t="inlineStr">
        <is>
          <t>Optional/elective</t>
        </is>
      </c>
      <c r="R526" s="77" t="inlineStr">
        <is>
          <t>Mixed</t>
        </is>
      </c>
      <c r="S526" s="77" t="inlineStr">
        <is>
          <t>Final-year project/dissertation route (30 credits per BSc BME page); otherwise not stated</t>
        </is>
      </c>
      <c r="T526" s="77" t="inlineStr">
        <is>
          <t>3 weeks to 3/5 months, or across the academic year (sources differ)</t>
        </is>
      </c>
      <c r="U526" s="77" t="inlineStr">
        <is>
          <t>On campus, supervised by academic tutor</t>
        </is>
      </c>
      <c r="V526" s="77" t="inlineStr">
        <is>
          <t>Yes</t>
        </is>
      </c>
      <c r="W526" s="77" t="inlineStr">
        <is>
          <t>Business-written brief with scope/objectives and a final report (src 1).</t>
        </is>
      </c>
      <c r="X526" s="77" t="inlineStr">
        <is>
          <t>Unclear</t>
        </is>
      </c>
      <c r="Y526" s="77" t="inlineStr">
        <is>
          <t>Source says projects can be undertaken 'either as an individual or in a small team'; routes not separable (src 1).</t>
        </is>
      </c>
      <c r="Z526" s="77" t="inlineStr">
        <is>
          <t>Yes</t>
        </is>
      </c>
      <c r="AA526" s="77" t="inlineStr">
        <is>
          <t>SME writes the brief, is party to a tri-partite contract, and IP terms are agreed with the company (src 1).</t>
        </is>
      </c>
      <c r="AB526" s="77" t="inlineStr">
        <is>
          <t>Business/commercial</t>
        </is>
      </c>
      <c r="AC526" s="77" t="inlineStr">
        <is>
          <t>Client SME supplies live brief and IP agreement.</t>
        </is>
      </c>
      <c r="AD526" s="77" t="inlineStr"/>
      <c r="AE526" s="77" t="inlineStr">
        <is>
          <t>Final report to the SME</t>
        </is>
      </c>
      <c r="AF526" s="77">
        <f>IF(OR(V526="No",X526="No",Z526="No"),"Outside strict definition",IF(AND(V526="Yes",X526="Yes",Z526="Yes"),"Meets all three","Potentially relevant; evidence incomplete"))</f>
        <v/>
      </c>
      <c r="AG526" s="77" t="inlineStr">
        <is>
          <t>Current status unclear</t>
        </is>
      </c>
      <c r="AH526" s="77" t="inlineStr">
        <is>
          <t>undated</t>
        </is>
      </c>
      <c r="AI526" s="77" t="inlineStr">
        <is>
          <t>No</t>
        </is>
      </c>
      <c r="AJ526" s="77">
        <f>IF(AND(AI526="Yes",AF526="Meets all three",AG526="Current delivery confirmed"),"Yes","No")</f>
        <v/>
      </c>
      <c r="AK526" s="77" t="inlineStr"/>
      <c r="AL526" s="77" t="inlineStr">
        <is>
          <t>UK17-S01-R1</t>
        </is>
      </c>
      <c r="AM526" s="77" t="inlineStr">
        <is>
          <t>Page undated; fetched page does not mention funding or credits (ERDF reference from earlier search summary not confirmed). Team vs individual not separable; no dated 2025/26 source, so current delivery unverified.</t>
        </is>
      </c>
      <c r="AN526" s="77" t="inlineStr"/>
      <c r="AO526" s="77" t="inlineStr">
        <is>
          <t>UK</t>
        </is>
      </c>
      <c r="AP526" s="77" t="inlineStr">
        <is>
          <t>UK – additional</t>
        </is>
      </c>
      <c r="AQ526" s="77" t="inlineStr">
        <is>
          <t>Unclear</t>
        </is>
      </c>
      <c r="AR526" s="77" t="inlineStr">
        <is>
          <t>All/standard</t>
        </is>
      </c>
      <c r="AS526" s="77" t="inlineStr">
        <is>
          <t>No (umbrella; children counted)</t>
        </is>
      </c>
    </row>
    <row r="527">
      <c r="A527" s="77" t="inlineStr">
        <is>
          <t>UK17</t>
        </is>
      </c>
      <c r="B527" s="77" t="inlineStr">
        <is>
          <t>Brunel</t>
        </is>
      </c>
      <c r="C527" s="77" t="inlineStr">
        <is>
          <t>Programme/course</t>
        </is>
      </c>
      <c r="D527" s="77" t="inlineStr">
        <is>
          <t>UK17-S02</t>
        </is>
      </c>
      <c r="E527" s="77" t="inlineStr">
        <is>
          <t>UK17-S01</t>
        </is>
      </c>
      <c r="F527" s="77" t="inlineStr">
        <is>
          <t>No</t>
        </is>
      </c>
      <c r="G527" s="79" t="inlineStr">
        <is>
          <t>BSc Business Management with Entrepreneurship: Issues and Controversies in Business and Management Project / Co-Innovate business project</t>
        </is>
      </c>
      <c r="H527" s="77" t="inlineStr">
        <is>
          <t>Final-year Co-Innovate SME consultancy</t>
        </is>
      </c>
      <c r="I527" s="77" t="inlineStr">
        <is>
          <t>MG3654 (BME BSc; coded MG3A30 on Business and Management BSc)</t>
        </is>
      </c>
      <c r="J527"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27" s="77" t="inlineStr">
        <is>
          <t>Brunel Business School</t>
        </is>
      </c>
      <c r="L527" s="77" t="inlineStr">
        <is>
          <t>BSc Business Management with Entrepreneurship; Business and Management BSc lists same title</t>
        </is>
      </c>
      <c r="M527" s="77" t="inlineStr">
        <is>
          <t>Business/management</t>
        </is>
      </c>
      <c r="N527" s="77" t="inlineStr">
        <is>
          <t>Undergraduate</t>
        </is>
      </c>
      <c r="O527" s="77" t="inlineStr">
        <is>
          <t>Final year</t>
        </is>
      </c>
      <c r="P527" s="77" t="inlineStr"/>
      <c r="Q527" s="77" t="inlineStr">
        <is>
          <t>Optional/elective</t>
        </is>
      </c>
      <c r="R527" s="77" t="inlineStr">
        <is>
          <t>Curricular</t>
        </is>
      </c>
      <c r="S527" s="77" t="inlineStr">
        <is>
          <t>30 credits (final-year project route); oral presentations, group discussions, extended written report</t>
        </is>
      </c>
      <c r="T527" s="77" t="inlineStr">
        <is>
          <t>Academic year (per Co-Innovate)</t>
        </is>
      </c>
      <c r="U527" s="77" t="inlineStr">
        <is>
          <t>Module/project with SME client</t>
        </is>
      </c>
      <c r="V527" s="77" t="inlineStr">
        <is>
          <t>Yes</t>
        </is>
      </c>
      <c r="W527" s="77" t="inlineStr">
        <is>
          <t>Live business challenge for London SME; extended report (src 2).</t>
        </is>
      </c>
      <c r="X527" s="77" t="inlineStr">
        <is>
          <t>Unclear</t>
        </is>
      </c>
      <c r="Y527" s="77" t="inlineStr">
        <is>
          <t>Module description mentions group discussions; Co-Innovate allows individual or small team; not separable (src 2, S1 src 1).</t>
        </is>
      </c>
      <c r="Z527" s="77" t="inlineStr">
        <is>
          <t>Yes</t>
        </is>
      </c>
      <c r="AA527" s="77" t="inlineStr">
        <is>
          <t>Students present strategic recommendations to the client's management team (src 2).</t>
        </is>
      </c>
      <c r="AB527" s="77" t="inlineStr">
        <is>
          <t>Business/commercial</t>
        </is>
      </c>
      <c r="AC527" s="77" t="inlineStr">
        <is>
          <t>London SME client receives recommendations.</t>
        </is>
      </c>
      <c r="AD527" s="77" t="inlineStr"/>
      <c r="AE527" s="77" t="inlineStr">
        <is>
          <t>Report and presentation to SME management</t>
        </is>
      </c>
      <c r="AF527" s="77">
        <f>IF(OR(V527="No",X527="No",Z527="No"),"Outside strict definition",IF(AND(V527="Yes",X527="Yes",Z527="Yes"),"Meets all three","Potentially relevant; evidence incomplete"))</f>
        <v/>
      </c>
      <c r="AG527" s="77" t="inlineStr">
        <is>
          <t>Current status unclear</t>
        </is>
      </c>
      <c r="AH527" s="77" t="inlineStr"/>
      <c r="AI527" s="77" t="inlineStr">
        <is>
          <t>Yes</t>
        </is>
      </c>
      <c r="AJ527" s="77">
        <f>IF(AND(AI527="Yes",AF527="Meets all three",AG527="Current delivery confirmed"),"Yes","No")</f>
        <v/>
      </c>
      <c r="AK527" s="77" t="inlineStr"/>
      <c r="AL527" s="77" t="inlineStr">
        <is>
          <t>UK17-S02-R1</t>
        </is>
      </c>
      <c r="AM527" s="77" t="inlineStr">
        <is>
          <t>Optional vs core status differs between BME and Business &amp; Management pages; whether every student gets an SME client unclear; no dated 2025/26 evidence retrieved.</t>
        </is>
      </c>
      <c r="AN527" s="77" t="inlineStr"/>
      <c r="AO527" s="77" t="inlineStr">
        <is>
          <t>UK</t>
        </is>
      </c>
      <c r="AP527" s="77" t="inlineStr">
        <is>
          <t>UK – additional</t>
        </is>
      </c>
      <c r="AQ527" s="77" t="inlineStr">
        <is>
          <t>&gt;1 term</t>
        </is>
      </c>
      <c r="AR527" s="77" t="inlineStr">
        <is>
          <t>Some projects</t>
        </is>
      </c>
      <c r="AS527" s="77" t="inlineStr"/>
    </row>
    <row r="528">
      <c r="A528" s="77" t="inlineStr">
        <is>
          <t>UK17</t>
        </is>
      </c>
      <c r="B528" s="77" t="inlineStr">
        <is>
          <t>Brunel</t>
        </is>
      </c>
      <c r="C528" s="77" t="inlineStr">
        <is>
          <t>Programme/course</t>
        </is>
      </c>
      <c r="D528" s="77" t="inlineStr">
        <is>
          <t>UK17-S03</t>
        </is>
      </c>
      <c r="E528" s="77" t="inlineStr"/>
      <c r="F528" s="77" t="inlineStr">
        <is>
          <t>No</t>
        </is>
      </c>
      <c r="G528" s="79" t="inlineStr">
        <is>
          <t>MSc Project Management: Project Consultancy and Risk Management</t>
        </is>
      </c>
      <c r="H528" s="77" t="inlineStr">
        <is>
          <t>Live consultancy projects in MSc Project Management</t>
        </is>
      </c>
      <c r="I528" s="77" t="inlineStr">
        <is>
          <t>MG5xx2 (as quoted in search summary)</t>
        </is>
      </c>
      <c r="J528" s="77" t="inlineStr">
        <is>
          <t>Compulsory module whose assessment includes live consultancy projects and case study analyses applied to real organisational challenges.</t>
        </is>
      </c>
      <c r="K528" s="77" t="inlineStr">
        <is>
          <t>Brunel Business School</t>
        </is>
      </c>
      <c r="L528" s="77" t="inlineStr">
        <is>
          <t>MSc Project Management</t>
        </is>
      </c>
      <c r="M528" s="77" t="inlineStr">
        <is>
          <t>Business/management</t>
        </is>
      </c>
      <c r="N528" s="77" t="inlineStr">
        <is>
          <t>Postgraduate taught</t>
        </is>
      </c>
      <c r="O528" s="77" t="inlineStr"/>
      <c r="P528" s="77" t="inlineStr"/>
      <c r="Q528" s="77" t="inlineStr">
        <is>
          <t>Compulsory within specified programmes</t>
        </is>
      </c>
      <c r="R528" s="77" t="inlineStr">
        <is>
          <t>Curricular</t>
        </is>
      </c>
      <c r="S528" s="77" t="inlineStr"/>
      <c r="T528" s="77" t="inlineStr"/>
      <c r="U528" s="77" t="inlineStr"/>
      <c r="V528" s="77" t="inlineStr">
        <is>
          <t>Unclear</t>
        </is>
      </c>
      <c r="W528" s="77" t="inlineStr">
        <is>
          <t>'Live consultancy projects' mentioned (src 3) but no brief/output detail.</t>
        </is>
      </c>
      <c r="X528" s="77" t="inlineStr">
        <is>
          <t>Unclear</t>
        </is>
      </c>
      <c r="Y528" s="77" t="inlineStr">
        <is>
          <t>Course page: "Group projects and presentations simulate the dynamics of real project teams" (page text); not tied to the live consultancy projects.</t>
        </is>
      </c>
      <c r="Z528" s="77" t="inlineStr">
        <is>
          <t>Unclear</t>
        </is>
      </c>
      <c r="AA528" s="77" t="inlineStr">
        <is>
          <t>Says 'real organisational challenges' but not who sets/receives the work.</t>
        </is>
      </c>
      <c r="AB528" s="77" t="inlineStr">
        <is>
          <t>Unclear</t>
        </is>
      </c>
      <c r="AC528" s="77" t="inlineStr"/>
      <c r="AD528" s="77" t="inlineStr"/>
      <c r="AE528" s="77" t="inlineStr"/>
      <c r="AF528" s="77">
        <f>IF(OR(V528="No",X528="No",Z528="No"),"Outside strict definition",IF(AND(V528="Yes",X528="Yes",Z528="Yes"),"Meets all three","Potentially relevant; evidence incomplete"))</f>
        <v/>
      </c>
      <c r="AG528" s="77" t="inlineStr">
        <is>
          <t>Current status unclear</t>
        </is>
      </c>
      <c r="AH528" s="77" t="inlineStr"/>
      <c r="AI528" s="77" t="inlineStr">
        <is>
          <t>Yes</t>
        </is>
      </c>
      <c r="AJ528" s="77">
        <f>IF(AND(AI528="Yes",AF528="Meets all three",AG528="Current delivery confirmed"),"Yes","No")</f>
        <v/>
      </c>
      <c r="AK528" s="77" t="inlineStr"/>
      <c r="AL528" s="77" t="inlineStr">
        <is>
          <t>UK17-S03-R1</t>
        </is>
      </c>
      <c r="AM528" s="77" t="inlineStr">
        <is>
          <t>Need module page: client identity, team structure, current-year delivery.</t>
        </is>
      </c>
      <c r="AN528" s="77" t="inlineStr"/>
      <c r="AO528" s="77" t="inlineStr">
        <is>
          <t>UK</t>
        </is>
      </c>
      <c r="AP528" s="77" t="inlineStr">
        <is>
          <t>UK – additional</t>
        </is>
      </c>
      <c r="AQ528" s="77" t="inlineStr">
        <is>
          <t>Unclear</t>
        </is>
      </c>
      <c r="AR528" s="77" t="inlineStr">
        <is>
          <t>Unclear</t>
        </is>
      </c>
      <c r="AS528" s="77" t="inlineStr"/>
    </row>
    <row r="529">
      <c r="A529" s="77" t="inlineStr">
        <is>
          <t>UK17</t>
        </is>
      </c>
      <c r="B529" s="77" t="inlineStr">
        <is>
          <t>Brunel</t>
        </is>
      </c>
      <c r="C529" s="77" t="inlineStr">
        <is>
          <t>Faculty/school</t>
        </is>
      </c>
      <c r="D529" s="77" t="inlineStr">
        <is>
          <t>UK17-S04</t>
        </is>
      </c>
      <c r="E529" s="77" t="inlineStr"/>
      <c r="F529" s="77" t="inlineStr">
        <is>
          <t>No</t>
        </is>
      </c>
      <c r="G529" s="79" t="inlineStr">
        <is>
          <t>Design+ (Brunel Design School) industry final-year projects / live briefs</t>
        </is>
      </c>
      <c r="H529" s="77" t="inlineStr">
        <is>
          <t>Design+ industry collaboration on final-year projects</t>
        </is>
      </c>
      <c r="I529" s="77" t="inlineStr"/>
      <c r="J529" s="77" t="inlineStr">
        <is>
          <t>Design+ lets businesses work with Brunel Design students on their Final Year Project (running since 2004); partners named include Brompton Bikes, Hornby, BT and JLR (undated).</t>
        </is>
      </c>
      <c r="K529" s="77" t="inlineStr">
        <is>
          <t>Brunel Design School; Student Professional Development</t>
        </is>
      </c>
      <c r="L529" s="77" t="inlineStr">
        <is>
          <t>Design School programmes (Industrial Design, Digital Design, Integrated Product Design MSc etc.)</t>
        </is>
      </c>
      <c r="M529" s="77" t="inlineStr">
        <is>
          <t>Other (law, health, design, architecture…)</t>
        </is>
      </c>
      <c r="N529" s="77" t="inlineStr">
        <is>
          <t>Mixed</t>
        </is>
      </c>
      <c r="O529" s="77" t="inlineStr"/>
      <c r="P529" s="77" t="inlineStr"/>
      <c r="Q529" s="77" t="inlineStr">
        <is>
          <t>Unclear</t>
        </is>
      </c>
      <c r="R529" s="77" t="inlineStr">
        <is>
          <t>Curricular</t>
        </is>
      </c>
      <c r="S529" s="77" t="inlineStr"/>
      <c r="T529" s="77" t="inlineStr"/>
      <c r="U529" s="77" t="inlineStr"/>
      <c r="V529" s="77" t="inlineStr">
        <is>
          <t>Yes</t>
        </is>
      </c>
      <c r="W529" s="77" t="inlineStr">
        <is>
          <t>Final-year design project with industry partner (src 4, summary).</t>
        </is>
      </c>
      <c r="X529" s="77" t="inlineStr">
        <is>
          <t>Unclear</t>
        </is>
      </c>
      <c r="Y529" s="77" t="inlineStr">
        <is>
          <t>Design+ page does not say group or individual (page text).</t>
        </is>
      </c>
      <c r="Z529" s="77" t="inlineStr">
        <is>
          <t>Unclear</t>
        </is>
      </c>
      <c r="AA529" s="77" t="inlineStr">
        <is>
          <t>Companies collaborate on final-year projects; extent ('can', 'some projects') unclear.</t>
        </is>
      </c>
      <c r="AB529" s="77" t="inlineStr">
        <is>
          <t>Business/commercial</t>
        </is>
      </c>
      <c r="AC529" s="77" t="inlineStr"/>
      <c r="AD529" s="77" t="inlineStr">
        <is>
          <t>Brompton Bikes, Hornby, BT, JLR (undated search summary)</t>
        </is>
      </c>
      <c r="AE529" s="77" t="inlineStr"/>
      <c r="AF529" s="77">
        <f>IF(OR(V529="No",X529="No",Z529="No"),"Outside strict definition",IF(AND(V529="Yes",X529="Yes",Z529="Yes"),"Meets all three","Potentially relevant; evidence incomplete"))</f>
        <v/>
      </c>
      <c r="AG529" s="77" t="inlineStr">
        <is>
          <t>Current status unclear</t>
        </is>
      </c>
      <c r="AH529" s="77" t="inlineStr"/>
      <c r="AI529" s="77" t="inlineStr">
        <is>
          <t>Yes</t>
        </is>
      </c>
      <c r="AJ529" s="77">
        <f>IF(AND(AI529="Yes",AF529="Meets all three",AG529="Current delivery confirmed"),"Yes","No")</f>
        <v/>
      </c>
      <c r="AK529" s="77" t="inlineStr"/>
      <c r="AL529" s="77" t="inlineStr">
        <is>
          <t>UK17-S04-R1</t>
        </is>
      </c>
      <c r="AM529" s="77" t="inlineStr">
        <is>
          <t>Extended searches refused (limit). Need Digital Design BSc module page and Design+ page to test group working, standard client coverage and 2025/26 delivery.</t>
        </is>
      </c>
      <c r="AN529" s="77" t="inlineStr"/>
      <c r="AO529" s="77" t="inlineStr">
        <is>
          <t>UK</t>
        </is>
      </c>
      <c r="AP529" s="77" t="inlineStr">
        <is>
          <t>UK – additional</t>
        </is>
      </c>
      <c r="AQ529" s="77" t="inlineStr">
        <is>
          <t>Unclear</t>
        </is>
      </c>
      <c r="AR529" s="77" t="inlineStr">
        <is>
          <t>Some projects</t>
        </is>
      </c>
      <c r="AS529" s="77" t="inlineStr"/>
    </row>
    <row r="530">
      <c r="A530" s="77" t="inlineStr">
        <is>
          <t>UK17</t>
        </is>
      </c>
      <c r="B530" s="77" t="inlineStr">
        <is>
          <t>Brunel</t>
        </is>
      </c>
      <c r="C530" s="77" t="inlineStr">
        <is>
          <t>Programme/course</t>
        </is>
      </c>
      <c r="D530" s="77" t="inlineStr">
        <is>
          <t>UK17-S05</t>
        </is>
      </c>
      <c r="E530" s="77" t="inlineStr"/>
      <c r="F530" s="77" t="inlineStr">
        <is>
          <t>No</t>
        </is>
      </c>
      <c r="G530" s="79" t="inlineStr">
        <is>
          <t>Global Challenges BASc: Enterprise Project</t>
        </is>
      </c>
      <c r="H530" s="77" t="inlineStr">
        <is>
          <t>Global Challenges Enterprise Project (placement or group project)</t>
        </is>
      </c>
      <c r="I530" s="77" t="inlineStr"/>
      <c r="J530" s="77" t="inlineStr">
        <is>
          <t>Third-year students complete a placement or group project over about 8 weeks; group projects can be run with an NGO, policy organisation, think tank, government body or business.</t>
        </is>
      </c>
      <c r="K530" s="77" t="inlineStr">
        <is>
          <t>Brunel (Global Challenges BASc)</t>
        </is>
      </c>
      <c r="L530" s="77" t="inlineStr">
        <is>
          <t>Global Challenges BASc</t>
        </is>
      </c>
      <c r="M530" s="77" t="inlineStr">
        <is>
          <t>Arts/humanities/social sciences</t>
        </is>
      </c>
      <c r="N530" s="77" t="inlineStr">
        <is>
          <t>Undergraduate</t>
        </is>
      </c>
      <c r="O530" s="77" t="inlineStr">
        <is>
          <t>Year 3</t>
        </is>
      </c>
      <c r="P530" s="77" t="inlineStr"/>
      <c r="Q530" s="77" t="inlineStr">
        <is>
          <t>Compulsory within specified programmes</t>
        </is>
      </c>
      <c r="R530" s="77" t="inlineStr">
        <is>
          <t>Curricular</t>
        </is>
      </c>
      <c r="S530" s="77" t="inlineStr"/>
      <c r="T530" s="77" t="inlineStr">
        <is>
          <t>8 weeks</t>
        </is>
      </c>
      <c r="U530" s="77" t="inlineStr"/>
      <c r="V530" s="77" t="inlineStr">
        <is>
          <t>Unclear</t>
        </is>
      </c>
      <c r="W530" s="77" t="inlineStr">
        <is>
          <t>Group project option (src 5).</t>
        </is>
      </c>
      <c r="X530" s="77" t="inlineStr">
        <is>
          <t>Yes</t>
        </is>
      </c>
      <c r="Y530" s="77" t="inlineStr">
        <is>
          <t>'group project' option stated, but alternative is individual placement (src 5).</t>
        </is>
      </c>
      <c r="Z530" s="77" t="inlineStr">
        <is>
          <t>Unclear</t>
        </is>
      </c>
      <c r="AA530" s="77" t="inlineStr">
        <is>
          <t>Group projects 'can be run with' external bodies - optional wording.</t>
        </is>
      </c>
      <c r="AB530" s="77" t="inlineStr">
        <is>
          <t>Mixed</t>
        </is>
      </c>
      <c r="AC530" s="77" t="inlineStr"/>
      <c r="AD530" s="77" t="inlineStr"/>
      <c r="AE530" s="77" t="inlineStr"/>
      <c r="AF530" s="77">
        <f>IF(OR(V530="No",X530="No",Z530="No"),"Outside strict definition",IF(AND(V530="Yes",X530="Yes",Z530="Yes"),"Meets all three","Potentially relevant; evidence incomplete"))</f>
        <v/>
      </c>
      <c r="AG530" s="77" t="inlineStr">
        <is>
          <t>Current status unclear</t>
        </is>
      </c>
      <c r="AH530" s="77" t="inlineStr"/>
      <c r="AI530" s="77" t="inlineStr">
        <is>
          <t>Yes</t>
        </is>
      </c>
      <c r="AJ530" s="77">
        <f>IF(AND(AI530="Yes",AF530="Meets all three",AG530="Current delivery confirmed"),"Yes","No")</f>
        <v/>
      </c>
      <c r="AK530" s="77" t="inlineStr"/>
      <c r="AL530" s="77" t="inlineStr">
        <is>
          <t>UK17-S05-R1</t>
        </is>
      </c>
      <c r="AM530" s="77" t="inlineStr">
        <is>
          <t>Need module page: choice between placement and group project, whether external body sets brief, current delivery. Course page fetch returned no module text on 2026-10-13.</t>
        </is>
      </c>
      <c r="AN530" s="77" t="inlineStr"/>
      <c r="AO530" s="77" t="inlineStr">
        <is>
          <t>UK</t>
        </is>
      </c>
      <c r="AP530" s="77" t="inlineStr">
        <is>
          <t>UK – additional</t>
        </is>
      </c>
      <c r="AQ530" s="77" t="inlineStr">
        <is>
          <t>~1 term/semester</t>
        </is>
      </c>
      <c r="AR530" s="77" t="inlineStr">
        <is>
          <t>Some projects</t>
        </is>
      </c>
      <c r="AS530" s="77" t="inlineStr"/>
    </row>
    <row r="531">
      <c r="A531" s="77" t="inlineStr">
        <is>
          <t>UK17</t>
        </is>
      </c>
      <c r="B531" s="77" t="inlineStr">
        <is>
          <t>Brunel</t>
        </is>
      </c>
      <c r="C531" s="77" t="inlineStr">
        <is>
          <t>Unclear</t>
        </is>
      </c>
      <c r="D531" s="77" t="inlineStr">
        <is>
          <t>UK17-S06</t>
        </is>
      </c>
      <c r="E531" s="77" t="inlineStr"/>
      <c r="F531" s="77" t="inlineStr">
        <is>
          <t>No</t>
        </is>
      </c>
      <c r="G531" s="79" t="inlineStr">
        <is>
          <t>Enterprise Mobility Challenge</t>
        </is>
      </c>
      <c r="H531" s="77" t="inlineStr">
        <is>
          <t>Enterprise Mobility Challenge (2-week design challenge with Enterprise)</t>
        </is>
      </c>
      <c r="I531" s="77" t="inlineStr"/>
      <c r="J531" s="77" t="inlineStr">
        <is>
          <t>Two-week design challenge launched Feb 2025 in which students collaborate with Enterprise (car rental company) to gain industry experience.</t>
        </is>
      </c>
      <c r="K531" s="77" t="inlineStr">
        <is>
          <t>Brunel (students.brunel.ac.uk what's-on)</t>
        </is>
      </c>
      <c r="L531" s="77" t="inlineStr"/>
      <c r="M531" s="77" t="inlineStr">
        <is>
          <t>Central provision</t>
        </is>
      </c>
      <c r="N531" s="77" t="inlineStr">
        <is>
          <t>Unclear</t>
        </is>
      </c>
      <c r="O531" s="77" t="inlineStr"/>
      <c r="P531" s="77" t="inlineStr"/>
      <c r="Q531" s="77" t="inlineStr">
        <is>
          <t>Optional/elective</t>
        </is>
      </c>
      <c r="R531" s="77" t="inlineStr">
        <is>
          <t>Extracurricular</t>
        </is>
      </c>
      <c r="S531" s="77" t="inlineStr"/>
      <c r="T531" s="77" t="inlineStr">
        <is>
          <t>2 weeks</t>
        </is>
      </c>
      <c r="U531" s="77" t="inlineStr"/>
      <c r="V531" s="77" t="inlineStr">
        <is>
          <t>Unclear</t>
        </is>
      </c>
      <c r="W531" s="77" t="inlineStr">
        <is>
          <t>Design challenge; output not evidenced.</t>
        </is>
      </c>
      <c r="X531" s="77" t="inlineStr">
        <is>
          <t>Unclear</t>
        </is>
      </c>
      <c r="Y531" s="77" t="inlineStr">
        <is>
          <t>Not evidenced.</t>
        </is>
      </c>
      <c r="Z531" s="77" t="inlineStr">
        <is>
          <t>Yes</t>
        </is>
      </c>
      <c r="AA531" s="77" t="inlineStr">
        <is>
          <t>Students collaborate with Enterprise (src 6, summary); depth of company role not evidenced.</t>
        </is>
      </c>
      <c r="AB531" s="77" t="inlineStr">
        <is>
          <t>Business/commercial</t>
        </is>
      </c>
      <c r="AC531" s="77" t="inlineStr"/>
      <c r="AD531" s="77" t="inlineStr">
        <is>
          <t>Enterprise (2025)</t>
        </is>
      </c>
      <c r="AE531" s="77" t="inlineStr"/>
      <c r="AF531" s="77">
        <f>IF(OR(V531="No",X531="No",Z531="No"),"Outside strict definition",IF(AND(V531="Yes",X531="Yes",Z531="Yes"),"Meets all three","Potentially relevant; evidence incomplete"))</f>
        <v/>
      </c>
      <c r="AG531" s="77" t="inlineStr">
        <is>
          <t>Current delivery confirmed</t>
        </is>
      </c>
      <c r="AH531" s="77" t="inlineStr">
        <is>
          <t>2025</t>
        </is>
      </c>
      <c r="AI531" s="77" t="inlineStr">
        <is>
          <t>Yes</t>
        </is>
      </c>
      <c r="AJ531" s="77">
        <f>IF(AND(AI531="Yes",AF531="Meets all three",AG531="Current delivery confirmed"),"Yes","No")</f>
        <v/>
      </c>
      <c r="AK531" s="77" t="inlineStr"/>
      <c r="AL531" s="77" t="inlineStr">
        <is>
          <t>UK17-S06-R1</t>
        </is>
      </c>
      <c r="AM531" s="77" t="inlineStr">
        <is>
          <t>Operating status set from Feb 2025 launch event only (before 2025/26 academic year start may be 2024/25); team format, output and eligibility unknown. Treat as evidence incomplete.</t>
        </is>
      </c>
      <c r="AN531" s="77" t="inlineStr"/>
      <c r="AO531" s="77" t="inlineStr">
        <is>
          <t>UK</t>
        </is>
      </c>
      <c r="AP531" s="77" t="inlineStr">
        <is>
          <t>UK – additional</t>
        </is>
      </c>
      <c r="AQ531" s="77" t="inlineStr">
        <is>
          <t>1–4 weeks</t>
        </is>
      </c>
      <c r="AR531" s="77" t="inlineStr">
        <is>
          <t>All/standard</t>
        </is>
      </c>
      <c r="AS531" s="77" t="inlineStr"/>
    </row>
    <row r="532">
      <c r="A532" s="77" t="inlineStr">
        <is>
          <t>UK17</t>
        </is>
      </c>
      <c r="B532" s="77" t="inlineStr">
        <is>
          <t>Brunel</t>
        </is>
      </c>
      <c r="C532" s="77" t="inlineStr">
        <is>
          <t>Programme/course</t>
        </is>
      </c>
      <c r="D532" s="77" t="inlineStr">
        <is>
          <t>UK17-S07</t>
        </is>
      </c>
      <c r="E532" s="77" t="inlineStr"/>
      <c r="F532" s="77" t="inlineStr">
        <is>
          <t>No</t>
        </is>
      </c>
      <c r="G532" s="79" t="inlineStr">
        <is>
          <t>MSc Integrated Product Design / Sustainability, Entrepreneurship and Design: studio projects with industry partners</t>
        </is>
      </c>
      <c r="H532" s="77" t="inlineStr">
        <is>
          <t>PG design studio live projects</t>
        </is>
      </c>
      <c r="I532" s="77" t="inlineStr"/>
      <c r="J532" s="77" t="inlineStr">
        <is>
          <t>Studio design projects include academic and live projects offered by industry partners.</t>
        </is>
      </c>
      <c r="K532" s="77" t="inlineStr">
        <is>
          <t>Brunel Design School</t>
        </is>
      </c>
      <c r="L532" s="77" t="inlineStr">
        <is>
          <t>MSc Integrated Product Design; MSc Sustainability, Entrepreneurship and Design</t>
        </is>
      </c>
      <c r="M532" s="77" t="inlineStr">
        <is>
          <t>Other (law, health, design, architecture…)</t>
        </is>
      </c>
      <c r="N532" s="77" t="inlineStr">
        <is>
          <t>Postgraduate taught</t>
        </is>
      </c>
      <c r="O532" s="77" t="inlineStr"/>
      <c r="P532" s="77" t="inlineStr"/>
      <c r="Q532" s="77" t="inlineStr">
        <is>
          <t>Compulsory within specified programmes</t>
        </is>
      </c>
      <c r="R532" s="77" t="inlineStr">
        <is>
          <t>Curricular</t>
        </is>
      </c>
      <c r="S532" s="77" t="inlineStr"/>
      <c r="T532" s="77" t="inlineStr"/>
      <c r="U532" s="77" t="inlineStr"/>
      <c r="V532" s="77" t="inlineStr">
        <is>
          <t>Yes</t>
        </is>
      </c>
      <c r="W532" s="77" t="inlineStr">
        <is>
          <t>Studio design projects (src 7).</t>
        </is>
      </c>
      <c r="X532" s="77" t="inlineStr">
        <is>
          <t>Unclear</t>
        </is>
      </c>
      <c r="Y532" s="77" t="inlineStr">
        <is>
          <t>Not evidenced.</t>
        </is>
      </c>
      <c r="Z532" s="77" t="inlineStr">
        <is>
          <t>Unclear</t>
        </is>
      </c>
      <c r="AA532" s="77" t="inlineStr">
        <is>
          <t>'academic and live projects' - mixed; not standard (src 7).</t>
        </is>
      </c>
      <c r="AB532" s="77" t="inlineStr">
        <is>
          <t>Business/commercial</t>
        </is>
      </c>
      <c r="AC532" s="77" t="inlineStr"/>
      <c r="AD532" s="77" t="inlineStr"/>
      <c r="AE532" s="77" t="inlineStr"/>
      <c r="AF532" s="77">
        <f>IF(OR(V532="No",X532="No",Z532="No"),"Outside strict definition",IF(AND(V532="Yes",X532="Yes",Z532="Yes"),"Meets all three","Potentially relevant; evidence incomplete"))</f>
        <v/>
      </c>
      <c r="AG532" s="77" t="inlineStr">
        <is>
          <t>Current status unclear</t>
        </is>
      </c>
      <c r="AH532" s="77" t="inlineStr"/>
      <c r="AI532" s="77" t="inlineStr">
        <is>
          <t>Yes</t>
        </is>
      </c>
      <c r="AJ532" s="77">
        <f>IF(AND(AI532="Yes",AF532="Meets all three",AG532="Current delivery confirmed"),"Yes","No")</f>
        <v/>
      </c>
      <c r="AK532" s="77" t="inlineStr"/>
      <c r="AL532" s="77" t="inlineStr">
        <is>
          <t>UK17-S07-R1</t>
        </is>
      </c>
      <c r="AM532" s="77" t="inlineStr">
        <is>
          <t>Need module page for team structure and share of live projects.</t>
        </is>
      </c>
      <c r="AN532" s="77" t="inlineStr"/>
      <c r="AO532" s="77" t="inlineStr">
        <is>
          <t>UK</t>
        </is>
      </c>
      <c r="AP532" s="77" t="inlineStr">
        <is>
          <t>UK – additional</t>
        </is>
      </c>
      <c r="AQ532" s="77" t="inlineStr">
        <is>
          <t>Unclear</t>
        </is>
      </c>
      <c r="AR532" s="77" t="inlineStr">
        <is>
          <t>Some projects</t>
        </is>
      </c>
      <c r="AS532" s="77" t="inlineStr"/>
    </row>
    <row r="533">
      <c r="A533" s="77" t="inlineStr">
        <is>
          <t>UK17</t>
        </is>
      </c>
      <c r="B533" s="77" t="inlineStr">
        <is>
          <t>Brunel</t>
        </is>
      </c>
      <c r="C533" s="77" t="inlineStr">
        <is>
          <t>Programme/course</t>
        </is>
      </c>
      <c r="D533" s="77" t="inlineStr">
        <is>
          <t>UK17-S08</t>
        </is>
      </c>
      <c r="E533" s="77" t="inlineStr"/>
      <c r="F533" s="77" t="inlineStr">
        <is>
          <t>No</t>
        </is>
      </c>
      <c r="G533" s="79" t="inlineStr">
        <is>
          <t>Human Geography and Anthropology BSc: Leadership for Change (GY3603)</t>
        </is>
      </c>
      <c r="H533" s="77" t="inlineStr">
        <is>
          <t>Leadership for Change community-organisation project</t>
        </is>
      </c>
      <c r="I533" s="77" t="inlineStr">
        <is>
          <t>GY3603</t>
        </is>
      </c>
      <c r="J533" s="77" t="inlineStr">
        <is>
          <t>Year 3 module in which students work with other students and with a community organisation on a project.</t>
        </is>
      </c>
      <c r="K533" s="77" t="inlineStr">
        <is>
          <t>Brunel (Human Geography and Anthropology)</t>
        </is>
      </c>
      <c r="L533" s="77" t="inlineStr">
        <is>
          <t>Human Geography and Anthropology BSc</t>
        </is>
      </c>
      <c r="M533" s="77" t="inlineStr">
        <is>
          <t>Arts/humanities/social sciences</t>
        </is>
      </c>
      <c r="N533" s="77" t="inlineStr">
        <is>
          <t>Undergraduate</t>
        </is>
      </c>
      <c r="O533" s="77" t="inlineStr">
        <is>
          <t>Year 3</t>
        </is>
      </c>
      <c r="P533" s="77" t="inlineStr"/>
      <c r="Q533" s="77" t="inlineStr">
        <is>
          <t>Unclear</t>
        </is>
      </c>
      <c r="R533" s="77" t="inlineStr">
        <is>
          <t>Curricular</t>
        </is>
      </c>
      <c r="S533" s="77" t="inlineStr"/>
      <c r="T533" s="77" t="inlineStr"/>
      <c r="U533" s="77" t="inlineStr"/>
      <c r="V533" s="77" t="inlineStr">
        <is>
          <t>Yes</t>
        </is>
      </c>
      <c r="W533" s="77" t="inlineStr">
        <is>
          <t>"work with other students and with a community organisation on a project" (src 8).</t>
        </is>
      </c>
      <c r="X533" s="77" t="inlineStr">
        <is>
          <t>Yes</t>
        </is>
      </c>
      <c r="Y533" s="77" t="inlineStr">
        <is>
          <t>Works "with other students" on the project (src 8); word 'group' not used.</t>
        </is>
      </c>
      <c r="Z533" s="77" t="inlineStr">
        <is>
          <t>Yes</t>
        </is>
      </c>
      <c r="AA533" s="77" t="inlineStr">
        <is>
          <t>Community organisation partner on the project (src 8); how it briefs/assesses not stated.</t>
        </is>
      </c>
      <c r="AB533" s="77" t="inlineStr">
        <is>
          <t>Charity/community</t>
        </is>
      </c>
      <c r="AC533" s="77" t="inlineStr">
        <is>
          <t>Community organisation partner; role unspecified</t>
        </is>
      </c>
      <c r="AD533" s="77" t="inlineStr"/>
      <c r="AE533" s="77" t="inlineStr"/>
      <c r="AF533" s="77">
        <f>IF(OR(V533="No",X533="No",Z533="No"),"Outside strict definition",IF(AND(V533="Yes",X533="Yes",Z533="Yes"),"Meets all three","Potentially relevant; evidence incomplete"))</f>
        <v/>
      </c>
      <c r="AG533" s="77" t="inlineStr">
        <is>
          <t>Current status unclear</t>
        </is>
      </c>
      <c r="AH533" s="77" t="inlineStr"/>
      <c r="AI533" s="77" t="inlineStr">
        <is>
          <t>Yes</t>
        </is>
      </c>
      <c r="AJ533" s="77">
        <f>IF(AND(AI533="Yes",AF533="Meets all three",AG533="Current delivery confirmed"),"Yes","No")</f>
        <v/>
      </c>
      <c r="AK533" s="77" t="inlineStr"/>
      <c r="AL533" s="77" t="inlineStr">
        <is>
          <t>UK17-S08-R1</t>
        </is>
      </c>
      <c r="AM533" s="77" t="inlineStr">
        <is>
          <t>Page lists module under Year 3 Compulsory but Careers text says 'you can opt for'; no dated source; partner role and deliverable unknown.</t>
        </is>
      </c>
      <c r="AN533" s="77" t="inlineStr"/>
      <c r="AO533" s="77" t="inlineStr">
        <is>
          <t>UK</t>
        </is>
      </c>
      <c r="AP533" s="77" t="inlineStr">
        <is>
          <t>UK – additional</t>
        </is>
      </c>
      <c r="AQ533" s="77" t="inlineStr">
        <is>
          <t>Unclear</t>
        </is>
      </c>
      <c r="AR533" s="77" t="inlineStr">
        <is>
          <t>Unclear</t>
        </is>
      </c>
      <c r="AS533" s="77" t="inlineStr"/>
    </row>
    <row r="534">
      <c r="A534" s="77" t="inlineStr">
        <is>
          <t>UK18</t>
        </is>
      </c>
      <c r="B534" s="77" t="inlineStr">
        <is>
          <t>Aston</t>
        </is>
      </c>
      <c r="C534" s="77" t="inlineStr">
        <is>
          <t>Cross-faculty</t>
        </is>
      </c>
      <c r="D534" s="77" t="inlineStr">
        <is>
          <t>UK18-S01</t>
        </is>
      </c>
      <c r="E534" s="77" t="inlineStr"/>
      <c r="F534" s="77" t="inlineStr">
        <is>
          <t>No</t>
        </is>
      </c>
      <c r="G534" s="79" t="inlineStr">
        <is>
          <t>Aston Global Advantage (postgraduate taught)</t>
        </is>
      </c>
      <c r="H534" s="77" t="inlineStr">
        <is>
          <t>Aston Global Advantage (postgraduate taught)</t>
        </is>
      </c>
      <c r="I534" s="77" t="inlineStr"/>
      <c r="J534" s="77" t="inlineStr">
        <is>
          <t>Programme-embedded professional development strand of postgraduate taught degrees. Page lists 'Team and project-based challenges', 'Employer engagement, live briefs or case studies' and dissertation-linked activities among its components. Which activities a given student does, and whether any is a team project for a named employer, is not specified.</t>
        </is>
      </c>
      <c r="K534" s="77" t="inlineStr">
        <is>
          <t>Aston University (postgraduate)</t>
        </is>
      </c>
      <c r="L534" s="77" t="inlineStr">
        <is>
          <t>Postgraduate taught programmes that include AGA; page says check course page; does not apply to MBA or MRes</t>
        </is>
      </c>
      <c r="M534" s="77" t="inlineStr">
        <is>
          <t>Central provision</t>
        </is>
      </c>
      <c r="N534" s="77" t="inlineStr">
        <is>
          <t>Postgraduate taught</t>
        </is>
      </c>
      <c r="O534" s="77" t="inlineStr"/>
      <c r="P534" s="77" t="inlineStr">
        <is>
          <t>Not MBA or MRes; check course page</t>
        </is>
      </c>
      <c r="Q534" s="77" t="inlineStr">
        <is>
          <t>Compulsory within specified programmes</t>
        </is>
      </c>
      <c r="R534" s="77" t="inlineStr">
        <is>
          <t>Curricular</t>
        </is>
      </c>
      <c r="S534" s="77" t="inlineStr">
        <is>
          <t>Not stated</t>
        </is>
      </c>
      <c r="T534" s="77" t="inlineStr">
        <is>
          <t>Not stated</t>
        </is>
      </c>
      <c r="U534" s="77" t="inlineStr">
        <is>
          <t>Varies by programme</t>
        </is>
      </c>
      <c r="V534" s="77" t="inlineStr">
        <is>
          <t>Unclear</t>
        </is>
      </c>
      <c r="W534" s="77" t="inlineStr">
        <is>
          <t>Lists 'Team and project-based challenges' but no defined brief/output [1].</t>
        </is>
      </c>
      <c r="X534" s="77" t="inlineStr">
        <is>
          <t>Unclear</t>
        </is>
      </c>
      <c r="Y534" s="77" t="inlineStr">
        <is>
          <t>Teamwork described generally; not tied to a specific project route [1].</t>
        </is>
      </c>
      <c r="Z534" s="77" t="inlineStr">
        <is>
          <t>Unclear</t>
        </is>
      </c>
      <c r="AA534" s="77" t="inlineStr">
        <is>
          <t>'Employer engagement, live briefs or case studies' listed as possible activities; not a standard documented external client for each route [1].</t>
        </is>
      </c>
      <c r="AB534" s="77" t="inlineStr">
        <is>
          <t>Unclear</t>
        </is>
      </c>
      <c r="AC534" s="77" t="inlineStr">
        <is>
          <t>Unclear</t>
        </is>
      </c>
      <c r="AD534" s="77" t="inlineStr"/>
      <c r="AE534" s="77" t="inlineStr">
        <is>
          <t>Unclear</t>
        </is>
      </c>
      <c r="AF534" s="77">
        <f>IF(OR(V534="No",X534="No",Z534="No"),"Outside strict definition",IF(AND(V534="Yes",X534="Yes",Z534="Yes"),"Meets all three","Potentially relevant; evidence incomplete"))</f>
        <v/>
      </c>
      <c r="AG534" s="77" t="inlineStr">
        <is>
          <t>Current status unclear</t>
        </is>
      </c>
      <c r="AH534" s="77" t="inlineStr"/>
      <c r="AI534" s="77" t="inlineStr">
        <is>
          <t>Yes</t>
        </is>
      </c>
      <c r="AJ534" s="77">
        <f>IF(AND(AI534="Yes",AF534="Meets all three",AG534="Current delivery confirmed"),"Yes","No")</f>
        <v/>
      </c>
      <c r="AK534" s="77" t="inlineStr"/>
      <c r="AL534" s="77" t="inlineStr">
        <is>
          <t>UK18-S01-R1</t>
        </is>
      </c>
      <c r="AM534" s="77" t="inlineStr">
        <is>
          <t>Legacy row said 'compulsory for every PGT programme' and 'university-wide'; the fetched page says it is part of PGT programmes but excludes MBA and MRes and tells students to check their course page, so reach downgraded to Cross-faculty and compulsory scoped to programmes that include it. Umbrella framework; underlying project activity unspecified. Page undated.</t>
        </is>
      </c>
      <c r="AN534" s="77" t="inlineStr">
        <is>
          <t>Aston Global Advantage</t>
        </is>
      </c>
      <c r="AO534" s="77" t="inlineStr">
        <is>
          <t>UK</t>
        </is>
      </c>
      <c r="AP534" s="77" t="inlineStr">
        <is>
          <t>UK – additional</t>
        </is>
      </c>
      <c r="AQ534" s="77" t="inlineStr">
        <is>
          <t>Unclear</t>
        </is>
      </c>
      <c r="AR534" s="77" t="inlineStr">
        <is>
          <t>Unclear</t>
        </is>
      </c>
      <c r="AS534" s="77" t="inlineStr"/>
    </row>
    <row r="535">
      <c r="A535" s="77" t="inlineStr">
        <is>
          <t>UK18</t>
        </is>
      </c>
      <c r="B535" s="77" t="inlineStr">
        <is>
          <t>Aston</t>
        </is>
      </c>
      <c r="C535" s="77" t="inlineStr">
        <is>
          <t>Faculty/school</t>
        </is>
      </c>
      <c r="D535" s="77" t="inlineStr">
        <is>
          <t>UK18-S02</t>
        </is>
      </c>
      <c r="E535" s="77" t="inlineStr"/>
      <c r="F535" s="77" t="inlineStr">
        <is>
          <t>No</t>
        </is>
      </c>
      <c r="G535" s="79" t="inlineStr">
        <is>
          <t>Aston Business Clinic (ABC Originals; ABC for Placement)</t>
        </is>
      </c>
      <c r="H535" s="77" t="inlineStr">
        <is>
          <t>Aston Business Clinic</t>
        </is>
      </c>
      <c r="I535" s="77" t="inlineStr"/>
      <c r="J535" s="77" t="inlineStr">
        <is>
          <t>Teams of student consultants deliver solutions for real clients: local, regional and national businesses, enterprises and charities request research, prototypes, feasibility analyses, marketing or brand plans. Each team has a coach. ABC Originals (8 weeks, Masters students); ABC for Placement (20-30 weeks, undergraduates).</t>
        </is>
      </c>
      <c r="K535" s="77" t="inlineStr">
        <is>
          <t>Centre for Enterprise, Coaching and Innovation, Aston Business School</t>
        </is>
      </c>
      <c r="L535" s="77" t="inlineStr">
        <is>
          <t>Aston students and graduates; Masters (Originals) and undergraduates (Placement); business-school hosted; do-business page says open to all postgraduate students</t>
        </is>
      </c>
      <c r="M535" s="77" t="inlineStr">
        <is>
          <t>Business/management</t>
        </is>
      </c>
      <c r="N535" s="77" t="inlineStr">
        <is>
          <t>Mixed</t>
        </is>
      </c>
      <c r="O535" s="77" t="inlineStr">
        <is>
          <t>Masters; placement-year undergraduates</t>
        </is>
      </c>
      <c r="P535" s="77" t="inlineStr">
        <is>
          <t>Application (not detailed)</t>
        </is>
      </c>
      <c r="Q535" s="77" t="inlineStr">
        <is>
          <t>Optional/elective</t>
        </is>
      </c>
      <c r="R535" s="77" t="inlineStr">
        <is>
          <t>Mixed</t>
        </is>
      </c>
      <c r="S535" s="77" t="inlineStr">
        <is>
          <t>Credit not stated; work can be used for academic assignments (do-business page)</t>
        </is>
      </c>
      <c r="T535" s="77" t="inlineStr">
        <is>
          <t>8 weeks (Originals); 20-30 weeks (Placement)</t>
        </is>
      </c>
      <c r="U535" s="77" t="inlineStr">
        <is>
          <t>Team consultancy with coach</t>
        </is>
      </c>
      <c r="V535" s="77" t="inlineStr">
        <is>
          <t>Yes</t>
        </is>
      </c>
      <c r="W535" s="77" t="inlineStr">
        <is>
          <t>Real-world consultancy projects with deliverables such as research, prototypes, feasibility analyses, marketing plans [1].</t>
        </is>
      </c>
      <c r="X535" s="77" t="inlineStr">
        <is>
          <t>Yes</t>
        </is>
      </c>
      <c r="Y535" s="77" t="inlineStr">
        <is>
          <t>'Teams of student consultants'; each team allocated a team coach [1][2].</t>
        </is>
      </c>
      <c r="Z535" s="77" t="inlineStr">
        <is>
          <t>Yes</t>
        </is>
      </c>
      <c r="AA535" s="77" t="inlineStr">
        <is>
          <t>External businesses, enterprises and charities request the work and receive solutions [1].</t>
        </is>
      </c>
      <c r="AB535" s="77" t="inlineStr">
        <is>
          <t>Mixed</t>
        </is>
      </c>
      <c r="AC535" s="77" t="inlineStr">
        <is>
          <t>Client requesting work and receiving deliverable</t>
        </is>
      </c>
      <c r="AD535" s="77" t="inlineStr"/>
      <c r="AE535" s="77" t="inlineStr">
        <is>
          <t>Consultancy deliverable (research, prototype, feasibility, marketing/brand plan)</t>
        </is>
      </c>
      <c r="AF535" s="77">
        <f>IF(OR(V535="No",X535="No",Z535="No"),"Outside strict definition",IF(AND(V535="Yes",X535="Yes",Z535="Yes"),"Meets all three","Potentially relevant; evidence incomplete"))</f>
        <v/>
      </c>
      <c r="AG535" s="77" t="inlineStr">
        <is>
          <t>Current status unclear</t>
        </is>
      </c>
      <c r="AH535" s="77" t="inlineStr">
        <is>
          <t>Operating since 2020 (undated page)</t>
        </is>
      </c>
      <c r="AI535" s="77" t="inlineStr">
        <is>
          <t>Yes</t>
        </is>
      </c>
      <c r="AJ535" s="77">
        <f>IF(AND(AI535="Yes",AF535="Meets all three",AG535="Current delivery confirmed"),"Yes","No")</f>
        <v/>
      </c>
      <c r="AK535" s="77" t="inlineStr">
        <is>
          <t>More than 200 students and 50 businesses since 2020 (cumulative; page undated).</t>
        </is>
      </c>
      <c r="AL535" s="77" t="inlineStr">
        <is>
          <t>UK18-S02-R1; UK18-S02-R2</t>
        </is>
      </c>
      <c r="AM535" s="77" t="inlineStr">
        <is>
          <t>No dated 2025/26 or 2026/27 corroboration found; credit status unclear; ABC for Placement undergraduate team basis not separately evidenced (search summary groups both under teams).</t>
        </is>
      </c>
      <c r="AN535" s="77" t="inlineStr"/>
      <c r="AO535" s="77" t="inlineStr">
        <is>
          <t>UK</t>
        </is>
      </c>
      <c r="AP535" s="77" t="inlineStr">
        <is>
          <t>UK – additional</t>
        </is>
      </c>
      <c r="AQ535" s="77" t="inlineStr">
        <is>
          <t>1-4 weeks to &gt;1 term (8 weeks Originals; 20-30 weeks Placement)</t>
        </is>
      </c>
      <c r="AR535" s="77" t="inlineStr">
        <is>
          <t>All/standard</t>
        </is>
      </c>
      <c r="AS535" s="77" t="inlineStr"/>
    </row>
    <row r="536">
      <c r="A536" s="77" t="inlineStr">
        <is>
          <t>UK18</t>
        </is>
      </c>
      <c r="B536" s="77" t="inlineStr">
        <is>
          <t>Aston</t>
        </is>
      </c>
      <c r="C536" s="77" t="inlineStr">
        <is>
          <t>Programme/course</t>
        </is>
      </c>
      <c r="D536" s="77" t="inlineStr">
        <is>
          <t>UK18-S03</t>
        </is>
      </c>
      <c r="E536" s="77" t="inlineStr"/>
      <c r="F536" s="77" t="inlineStr">
        <is>
          <t>No</t>
        </is>
      </c>
      <c r="G536" s="79" t="inlineStr">
        <is>
          <t>Interdisciplinary Collaborative Project (Aston Global Advantage module, Aston London)</t>
        </is>
      </c>
      <c r="H536" s="77" t="inlineStr">
        <is>
          <t>Interdisciplinary Collaborative Project</t>
        </is>
      </c>
      <c r="I536" s="77" t="inlineStr"/>
      <c r="J536" s="77" t="inlineStr">
        <is>
          <t>Shared module on Aston London courses: multi-disciplinary teams of students (from Business Innovation and Digital Technologies pathways) alongside industry experts; culminates in two assessed business challenges set by external organisations, with sprints and hackathons.</t>
        </is>
      </c>
      <c r="K536" s="77" t="inlineStr">
        <is>
          <t>Aston London</t>
        </is>
      </c>
      <c r="L536" s="77" t="inlineStr">
        <is>
          <t>Aston London courses (Business Innovation and Digital Technologies pathways)</t>
        </is>
      </c>
      <c r="M536" s="77" t="inlineStr">
        <is>
          <t>Business/management; Engineering/computing</t>
        </is>
      </c>
      <c r="N536" s="77" t="inlineStr">
        <is>
          <t>Postgraduate taught</t>
        </is>
      </c>
      <c r="O536" s="77" t="inlineStr">
        <is>
          <t>Unclear</t>
        </is>
      </c>
      <c r="P536" s="77" t="inlineStr">
        <is>
          <t>Aston London students</t>
        </is>
      </c>
      <c r="Q536" s="77" t="inlineStr">
        <is>
          <t>Compulsory within specified programmes</t>
        </is>
      </c>
      <c r="R536" s="77" t="inlineStr">
        <is>
          <t>Curricular</t>
        </is>
      </c>
      <c r="S536" s="77" t="inlineStr">
        <is>
          <t>Credits not stated; assessed</t>
        </is>
      </c>
      <c r="T536" s="77" t="inlineStr">
        <is>
          <t>Not stated</t>
        </is>
      </c>
      <c r="U536" s="77" t="inlineStr">
        <is>
          <t>Team challenges, sprints, hackathons</t>
        </is>
      </c>
      <c r="V536" s="77" t="inlineStr">
        <is>
          <t>Unclear</t>
        </is>
      </c>
      <c r="W536" s="77" t="inlineStr">
        <is>
          <t>Two assessed business challenges; defined output and brief details not stated [1].</t>
        </is>
      </c>
      <c r="X536" s="77" t="inlineStr">
        <is>
          <t>Yes</t>
        </is>
      </c>
      <c r="Y536" s="77" t="inlineStr">
        <is>
          <t>'teams formed of students from across the Business Innovation and Digital Technologies pathways' [1].</t>
        </is>
      </c>
      <c r="Z536" s="77" t="inlineStr">
        <is>
          <t>Yes</t>
        </is>
      </c>
      <c r="AA536" s="77" t="inlineStr">
        <is>
          <t>'two assessed business challenges set by external organisations' [1]; organisations unnamed.</t>
        </is>
      </c>
      <c r="AB536" s="77" t="inlineStr">
        <is>
          <t>Unclear</t>
        </is>
      </c>
      <c r="AC536" s="77" t="inlineStr">
        <is>
          <t>Sets business challenges</t>
        </is>
      </c>
      <c r="AD536" s="77" t="inlineStr"/>
      <c r="AE536" s="77" t="inlineStr">
        <is>
          <t>Unclear</t>
        </is>
      </c>
      <c r="AF536" s="77">
        <f>IF(OR(V536="No",X536="No",Z536="No"),"Outside strict definition",IF(AND(V536="Yes",X536="Yes",Z536="Yes"),"Meets all three","Potentially relevant; evidence incomplete"))</f>
        <v/>
      </c>
      <c r="AG536" s="77" t="inlineStr">
        <is>
          <t>Current status unclear</t>
        </is>
      </c>
      <c r="AH536" s="77" t="inlineStr"/>
      <c r="AI536" s="77" t="inlineStr">
        <is>
          <t>Yes</t>
        </is>
      </c>
      <c r="AJ536" s="77">
        <f>IF(AND(AI536="Yes",AF536="Meets all three",AG536="Current delivery confirmed"),"Yes","No")</f>
        <v/>
      </c>
      <c r="AK536" s="77" t="inlineStr"/>
      <c r="AL536" s="77" t="inlineStr">
        <is>
          <t>UK18-S03-R1</t>
        </is>
      </c>
      <c r="AM536" s="77" t="inlineStr">
        <is>
          <t>Level (UG/PG), credits, duration, deliverable and compulsory status not stated (page says 'shared module' per course; compulsory inferred); undated; partner sector unknown. Likely an Aston Global Advantage London variant.</t>
        </is>
      </c>
      <c r="AN536" s="77" t="inlineStr"/>
      <c r="AO536" s="77" t="inlineStr">
        <is>
          <t>UK</t>
        </is>
      </c>
      <c r="AP536" s="77" t="inlineStr">
        <is>
          <t>UK – additional</t>
        </is>
      </c>
      <c r="AQ536" s="77" t="inlineStr">
        <is>
          <t>Unclear</t>
        </is>
      </c>
      <c r="AR536" s="77" t="inlineStr">
        <is>
          <t>All/standard</t>
        </is>
      </c>
      <c r="AS536" s="77" t="inlineStr"/>
    </row>
    <row r="537">
      <c r="A537" s="77" t="inlineStr">
        <is>
          <t>UK18</t>
        </is>
      </c>
      <c r="B537" s="77" t="inlineStr">
        <is>
          <t>Aston</t>
        </is>
      </c>
      <c r="C537" s="77" t="inlineStr">
        <is>
          <t>Programme/course</t>
        </is>
      </c>
      <c r="D537" s="77" t="inlineStr">
        <is>
          <t>UK18-S04</t>
        </is>
      </c>
      <c r="E537" s="77" t="inlineStr"/>
      <c r="F537" s="77" t="inlineStr">
        <is>
          <t>No</t>
        </is>
      </c>
      <c r="G537" s="79" t="inlineStr">
        <is>
          <t>Start-Up Sprint / Consultancy Project 1 and Growth Challenge / Consultancy Project 2 (BSc Business Enterprise and Innovation)</t>
        </is>
      </c>
      <c r="H537" s="77" t="inlineStr">
        <is>
          <t>Consultancy projects, BSc Business Enterprise and Innovation</t>
        </is>
      </c>
      <c r="I537" s="77" t="inlineStr"/>
      <c r="J537" s="77" t="inlineStr">
        <is>
          <t>Core 30-credit projects in Years 1 (Term 3) and 2 (Term 2). Year 1: students work in teams on a 'live or simulated organisational challenge'. Year 2: consultancy project at professional standard with client deliverables; team basis not stated.</t>
        </is>
      </c>
      <c r="K537" s="77" t="inlineStr">
        <is>
          <t>Aston Business School</t>
        </is>
      </c>
      <c r="L537" s="77" t="inlineStr">
        <is>
          <t>BSc Business Enterprise and Innovation</t>
        </is>
      </c>
      <c r="M537" s="77" t="inlineStr">
        <is>
          <t>Business/management</t>
        </is>
      </c>
      <c r="N537" s="77" t="inlineStr">
        <is>
          <t>Undergraduate</t>
        </is>
      </c>
      <c r="O537" s="77" t="inlineStr">
        <is>
          <t>Years 1 and 2</t>
        </is>
      </c>
      <c r="P537" s="77" t="inlineStr"/>
      <c r="Q537" s="77" t="inlineStr">
        <is>
          <t>Compulsory within specified programmes</t>
        </is>
      </c>
      <c r="R537" s="77" t="inlineStr">
        <is>
          <t>Curricular</t>
        </is>
      </c>
      <c r="S537" s="77" t="inlineStr">
        <is>
          <t>30 credits each</t>
        </is>
      </c>
      <c r="T537" s="77" t="inlineStr">
        <is>
          <t>One term each (Apr-Jun; Jan-Mar)</t>
        </is>
      </c>
      <c r="U537" s="77" t="inlineStr">
        <is>
          <t>Team consultancy project</t>
        </is>
      </c>
      <c r="V537" s="77" t="inlineStr">
        <is>
          <t>Yes</t>
        </is>
      </c>
      <c r="W537" s="77" t="inlineStr">
        <is>
          <t>Consultancy/growth projects with client deliverables [1].</t>
        </is>
      </c>
      <c r="X537" s="77" t="inlineStr">
        <is>
          <t>Yes</t>
        </is>
      </c>
      <c r="Y537" s="77" t="inlineStr">
        <is>
          <t>Year 1: 'in teams' [1]; Year 2 teams not specified (Year 1 route recorded).</t>
        </is>
      </c>
      <c r="Z537" s="77" t="inlineStr">
        <is>
          <t>Unclear</t>
        </is>
      </c>
      <c r="AA537" s="77" t="inlineStr">
        <is>
          <t>'live or simulated organisational challenge': real vs simulated not separated [1].</t>
        </is>
      </c>
      <c r="AB537" s="77" t="inlineStr">
        <is>
          <t>Unclear</t>
        </is>
      </c>
      <c r="AC537" s="77" t="inlineStr">
        <is>
          <t>Unclear</t>
        </is>
      </c>
      <c r="AD537" s="77" t="inlineStr"/>
      <c r="AE537" s="77" t="inlineStr">
        <is>
          <t>Client deliverables</t>
        </is>
      </c>
      <c r="AF537" s="77">
        <f>IF(OR(V537="No",X537="No",Z537="No"),"Outside strict definition",IF(AND(V537="Yes",X537="Yes",Z537="Yes"),"Meets all three","Potentially relevant; evidence incomplete"))</f>
        <v/>
      </c>
      <c r="AG537" s="77" t="inlineStr">
        <is>
          <t>Current status unclear</t>
        </is>
      </c>
      <c r="AH537" s="77" t="inlineStr"/>
      <c r="AI537" s="77" t="inlineStr">
        <is>
          <t>Yes</t>
        </is>
      </c>
      <c r="AJ537" s="77">
        <f>IF(AND(AI537="Yes",AF537="Meets all three",AG537="Current delivery confirmed"),"Yes","No")</f>
        <v/>
      </c>
      <c r="AK537" s="77" t="inlineStr"/>
      <c r="AL537" s="77" t="inlineStr">
        <is>
          <t>UK18-S04-R1</t>
        </is>
      </c>
      <c r="AM537" s="77" t="inlineStr">
        <is>
          <t>Course page undated (the fetched page showed no intake year); live vs simulated; named clients.</t>
        </is>
      </c>
      <c r="AN537" s="77" t="inlineStr"/>
      <c r="AO537" s="77" t="inlineStr">
        <is>
          <t>UK</t>
        </is>
      </c>
      <c r="AP537" s="77" t="inlineStr">
        <is>
          <t>UK – additional</t>
        </is>
      </c>
      <c r="AQ537" s="77" t="inlineStr">
        <is>
          <t>~1 term</t>
        </is>
      </c>
      <c r="AR537" s="77" t="inlineStr">
        <is>
          <t>Unclear</t>
        </is>
      </c>
      <c r="AS537" s="77" t="inlineStr"/>
    </row>
    <row r="538">
      <c r="A538" s="77" t="inlineStr">
        <is>
          <t>UK19</t>
        </is>
      </c>
      <c r="B538" s="77" t="inlineStr">
        <is>
          <t>Stirling</t>
        </is>
      </c>
      <c r="C538" s="77" t="inlineStr">
        <is>
          <t>Programme/course</t>
        </is>
      </c>
      <c r="D538" s="77" t="inlineStr">
        <is>
          <t>UK19-S01</t>
        </is>
      </c>
      <c r="E538" s="77" t="inlineStr"/>
      <c r="F538" s="77" t="inlineStr">
        <is>
          <t>No</t>
        </is>
      </c>
      <c r="G538" s="79" t="inlineStr">
        <is>
          <t>MSc Marketing: Consultancy Project</t>
        </is>
      </c>
      <c r="H538" s="77" t="inlineStr">
        <is>
          <t>MSc Marketing Consultancy Project</t>
        </is>
      </c>
      <c r="I538" s="77" t="inlineStr"/>
      <c r="J538" s="77" t="inlineStr">
        <is>
          <t>Core summer project of the MSc Marketing: student groups each work for an external client organisation that sets a real-world task, investigate it and present findings/solutions back to the client.</t>
        </is>
      </c>
      <c r="K538" s="77" t="inlineStr">
        <is>
          <t>Stirling Management School (Stirling Business School)</t>
        </is>
      </c>
      <c r="L538" s="77" t="inlineStr">
        <is>
          <t>MSc Marketing</t>
        </is>
      </c>
      <c r="M538" s="77" t="inlineStr">
        <is>
          <t>Business/management</t>
        </is>
      </c>
      <c r="N538" s="77" t="inlineStr">
        <is>
          <t>Postgraduate taught</t>
        </is>
      </c>
      <c r="O538" s="77" t="inlineStr">
        <is>
          <t>Final stage (summer, after two semesters)</t>
        </is>
      </c>
      <c r="P538" s="77" t="inlineStr"/>
      <c r="Q538" s="77" t="inlineStr">
        <is>
          <t>Compulsory within specified programmes</t>
        </is>
      </c>
      <c r="R538" s="77" t="inlineStr">
        <is>
          <t>Curricular</t>
        </is>
      </c>
      <c r="S538" s="77" t="inlineStr">
        <is>
          <t>Not stated on fetched page</t>
        </is>
      </c>
      <c r="T538" s="77" t="inlineStr">
        <is>
          <t>Summer, after the two taught semesters</t>
        </is>
      </c>
      <c r="U538" s="77" t="inlineStr">
        <is>
          <t>Group client project</t>
        </is>
      </c>
      <c r="V538" s="77" t="inlineStr">
        <is>
          <t>Yes</t>
        </is>
      </c>
      <c r="W538" s="77" t="inlineStr">
        <is>
          <t>Client-set real-world task investigated and presented back [1].</t>
        </is>
      </c>
      <c r="X538" s="77" t="inlineStr">
        <is>
          <t>Yes</t>
        </is>
      </c>
      <c r="Y538" s="77" t="inlineStr">
        <is>
          <t>'Each group has a client organisation that sets a real-world task' [1].</t>
        </is>
      </c>
      <c r="Z538" s="77" t="inlineStr">
        <is>
          <t>Yes</t>
        </is>
      </c>
      <c r="AA538" s="77" t="inlineStr">
        <is>
          <t>External clients set the task; students work on 'consultancy projects with external clients over the summer'; findings presented to client [1]. Search summary of same page says clients span private, public and third sector.</t>
        </is>
      </c>
      <c r="AB538" s="77" t="inlineStr">
        <is>
          <t>Mixed</t>
        </is>
      </c>
      <c r="AC538" s="77" t="inlineStr">
        <is>
          <t>Client: sets task, receives presentation</t>
        </is>
      </c>
      <c r="AD538" s="77" t="inlineStr">
        <is>
          <t>Past clients listed on programme page (undated): National Wallace Monument, Waterski Scotland, Strathearn Strategic Consulting, Stirling Albion FC, Scottish Biomedical, Snowsports Scotland, EASA Training Ltd, Stirling Art</t>
        </is>
      </c>
      <c r="AE538" s="77" t="inlineStr">
        <is>
          <t>Group consultancy findings/solutions presented to client (report/presentation form not specified)</t>
        </is>
      </c>
      <c r="AF538" s="77">
        <f>IF(OR(V538="No",X538="No",Z538="No"),"Outside strict definition",IF(AND(V538="Yes",X538="Yes",Z538="Yes"),"Meets all three","Potentially relevant; evidence incomplete"))</f>
        <v/>
      </c>
      <c r="AG538" s="77" t="inlineStr">
        <is>
          <t>Current status unclear</t>
        </is>
      </c>
      <c r="AH538" s="77" t="inlineStr">
        <is>
          <t>Undated (page called 'core Consultancy Project module for over twenty years')</t>
        </is>
      </c>
      <c r="AI538" s="77" t="inlineStr">
        <is>
          <t>Yes</t>
        </is>
      </c>
      <c r="AJ538" s="77">
        <f>IF(AND(AI538="Yes",AF538="Meets all three",AG538="Current delivery confirmed"),"Yes","No")</f>
        <v/>
      </c>
      <c r="AK538" s="77" t="inlineStr"/>
      <c r="AL538" s="77" t="inlineStr">
        <is>
          <t>UK19-S01-R1</t>
        </is>
      </c>
      <c r="AM538" s="77" t="inlineStr">
        <is>
          <t>No dated 2025/26 or 2026/27 corroboration of the client list or delivery; module code, credits and assessment not found; duration is inferred from 'over the summer'.</t>
        </is>
      </c>
      <c r="AN538" s="77" t="inlineStr"/>
      <c r="AO538" s="77" t="inlineStr">
        <is>
          <t>UK</t>
        </is>
      </c>
      <c r="AP538" s="77" t="inlineStr">
        <is>
          <t>UK – additional</t>
        </is>
      </c>
      <c r="AQ538" s="77" t="inlineStr">
        <is>
          <t>~1 term/semester</t>
        </is>
      </c>
      <c r="AR538" s="77" t="inlineStr">
        <is>
          <t>All/standard</t>
        </is>
      </c>
      <c r="AS538" s="77" t="inlineStr"/>
    </row>
    <row r="539">
      <c r="A539" s="77" t="inlineStr">
        <is>
          <t>UK19</t>
        </is>
      </c>
      <c r="B539" s="77" t="inlineStr">
        <is>
          <t>Stirling</t>
        </is>
      </c>
      <c r="C539" s="77" t="inlineStr">
        <is>
          <t>Programme/course</t>
        </is>
      </c>
      <c r="D539" s="77" t="inlineStr">
        <is>
          <t>UK19-S02</t>
        </is>
      </c>
      <c r="E539" s="77" t="inlineStr"/>
      <c r="F539" s="77" t="inlineStr">
        <is>
          <t>No</t>
        </is>
      </c>
      <c r="G539" s="79" t="inlineStr">
        <is>
          <t>MSc Digital Marketing and Brand Management: Consultancy Project</t>
        </is>
      </c>
      <c r="H539" s="77" t="inlineStr">
        <is>
          <t>MSc Digital Marketing and Brand Management live client project</t>
        </is>
      </c>
      <c r="I539" s="77" t="inlineStr"/>
      <c r="J539" s="77" t="inlineStr">
        <is>
          <t>Summer consultancy project in which student groups each take a live marketing topic from a client organisation, explore it within the client's management boundaries and budget, and present solutions.</t>
        </is>
      </c>
      <c r="K539" s="77" t="inlineStr">
        <is>
          <t>Stirling Management School (Stirling Business School)</t>
        </is>
      </c>
      <c r="L539" s="77" t="inlineStr">
        <is>
          <t>MSc Digital Marketing and Brand Management</t>
        </is>
      </c>
      <c r="M539" s="77" t="inlineStr">
        <is>
          <t>Business/management</t>
        </is>
      </c>
      <c r="N539" s="77" t="inlineStr">
        <is>
          <t>Postgraduate taught</t>
        </is>
      </c>
      <c r="O539" s="77" t="inlineStr">
        <is>
          <t>Final stage (summer, after two semesters)</t>
        </is>
      </c>
      <c r="P539" s="77" t="inlineStr"/>
      <c r="Q539" s="77" t="inlineStr">
        <is>
          <t>Unclear</t>
        </is>
      </c>
      <c r="R539" s="77" t="inlineStr">
        <is>
          <t>Curricular</t>
        </is>
      </c>
      <c r="S539" s="77" t="inlineStr">
        <is>
          <t>Not stated on fetched page</t>
        </is>
      </c>
      <c r="T539" s="77" t="inlineStr">
        <is>
          <t>Summer, after the two taught semesters</t>
        </is>
      </c>
      <c r="U539" s="77" t="inlineStr">
        <is>
          <t>Group client project</t>
        </is>
      </c>
      <c r="V539" s="77" t="inlineStr">
        <is>
          <t>Yes</t>
        </is>
      </c>
      <c r="W539" s="77" t="inlineStr">
        <is>
          <t>Live marketing topic explored and solutions presented to the client [1].</t>
        </is>
      </c>
      <c r="X539" s="77" t="inlineStr">
        <is>
          <t>Yes</t>
        </is>
      </c>
      <c r="Y539" s="77" t="inlineStr">
        <is>
          <t>'Each group has a client organisation that sets a real-world task' [1].</t>
        </is>
      </c>
      <c r="Z539" s="77" t="inlineStr">
        <is>
          <t>Yes</t>
        </is>
      </c>
      <c r="AA539" s="77" t="inlineStr">
        <is>
          <t>Client organisation sets a 'live' marketing topic; students recently worked with named organisations [1].</t>
        </is>
      </c>
      <c r="AB539" s="77" t="inlineStr">
        <is>
          <t>Business/commercial</t>
        </is>
      </c>
      <c r="AC539" s="77" t="inlineStr">
        <is>
          <t>Client: sets live task, receives solutions</t>
        </is>
      </c>
      <c r="AD539" s="77" t="inlineStr">
        <is>
          <t>Recent clients per page (undated): Strathearn Strategic Consulting, Stirling Albion FC, EASA Training Ltd, Snowsports Scotland</t>
        </is>
      </c>
      <c r="AE539" s="77" t="inlineStr">
        <is>
          <t>Presented solutions to client</t>
        </is>
      </c>
      <c r="AF539" s="77">
        <f>IF(OR(V539="No",X539="No",Z539="No"),"Outside strict definition",IF(AND(V539="Yes",X539="Yes",Z539="Yes"),"Meets all three","Potentially relevant; evidence incomplete"))</f>
        <v/>
      </c>
      <c r="AG539" s="77" t="inlineStr">
        <is>
          <t>Current status unclear</t>
        </is>
      </c>
      <c r="AH539" s="77" t="inlineStr">
        <is>
          <t>Undated</t>
        </is>
      </c>
      <c r="AI539" s="77" t="inlineStr">
        <is>
          <t>Yes</t>
        </is>
      </c>
      <c r="AJ539" s="77">
        <f>IF(AND(AI539="Yes",AF539="Meets all three",AG539="Current delivery confirmed"),"Yes","No")</f>
        <v/>
      </c>
      <c r="AK539" s="77" t="inlineStr"/>
      <c r="AL539" s="77" t="inlineStr">
        <is>
          <t>UK19-S02-R1</t>
        </is>
      </c>
      <c r="AM539" s="77" t="inlineStr">
        <is>
          <t>Possible near-duplicate pattern of S1 (different programme, distinct page); compulsory vs optional is ambiguous on the page; no dated delivery evidence; partner type includes a football club and a ski body (not purely business).</t>
        </is>
      </c>
      <c r="AN539" s="77" t="inlineStr"/>
      <c r="AO539" s="77" t="inlineStr">
        <is>
          <t>UK</t>
        </is>
      </c>
      <c r="AP539" s="77" t="inlineStr">
        <is>
          <t>UK – additional</t>
        </is>
      </c>
      <c r="AQ539" s="77" t="inlineStr">
        <is>
          <t>~1 term/semester</t>
        </is>
      </c>
      <c r="AR539" s="77" t="inlineStr">
        <is>
          <t>All/standard</t>
        </is>
      </c>
      <c r="AS539" s="77" t="inlineStr"/>
    </row>
    <row r="540">
      <c r="A540" s="77" t="inlineStr">
        <is>
          <t>UK19</t>
        </is>
      </c>
      <c r="B540" s="77" t="inlineStr">
        <is>
          <t>Stirling</t>
        </is>
      </c>
      <c r="C540" s="77" t="inlineStr">
        <is>
          <t>Faculty/school</t>
        </is>
      </c>
      <c r="D540" s="77" t="inlineStr">
        <is>
          <t>UK19-S03</t>
        </is>
      </c>
      <c r="E540" s="77" t="inlineStr"/>
      <c r="F540" s="77" t="inlineStr">
        <is>
          <t>No</t>
        </is>
      </c>
      <c r="G540" s="79" t="inlineStr">
        <is>
          <t>Management Student Consultancy Projects (summer elective on Masters programmes)</t>
        </is>
      </c>
      <c r="H540" s="77" t="inlineStr">
        <is>
          <t>Business School summer consultancy projects</t>
        </is>
      </c>
      <c r="I540" s="77" t="inlineStr"/>
      <c r="J540" s="77" t="inlineStr">
        <is>
          <t>Summer consultancy projects in which Masters (and, per the employer page, undergraduate) Business School students are matched with a host business to solve a problem or review strategy, with a university supervisor and an organisation mentor.</t>
        </is>
      </c>
      <c r="K540" s="77" t="inlineStr">
        <is>
          <t>Stirling Management School (Stirling Business School)</t>
        </is>
      </c>
      <c r="L540" s="77" t="inlineStr">
        <is>
          <t>Elective on MBA, MSc Business Analytics, Business and Management, Data Science for Business, International Business, Behavioural Science for Management, Marketing Analytics</t>
        </is>
      </c>
      <c r="M540" s="77" t="inlineStr">
        <is>
          <t>Business/management</t>
        </is>
      </c>
      <c r="N540" s="77" t="inlineStr">
        <is>
          <t>Mixed</t>
        </is>
      </c>
      <c r="O540" s="77" t="inlineStr"/>
      <c r="P540" s="77" t="inlineStr"/>
      <c r="Q540" s="77" t="inlineStr">
        <is>
          <t>Optional/elective</t>
        </is>
      </c>
      <c r="R540" s="77" t="inlineStr">
        <is>
          <t>Curricular</t>
        </is>
      </c>
      <c r="S540" s="77" t="inlineStr">
        <is>
          <t>Not stated on fetched page</t>
        </is>
      </c>
      <c r="T540" s="77" t="inlineStr">
        <is>
          <t>June to September; proposals by end of February</t>
        </is>
      </c>
      <c r="U540" s="77" t="inlineStr">
        <is>
          <t>Individual or group client project (not separable)</t>
        </is>
      </c>
      <c r="V540" s="77" t="inlineStr">
        <is>
          <t>Yes</t>
        </is>
      </c>
      <c r="W540" s="77" t="inlineStr">
        <is>
          <t>'integrate the knowledge and skills from your Masters degree to solve a real business challenge' [1][2].</t>
        </is>
      </c>
      <c r="X540" s="77" t="inlineStr">
        <is>
          <t>Unclear</t>
        </is>
      </c>
      <c r="Y540" s="77" t="inlineStr">
        <is>
          <t>Employer page: 'either an individual or group of University of Stirling Business School students'; routes not separable [2].</t>
        </is>
      </c>
      <c r="Z540" s="77" t="inlineStr">
        <is>
          <t>Yes</t>
        </is>
      </c>
      <c r="AA540" s="77" t="inlineStr">
        <is>
          <t>Host businesses/charities/social enterprises/government propose projects, provide an organisation mentor; projects count as coursework [1][2].</t>
        </is>
      </c>
      <c r="AB540" s="77" t="inlineStr">
        <is>
          <t>Mixed</t>
        </is>
      </c>
      <c r="AC540" s="77" t="inlineStr">
        <is>
          <t>Host: proposes problem, mentors, receives solution</t>
        </is>
      </c>
      <c r="AD540" s="77" t="inlineStr">
        <is>
          <t>Case studies on employer page: Labels4Kids, Mobalpa UK Ltd (undated)</t>
        </is>
      </c>
      <c r="AE540" s="77" t="inlineStr">
        <is>
          <t>Consultancy solution to host (form not specified)</t>
        </is>
      </c>
      <c r="AF540" s="77">
        <f>IF(OR(V540="No",X540="No",Z540="No"),"Outside strict definition",IF(AND(V540="Yes",X540="Yes",Z540="Yes"),"Meets all three","Potentially relevant; evidence incomplete"))</f>
        <v/>
      </c>
      <c r="AG540" s="77" t="inlineStr">
        <is>
          <t>Current status unclear</t>
        </is>
      </c>
      <c r="AH540" s="77" t="inlineStr">
        <is>
          <t>Undated</t>
        </is>
      </c>
      <c r="AI540" s="77" t="inlineStr">
        <is>
          <t>Yes</t>
        </is>
      </c>
      <c r="AJ540" s="77">
        <f>IF(AND(AI540="Yes",AF540="Meets all three",AG540="Current delivery confirmed"),"Yes","No")</f>
        <v/>
      </c>
      <c r="AK540" s="77" t="inlineStr"/>
      <c r="AL540" s="77" t="inlineStr">
        <is>
          <t>UK19-S03-R1; UK19-S03-R2</t>
        </is>
      </c>
      <c r="AM540" s="77" t="inlineStr">
        <is>
          <t>Group vs individual split; elective places competitive; no dated delivery evidence; undergraduate involvement stated only on employer page.</t>
        </is>
      </c>
      <c r="AN540" s="77" t="inlineStr"/>
      <c r="AO540" s="77" t="inlineStr">
        <is>
          <t>UK</t>
        </is>
      </c>
      <c r="AP540" s="77" t="inlineStr">
        <is>
          <t>UK – additional</t>
        </is>
      </c>
      <c r="AQ540" s="77" t="inlineStr">
        <is>
          <t>~1 term/semester</t>
        </is>
      </c>
      <c r="AR540" s="77" t="inlineStr">
        <is>
          <t>All/standard</t>
        </is>
      </c>
      <c r="AS540" s="77" t="inlineStr"/>
    </row>
    <row r="541">
      <c r="A541" s="77" t="inlineStr">
        <is>
          <t>UK19</t>
        </is>
      </c>
      <c r="B541" s="77" t="inlineStr">
        <is>
          <t>Stirling</t>
        </is>
      </c>
      <c r="C541" s="77" t="inlineStr">
        <is>
          <t>Programme/course</t>
        </is>
      </c>
      <c r="D541" s="77" t="inlineStr">
        <is>
          <t>UK19-S04</t>
        </is>
      </c>
      <c r="E541" s="77" t="inlineStr"/>
      <c r="F541" s="77" t="inlineStr">
        <is>
          <t>No</t>
        </is>
      </c>
      <c r="G541" s="79" t="inlineStr">
        <is>
          <t>MANP005 Business Consulting</t>
        </is>
      </c>
      <c r="H541" s="77" t="inlineStr">
        <is>
          <t>Business Consulting</t>
        </is>
      </c>
      <c r="I541" s="77" t="inlineStr">
        <is>
          <t>MANP005</t>
        </is>
      </c>
      <c r="J541" s="77" t="inlineStr">
        <is>
          <t>20-credit SCQF level 11 module whose aims include applying programme knowledge to solve a business challenge for an external client organisation and building project, client-relationship and team-working skills.</t>
        </is>
      </c>
      <c r="K541" s="77" t="inlineStr">
        <is>
          <t>Stirling Management School (Stirling Business School)</t>
        </is>
      </c>
      <c r="L541" s="77" t="inlineStr">
        <is>
          <t>Not stated on module page</t>
        </is>
      </c>
      <c r="M541" s="77" t="inlineStr">
        <is>
          <t>Business/management</t>
        </is>
      </c>
      <c r="N541" s="77" t="inlineStr">
        <is>
          <t>Postgraduate taught</t>
        </is>
      </c>
      <c r="O541" s="77" t="inlineStr"/>
      <c r="P541" s="77" t="inlineStr"/>
      <c r="Q541" s="77" t="inlineStr">
        <is>
          <t>Unclear</t>
        </is>
      </c>
      <c r="R541" s="77" t="inlineStr">
        <is>
          <t>Curricular</t>
        </is>
      </c>
      <c r="S541" s="77" t="inlineStr">
        <is>
          <t>20 SCQF credits (10 ECTS); assessment details not shown</t>
        </is>
      </c>
      <c r="T541" s="77" t="inlineStr">
        <is>
          <t>Spring semester (2026/7 listing)</t>
        </is>
      </c>
      <c r="U541" s="77" t="inlineStr">
        <is>
          <t>Unclear</t>
        </is>
      </c>
      <c r="V541" s="77" t="inlineStr">
        <is>
          <t>Unclear</t>
        </is>
      </c>
      <c r="W541" s="77" t="inlineStr">
        <is>
          <t>Aim to 'solve a business challenge relevant to an external client organisation'; deliverable not shown [1].</t>
        </is>
      </c>
      <c r="X541" s="77" t="inlineStr">
        <is>
          <t>Unclear</t>
        </is>
      </c>
      <c r="Y541" s="77" t="inlineStr">
        <is>
          <t>Aims mention 'enhancing their team working skills' only; no group assessment described [1].</t>
        </is>
      </c>
      <c r="Z541" s="77" t="inlineStr">
        <is>
          <t>Unclear</t>
        </is>
      </c>
      <c r="AA541" s="77" t="inlineStr">
        <is>
          <t>External client organisation named in aims; no client names, sourcing or role described [1].</t>
        </is>
      </c>
      <c r="AB541" s="77" t="inlineStr">
        <is>
          <t>Unclear</t>
        </is>
      </c>
      <c r="AC541" s="77" t="inlineStr">
        <is>
          <t>Unclear</t>
        </is>
      </c>
      <c r="AD541" s="77" t="inlineStr"/>
      <c r="AE541" s="77" t="inlineStr">
        <is>
          <t>Not stated</t>
        </is>
      </c>
      <c r="AF541" s="77">
        <f>IF(OR(V541="No",X541="No",Z541="No"),"Outside strict definition",IF(AND(V541="Yes",X541="Yes",Z541="Yes"),"Meets all three","Potentially relevant; evidence incomplete"))</f>
        <v/>
      </c>
      <c r="AG541" s="77" t="inlineStr">
        <is>
          <t>Current delivery confirmed</t>
        </is>
      </c>
      <c r="AH541" s="77" t="inlineStr">
        <is>
          <t>2026/27 (module page session 2026/7, Spring)</t>
        </is>
      </c>
      <c r="AI541" s="77" t="inlineStr">
        <is>
          <t>Yes</t>
        </is>
      </c>
      <c r="AJ541" s="77">
        <f>IF(AND(AI541="Yes",AF541="Meets all three",AG541="Current delivery confirmed"),"Yes","No")</f>
        <v/>
      </c>
      <c r="AK541" s="77" t="inlineStr"/>
      <c r="AL541" s="77" t="inlineStr">
        <is>
          <t>UK19-S04-R1</t>
        </is>
      </c>
      <c r="AM541" s="77" t="inlineStr">
        <is>
          <t>Assessment, group format, client sourcing and host programmes.</t>
        </is>
      </c>
      <c r="AN541" s="77" t="inlineStr"/>
      <c r="AO541" s="77" t="inlineStr">
        <is>
          <t>UK</t>
        </is>
      </c>
      <c r="AP541" s="77" t="inlineStr">
        <is>
          <t>UK – additional</t>
        </is>
      </c>
      <c r="AQ541" s="77" t="inlineStr">
        <is>
          <t>~1 term/semester</t>
        </is>
      </c>
      <c r="AR541" s="77" t="inlineStr">
        <is>
          <t>Unclear</t>
        </is>
      </c>
      <c r="AS541" s="77" t="inlineStr"/>
    </row>
    <row r="542">
      <c r="A542" s="77" t="inlineStr">
        <is>
          <t>UK20</t>
        </is>
      </c>
      <c r="B542" s="77" t="inlineStr">
        <is>
          <t>SOAS</t>
        </is>
      </c>
      <c r="C542" s="77" t="inlineStr">
        <is>
          <t>University-wide</t>
        </is>
      </c>
      <c r="D542" s="77" t="inlineStr">
        <is>
          <t>UK20-S01</t>
        </is>
      </c>
      <c r="E542" s="77" t="inlineStr"/>
      <c r="F542" s="77" t="inlineStr">
        <is>
          <t>No</t>
        </is>
      </c>
      <c r="G542" s="79" t="inlineStr">
        <is>
          <t>SOAS Virtual Industry Project</t>
        </is>
      </c>
      <c r="H542" s="77" t="inlineStr">
        <is>
          <t>SOAS Virtual Industry Project</t>
        </is>
      </c>
      <c r="I542" s="77" t="inlineStr"/>
      <c r="J542" s="77" t="inlineStr">
        <is>
          <t>Two-week virtual consultancy run with Practera: students in assigned teams work remotely on a project brief from an employer (one unique brief/organisation per team), research and present recommendations in a final report. Clients reported as startups, SMEs and NGOs (c.15 organisations) on themes such as growth strategy, sustainable impact, public policy and digital marketing.</t>
        </is>
      </c>
      <c r="K542" s="77" t="inlineStr">
        <is>
          <t>SOAS Careers / Practera</t>
        </is>
      </c>
      <c r="L542" s="77" t="inlineStr">
        <is>
          <t>All second-year and final-year undergraduates (any discipline)</t>
        </is>
      </c>
      <c r="M542" s="77" t="inlineStr">
        <is>
          <t>Central provision</t>
        </is>
      </c>
      <c r="N542" s="77" t="inlineStr">
        <is>
          <t>Undergraduate</t>
        </is>
      </c>
      <c r="O542" s="77" t="inlineStr">
        <is>
          <t>Second and final year</t>
        </is>
      </c>
      <c r="P542" s="77" t="inlineStr">
        <is>
          <t>Second- and final-year undergraduates; 100 places per year; available online for 25 hours over 2 weeks in semester 2; two compulsory workshops.</t>
        </is>
      </c>
      <c r="Q542" s="77" t="inlineStr">
        <is>
          <t>Selective/competitive</t>
        </is>
      </c>
      <c r="R542" s="77" t="inlineStr">
        <is>
          <t>Extracurricular</t>
        </is>
      </c>
      <c r="S542" s="77" t="inlineStr">
        <is>
          <t>No credit evidenced; unpaid; digital certificate for LinkedIn on completion.</t>
        </is>
      </c>
      <c r="T542" s="77" t="inlineStr">
        <is>
          <t>2 weeks (25 hours), semester 2</t>
        </is>
      </c>
      <c r="U542" s="77" t="inlineStr">
        <is>
          <t>Fully virtual, Practera platform</t>
        </is>
      </c>
      <c r="V542" s="77" t="inlineStr">
        <is>
          <t>Yes</t>
        </is>
      </c>
      <c r="W542" s="77" t="inlineStr">
        <is>
          <t>Teams respond to an employer brief and submit a final report with recommendations [1][2].</t>
        </is>
      </c>
      <c r="X542" s="77" t="inlineStr">
        <is>
          <t>Yes</t>
        </is>
      </c>
      <c r="Y542" s="77" t="inlineStr">
        <is>
          <t>'Work in small teams on a two-week intensive project responding to an employer brief'; students form teams that 'work virtually and collaboratively' [1][3].</t>
        </is>
      </c>
      <c r="Z542" s="77" t="inlineStr">
        <is>
          <t>Yes</t>
        </is>
      </c>
      <c r="AA542" s="77" t="inlineStr">
        <is>
          <t>Each team receives 'a project brief from an employer (one unique brief/organisation per team)'; clients startups, SMEs and NGOs [1][2].</t>
        </is>
      </c>
      <c r="AB542" s="77" t="inlineStr">
        <is>
          <t>Mixed</t>
        </is>
      </c>
      <c r="AC542" s="77" t="inlineStr">
        <is>
          <t>Supplies the live brief; recipient of recommendations/final report (employer feedback role not detailed).</t>
        </is>
      </c>
      <c r="AD542" s="77" t="inlineStr"/>
      <c r="AE542" s="77" t="inlineStr">
        <is>
          <t>Final report with recommendations for the client organisation</t>
        </is>
      </c>
      <c r="AF542" s="77">
        <f>IF(OR(V542="No",X542="No",Z542="No"),"Outside strict definition",IF(AND(V542="Yes",X542="Yes",Z542="Yes"),"Meets all three","Potentially relevant; evidence incomplete"))</f>
        <v/>
      </c>
      <c r="AG542" s="77" t="inlineStr">
        <is>
          <t>Current status unclear</t>
        </is>
      </c>
      <c r="AH542" s="77" t="inlineStr">
        <is>
          <t>2025 (news dated 20 March 2025; cohort year not stated)</t>
        </is>
      </c>
      <c r="AI542" s="77" t="inlineStr">
        <is>
          <t>Yes</t>
        </is>
      </c>
      <c r="AJ542" s="77">
        <f>IF(AND(AI542="Yes",AF542="Meets all three",AG542="Current delivery confirmed"),"Yes","No")</f>
        <v/>
      </c>
      <c r="AK542" s="77" t="inlineStr">
        <is>
          <t>100 places per year (scheme page, undated); 100 SOAS students took part and c.15 client organisations (news, 20 March 2025).</t>
        </is>
      </c>
      <c r="AL542" s="77" t="inlineStr">
        <is>
          <t>UK20-S01-R1; UK20-S01-R2; UK20-S01-R3</t>
        </is>
      </c>
      <c r="AM542" s="77" t="inlineStr">
        <is>
          <t>No 2025/26 or 2026/27 dated cohort/application evidence; the scheme page carries no year, so current delivery not confirmed. Short format (2 weeks, 25 hours). Retrieval via WebFetch page text.</t>
        </is>
      </c>
      <c r="AN542" s="77" t="inlineStr">
        <is>
          <t>SOAS Virtual Industry Project</t>
        </is>
      </c>
      <c r="AO542" s="77" t="inlineStr">
        <is>
          <t>UK</t>
        </is>
      </c>
      <c r="AP542" s="77" t="inlineStr">
        <is>
          <t>UK – additional</t>
        </is>
      </c>
      <c r="AQ542" s="77" t="inlineStr">
        <is>
          <t>1-4 weeks</t>
        </is>
      </c>
      <c r="AR542" s="77" t="inlineStr">
        <is>
          <t>All/standard</t>
        </is>
      </c>
      <c r="AS542" s="77" t="inlineStr"/>
    </row>
    <row r="543">
      <c r="A543" s="77" t="inlineStr">
        <is>
          <t>UK20</t>
        </is>
      </c>
      <c r="B543" s="77" t="inlineStr">
        <is>
          <t>SOAS</t>
        </is>
      </c>
      <c r="C543" s="77" t="inlineStr">
        <is>
          <t>Programme/course</t>
        </is>
      </c>
      <c r="D543" s="77" t="inlineStr">
        <is>
          <t>UK20-S02</t>
        </is>
      </c>
      <c r="E543" s="77" t="inlineStr"/>
      <c r="F543" s="77" t="inlineStr">
        <is>
          <t>No</t>
        </is>
      </c>
      <c r="G543" s="79" t="inlineStr">
        <is>
          <t>Practical Industry Project (Practera Virtual Industry Experience), MSc Finance / MSc International Business</t>
        </is>
      </c>
      <c r="H543" s="77" t="inlineStr">
        <is>
          <t>Practical Industry Project</t>
        </is>
      </c>
      <c r="I543" s="77" t="inlineStr"/>
      <c r="J543" s="77" t="inlineStr">
        <is>
          <t>30-credit module option on SOAS School of Finance and Management MSc programmes with an embedded Practera Virtual Industry Experience: students work in groups of 5-6 on a specific client brief on Practera's platform, supervised, with group and client meetings, then complete an individual assessment.</t>
        </is>
      </c>
      <c r="K543" s="77" t="inlineStr">
        <is>
          <t>School of Finance and Management</t>
        </is>
      </c>
      <c r="L543" s="77" t="inlineStr">
        <is>
          <t>MSc Finance; MSc International Business (alternative to 60-credit dissertation: 30-credit Practical Industry Project plus 30-credit Research Project)</t>
        </is>
      </c>
      <c r="M543" s="77" t="inlineStr">
        <is>
          <t>Business/management</t>
        </is>
      </c>
      <c r="N543" s="77" t="inlineStr">
        <is>
          <t>Postgraduate taught</t>
        </is>
      </c>
      <c r="O543" s="77" t="inlineStr"/>
      <c r="P543" s="77" t="inlineStr"/>
      <c r="Q543" s="77" t="inlineStr">
        <is>
          <t>Optional/elective</t>
        </is>
      </c>
      <c r="R543" s="77" t="inlineStr">
        <is>
          <t>Curricular</t>
        </is>
      </c>
      <c r="S543" s="77" t="inlineStr">
        <is>
          <t>30 credits; team work on client brief then individual assessment (breakdown not found).</t>
        </is>
      </c>
      <c r="T543" s="77" t="inlineStr">
        <is>
          <t>Unclear</t>
        </is>
      </c>
      <c r="U543" s="77" t="inlineStr">
        <is>
          <t>Virtual, Practera platform, with module convenor</t>
        </is>
      </c>
      <c r="V543" s="77" t="inlineStr">
        <is>
          <t>Yes</t>
        </is>
      </c>
      <c r="W543" s="77" t="inlineStr">
        <is>
          <t>Team works on a real-world client brief with an individual assessment afterwards [1].</t>
        </is>
      </c>
      <c r="X543" s="77" t="inlineStr">
        <is>
          <t>Yes</t>
        </is>
      </c>
      <c r="Y543" s="77" t="inlineStr">
        <is>
          <t>'groups of 5-6 students on a specific client brief' [1].</t>
        </is>
      </c>
      <c r="Z543" s="77" t="inlineStr">
        <is>
          <t>Unclear</t>
        </is>
      </c>
      <c r="AA543" s="77" t="inlineStr">
        <is>
          <t>Described as a 'client brief' via Practera Virtual Industry Experience, but the source extract does not show who the clients are or that they are external organisations for this module (the undergraduate VIP uses startups/SMEs/NGOs). Client meetings are held [1].</t>
        </is>
      </c>
      <c r="AB543" s="77" t="inlineStr">
        <is>
          <t>Unclear</t>
        </is>
      </c>
      <c r="AC543" s="77" t="inlineStr">
        <is>
          <t>Client brief; client meetings (nature unverified)</t>
        </is>
      </c>
      <c r="AD543" s="77" t="inlineStr"/>
      <c r="AE543" s="77" t="inlineStr">
        <is>
          <t>Team client output plus individual assessment (unspecified)</t>
        </is>
      </c>
      <c r="AF543" s="77">
        <f>IF(OR(V543="No",X543="No",Z543="No"),"Outside strict definition",IF(AND(V543="Yes",X543="Yes",Z543="Yes"),"Meets all three","Potentially relevant; evidence incomplete"))</f>
        <v/>
      </c>
      <c r="AG543" s="77" t="inlineStr">
        <is>
          <t>Current status unclear</t>
        </is>
      </c>
      <c r="AH543" s="77" t="inlineStr">
        <is>
          <t>undated (programme page described as c.18 months old by search tool)</t>
        </is>
      </c>
      <c r="AI543" s="77" t="inlineStr">
        <is>
          <t>Yes</t>
        </is>
      </c>
      <c r="AJ543" s="77">
        <f>IF(AND(AI543="Yes",AF543="Meets all three",AG543="Current delivery confirmed"),"Yes","No")</f>
        <v/>
      </c>
      <c r="AK543" s="77" t="inlineStr"/>
      <c r="AL543" s="77" t="inlineStr">
        <is>
          <t>UK20-S02-R1</t>
        </is>
      </c>
      <c r="AM543" s="77" t="inlineStr">
        <is>
          <t>Direct page fetch returned HTTP 403 (also via curl with proxy); evidence is search-index extract only. Client identity, current-year delivery, duration and assessment weighting unverified. Optional alternative to dissertation.</t>
        </is>
      </c>
      <c r="AN543" s="77" t="inlineStr"/>
      <c r="AO543" s="77" t="inlineStr">
        <is>
          <t>UK</t>
        </is>
      </c>
      <c r="AP543" s="77" t="inlineStr">
        <is>
          <t>UK – additional</t>
        </is>
      </c>
      <c r="AQ543" s="77" t="inlineStr">
        <is>
          <t>Unclear</t>
        </is>
      </c>
      <c r="AR543" s="77" t="inlineStr">
        <is>
          <t>Unclear</t>
        </is>
      </c>
      <c r="AS543" s="77" t="inlineStr"/>
    </row>
    <row r="544">
      <c r="A544" s="77" t="inlineStr">
        <is>
          <t>UK20</t>
        </is>
      </c>
      <c r="B544" s="77" t="inlineStr">
        <is>
          <t>SOAS</t>
        </is>
      </c>
      <c r="C544" s="77" t="inlineStr">
        <is>
          <t>Programme/course</t>
        </is>
      </c>
      <c r="D544" s="77" t="inlineStr">
        <is>
          <t>UK20-S03</t>
        </is>
      </c>
      <c r="E544" s="77" t="inlineStr"/>
      <c r="F544" s="77" t="inlineStr">
        <is>
          <t>No</t>
        </is>
      </c>
      <c r="G544" s="79" t="inlineStr">
        <is>
          <t>International Development Placement (virtual group placement with partner organisations)</t>
        </is>
      </c>
      <c r="H544" s="77" t="inlineStr">
        <is>
          <t>International Development Placement</t>
        </is>
      </c>
      <c r="I544" s="77" t="inlineStr"/>
      <c r="J544" s="77" t="inlineStr">
        <is>
          <t>15-credit virtual placement option on SOAS development MSc programmes: students are allocated in teams of 2-9 to development-orientated partner organisations and each completes a Placement Agreement of 40 hours across February and March of term 2. Capped at 75 students.</t>
        </is>
      </c>
      <c r="K544" s="77" t="inlineStr">
        <is>
          <t>Department of Development Studies</t>
        </is>
      </c>
      <c r="L544" s="77" t="inlineStr">
        <is>
          <t>MSc Global Development and other development MSc programmes listing it as an open option (e.g. MSc Development Studies (South Asia))</t>
        </is>
      </c>
      <c r="M544" s="77" t="inlineStr">
        <is>
          <t>Arts/humanities/social sciences</t>
        </is>
      </c>
      <c r="N544" s="77" t="inlineStr">
        <is>
          <t>Postgraduate taught</t>
        </is>
      </c>
      <c r="O544" s="77" t="inlineStr"/>
      <c r="P544" s="77" t="inlineStr"/>
      <c r="Q544" s="77" t="inlineStr">
        <is>
          <t>Optional/elective</t>
        </is>
      </c>
      <c r="R544" s="77" t="inlineStr">
        <is>
          <t>Curricular</t>
        </is>
      </c>
      <c r="S544" s="77" t="inlineStr">
        <is>
          <t>15 credits; assessment not found.</t>
        </is>
      </c>
      <c r="T544" s="77" t="inlineStr">
        <is>
          <t>40 hours across Feb-Mar (term 2)</t>
        </is>
      </c>
      <c r="U544" s="77" t="inlineStr">
        <is>
          <t>Virtual placement, group-based</t>
        </is>
      </c>
      <c r="V544" s="77" t="inlineStr">
        <is>
          <t>Unclear</t>
        </is>
      </c>
      <c r="W544" s="77" t="inlineStr">
        <is>
          <t>Described as a placement with core activity of group work with partner organisations; no defined project brief or output evidenced [1].</t>
        </is>
      </c>
      <c r="X544" s="77" t="inlineStr">
        <is>
          <t>Yes</t>
        </is>
      </c>
      <c r="Y544" s="77" t="inlineStr">
        <is>
          <t>'Students will be allocated to Partner Organisations in teams varying in size from 2-9 students'; 'core activity is centred on students working in groups' [1].</t>
        </is>
      </c>
      <c r="Z544" s="77" t="inlineStr">
        <is>
          <t>Yes</t>
        </is>
      </c>
      <c r="AA544" s="77" t="inlineStr">
        <is>
          <t>Students sign a Placement Agreement with a development-orientated partner organisation; past hosts reported as ODI, ISEAL, MSF (search summary, undated) [1].</t>
        </is>
      </c>
      <c r="AB544" s="77" t="inlineStr">
        <is>
          <t>Charity/community</t>
        </is>
      </c>
      <c r="AC544" s="77" t="inlineStr">
        <is>
          <t>Hosts team placement (brief/output role unspecified)</t>
        </is>
      </c>
      <c r="AD544" s="77" t="inlineStr">
        <is>
          <t>Overseas Development Institute, ISEAL, MSF (undated, per search summary)</t>
        </is>
      </c>
      <c r="AE544" s="77" t="inlineStr">
        <is>
          <t>Not specified</t>
        </is>
      </c>
      <c r="AF544" s="77">
        <f>IF(OR(V544="No",X544="No",Z544="No"),"Outside strict definition",IF(AND(V544="Yes",X544="Yes",Z544="Yes"),"Meets all three","Potentially relevant; evidence incomplete"))</f>
        <v/>
      </c>
      <c r="AG544" s="77" t="inlineStr">
        <is>
          <t>Current status unclear</t>
        </is>
      </c>
      <c r="AH544" s="77" t="inlineStr">
        <is>
          <t>undated</t>
        </is>
      </c>
      <c r="AI544" s="77" t="inlineStr">
        <is>
          <t>Yes</t>
        </is>
      </c>
      <c r="AJ544" s="77">
        <f>IF(AND(AI544="Yes",AF544="Meets all three",AG544="Current delivery confirmed"),"Yes","No")</f>
        <v/>
      </c>
      <c r="AK544" s="77" t="inlineStr">
        <is>
          <t>Capped at 75 students (undated).</t>
        </is>
      </c>
      <c r="AL544" s="77" t="inlineStr">
        <is>
          <t>UK20-S03-R1</t>
        </is>
      </c>
      <c r="AM544" s="77" t="inlineStr">
        <is>
          <t>Whether teams produce a defined project output for the partner (placement vs project); current-year delivery; assessment.  Partner type 'Charity/community' is inferred from development NGO examples only; mark Mixed/Unclear if challenged.</t>
        </is>
      </c>
      <c r="AN544" s="77" t="inlineStr"/>
      <c r="AO544" s="77" t="inlineStr">
        <is>
          <t>UK</t>
        </is>
      </c>
      <c r="AP544" s="77" t="inlineStr">
        <is>
          <t>UK – additional</t>
        </is>
      </c>
      <c r="AQ544" s="77" t="inlineStr">
        <is>
          <t>1-4 weeks</t>
        </is>
      </c>
      <c r="AR544" s="77" t="inlineStr">
        <is>
          <t>All/standard</t>
        </is>
      </c>
      <c r="AS544" s="77" t="inlineStr"/>
    </row>
    <row r="545">
      <c r="A545" s="77" t="inlineStr">
        <is>
          <t>UK20</t>
        </is>
      </c>
      <c r="B545" s="77" t="inlineStr">
        <is>
          <t>SOAS</t>
        </is>
      </c>
      <c r="C545" s="77" t="inlineStr">
        <is>
          <t>Unclear</t>
        </is>
      </c>
      <c r="D545" s="77" t="inlineStr">
        <is>
          <t>UK20-S04</t>
        </is>
      </c>
      <c r="E545" s="77" t="inlineStr"/>
      <c r="F545" s="77" t="inlineStr">
        <is>
          <t>No</t>
        </is>
      </c>
      <c r="G545" s="79" t="inlineStr">
        <is>
          <t>Student Consultancy Project (SOAS Careers, employer-set)</t>
        </is>
      </c>
      <c r="H545" s="77" t="inlineStr">
        <is>
          <t>Student Consultancy Project</t>
        </is>
      </c>
      <c r="I545" s="77" t="inlineStr"/>
      <c r="J545" s="77" t="inlineStr">
        <is>
          <t>SOAS Careers offer to employers: an employer sets a short real-world challenge or strategic question; students research, analyse and develop recommendations with academic or careers support; employer reviews presentations or SOAS assesses on their behalf.</t>
        </is>
      </c>
      <c r="K545" s="77" t="inlineStr">
        <is>
          <t>SOAS Careers / Employer Engagement</t>
        </is>
      </c>
      <c r="L545" s="77" t="inlineStr"/>
      <c r="M545" s="77" t="inlineStr">
        <is>
          <t>Central provision</t>
        </is>
      </c>
      <c r="N545" s="77" t="inlineStr">
        <is>
          <t>Unclear</t>
        </is>
      </c>
      <c r="O545" s="77" t="inlineStr"/>
      <c r="P545" s="77" t="inlineStr"/>
      <c r="Q545" s="77" t="inlineStr">
        <is>
          <t>Unclear</t>
        </is>
      </c>
      <c r="R545" s="77" t="inlineStr">
        <is>
          <t>Unclear</t>
        </is>
      </c>
      <c r="S545" s="77" t="inlineStr">
        <is>
          <t>Not stated</t>
        </is>
      </c>
      <c r="T545" s="77" t="inlineStr">
        <is>
          <t>'short' (not specified)</t>
        </is>
      </c>
      <c r="U545" s="77" t="inlineStr">
        <is>
          <t>Unclear</t>
        </is>
      </c>
      <c r="V545" s="77" t="inlineStr">
        <is>
          <t>Yes</t>
        </is>
      </c>
      <c r="W545" s="77" t="inlineStr">
        <is>
          <t>Employer brief, research, recommendations and presentations [1].</t>
        </is>
      </c>
      <c r="X545" s="77" t="inlineStr">
        <is>
          <t>Unclear</t>
        </is>
      </c>
      <c r="Y545" s="77" t="inlineStr">
        <is>
          <t>Page does not say whether students work in teams or individually [1].</t>
        </is>
      </c>
      <c r="Z545" s="77" t="inlineStr">
        <is>
          <t>Yes</t>
        </is>
      </c>
      <c r="AA545" s="77" t="inlineStr">
        <is>
          <t>'You provide a brief outlining a small challenge or strategic question'; employer may review student presentations [1].</t>
        </is>
      </c>
      <c r="AB545" s="77" t="inlineStr">
        <is>
          <t>Unclear</t>
        </is>
      </c>
      <c r="AC545" s="77" t="inlineStr">
        <is>
          <t>Sets brief; reviews presentations</t>
        </is>
      </c>
      <c r="AD545" s="77" t="inlineStr"/>
      <c r="AE545" s="77" t="inlineStr">
        <is>
          <t>Recommendations and presentation</t>
        </is>
      </c>
      <c r="AF545" s="77">
        <f>IF(OR(V545="No",X545="No",Z545="No"),"Outside strict definition",IF(AND(V545="Yes",X545="Yes",Z545="Yes"),"Meets all three","Potentially relevant; evidence incomplete"))</f>
        <v/>
      </c>
      <c r="AG545" s="77" t="inlineStr">
        <is>
          <t>Current status unclear</t>
        </is>
      </c>
      <c r="AH545" s="77" t="inlineStr">
        <is>
          <t>undated</t>
        </is>
      </c>
      <c r="AI545" s="77" t="inlineStr">
        <is>
          <t>Yes</t>
        </is>
      </c>
      <c r="AJ545" s="77">
        <f>IF(AND(AI545="Yes",AF545="Meets all three",AG545="Current delivery confirmed"),"Yes","No")</f>
        <v/>
      </c>
      <c r="AK545" s="77" t="inlineStr"/>
      <c r="AL545" s="77" t="inlineStr">
        <is>
          <t>UK20-S04-R1</t>
        </is>
      </c>
      <c r="AM545" s="77" t="inlineStr">
        <is>
          <t>Employer-facing page only: no evidence on student cohorts, team structure, eligibility, dates or whether it has run.</t>
        </is>
      </c>
      <c r="AN545" s="77" t="inlineStr"/>
      <c r="AO545" s="77" t="inlineStr">
        <is>
          <t>UK</t>
        </is>
      </c>
      <c r="AP545" s="77" t="inlineStr">
        <is>
          <t>UK – additional</t>
        </is>
      </c>
      <c r="AQ545" s="77" t="inlineStr">
        <is>
          <t>Unclear</t>
        </is>
      </c>
      <c r="AR545" s="77" t="inlineStr">
        <is>
          <t>Unclear</t>
        </is>
      </c>
      <c r="AS545" s="77" t="inlineStr"/>
    </row>
    <row r="546">
      <c r="A546" s="77" t="inlineStr">
        <is>
          <t>UK21</t>
        </is>
      </c>
      <c r="B546" s="77" t="inlineStr">
        <is>
          <t>Birkbeck</t>
        </is>
      </c>
      <c r="C546" s="77" t="inlineStr">
        <is>
          <t>Programme/course</t>
        </is>
      </c>
      <c r="D546" s="77" t="inlineStr">
        <is>
          <t>UK21-S01</t>
        </is>
      </c>
      <c r="E546" s="77" t="inlineStr"/>
      <c r="F546" s="77" t="inlineStr">
        <is>
          <t>No</t>
        </is>
      </c>
      <c r="G546" s="79" t="inlineStr">
        <is>
          <t>The Consultancy Challenge (MSc Management Consultancy and Organisational Change)</t>
        </is>
      </c>
      <c r="H546" s="77" t="inlineStr">
        <is>
          <t>The Consultancy Challenge</t>
        </is>
      </c>
      <c r="I546" s="77" t="inlineStr">
        <is>
          <t>BUOB063D7</t>
        </is>
      </c>
      <c r="J546" s="77" t="inlineStr">
        <is>
          <t>60-credit final-project option on the MSc Management Consultancy and Organisational Change, delivered with PA Consulting. Student teams are assembled to work with a PA client on a real, live problem over about 12 weeks, mentored by a PA consultant; assessed on group status-report presentations and a group summary report plus an individual reflective essay. Programme page names Defra and the RSPCA as real clients; a 2023 Birkbeck blog says two large UK charities were the client organisations.</t>
        </is>
      </c>
      <c r="K546" s="77" t="inlineStr">
        <is>
          <t>Birkbeck Business School (School of Business, Economics and Informatics)</t>
        </is>
      </c>
      <c r="L546" s="77" t="inlineStr">
        <is>
          <t>MSc Management Consultancy and Organisational Change only</t>
        </is>
      </c>
      <c r="M546" s="77" t="inlineStr">
        <is>
          <t>Business/management</t>
        </is>
      </c>
      <c r="N546" s="77" t="inlineStr">
        <is>
          <t>Postgraduate taught</t>
        </is>
      </c>
      <c r="O546" s="77" t="inlineStr">
        <is>
          <t>Final project (one year full-time or two years part-time)</t>
        </is>
      </c>
      <c r="P546" s="77" t="inlineStr">
        <is>
          <t>Places limited and subject to entry criteria; module entry selective; alternative is an individual Research Project.</t>
        </is>
      </c>
      <c r="Q546" s="77" t="inlineStr">
        <is>
          <t>Selective/competitive</t>
        </is>
      </c>
      <c r="R546" s="77" t="inlineStr">
        <is>
          <t>Curricular</t>
        </is>
      </c>
      <c r="S546" s="77" t="inlineStr">
        <is>
          <t>60 credits, Level 7. Group presentation status reports 35%; 5000-word group summary report 35%; 3000-word self-reflective essay 30%.</t>
        </is>
      </c>
      <c r="T546" s="77" t="inlineStr">
        <is>
          <t>12-week live project within a 3-term module (full-time) or over 2-3 terms (part-time)</t>
        </is>
      </c>
      <c r="U546" s="77" t="inlineStr">
        <is>
          <t>Team consultancy project with PA Consulting mentor</t>
        </is>
      </c>
      <c r="V546" s="77" t="inlineStr">
        <is>
          <t>Yes</t>
        </is>
      </c>
      <c r="W546" s="77" t="inlineStr">
        <is>
          <t>Client-facing consultancy project for real clients; group status presentations and 5000-word group summary report [1][2].</t>
        </is>
      </c>
      <c r="X546" s="77" t="inlineStr">
        <is>
          <t>Yes</t>
        </is>
      </c>
      <c r="Y546" s="77" t="inlineStr">
        <is>
          <t>'students on the Consultancy Challenge are assembled into teams'; assessed by group presentations and a group report (70% of module) [1][3].</t>
        </is>
      </c>
      <c r="Z546" s="77" t="inlineStr">
        <is>
          <t>Yes</t>
        </is>
      </c>
      <c r="AA546" s="77" t="inlineStr">
        <is>
          <t>Real PA Consulting clients supply a live problem; PA consultant mentors each team; named clients Defra and the RSPCA [1][2][3]. Clients are reached via PA Consulting rather than directly recruited by Birkbeck.</t>
        </is>
      </c>
      <c r="AB546" s="77" t="inlineStr">
        <is>
          <t>Mixed</t>
        </is>
      </c>
      <c r="AC546" s="77" t="inlineStr">
        <is>
          <t>PA Consulting brokers live client projects and mentors teams; clients (public sector and charity) set the problem and receive recommendations/presentation</t>
        </is>
      </c>
      <c r="AD546" s="77" t="inlineStr">
        <is>
          <t>PA Consulting; clients Defra and RSPCA (programme page, undated)</t>
        </is>
      </c>
      <c r="AE546" s="77" t="inlineStr">
        <is>
          <t>Group consultancy report and presentations to client/PA</t>
        </is>
      </c>
      <c r="AF546" s="77">
        <f>IF(OR(V546="No",X546="No",Z546="No"),"Outside strict definition",IF(AND(V546="Yes",X546="Yes",Z546="Yes"),"Meets all three","Potentially relevant; evidence incomplete"))</f>
        <v/>
      </c>
      <c r="AG546" s="77" t="inlineStr">
        <is>
          <t>Current delivery confirmed</t>
        </is>
      </c>
      <c r="AH546" s="77" t="inlineStr">
        <is>
          <t>2025/26 (module listed as core in 2025-26 programme specification; programme page lists October 2027 entry)</t>
        </is>
      </c>
      <c r="AI546" s="77" t="inlineStr">
        <is>
          <t>Yes</t>
        </is>
      </c>
      <c r="AJ546" s="77">
        <f>IF(AND(AI546="Yes",AF546="Meets all three",AG546="Current delivery confirmed"),"Yes","No")</f>
        <v/>
      </c>
      <c r="AK546" s="77" t="inlineStr"/>
      <c r="AL546" s="77" t="inlineStr">
        <is>
          <t>UK21-S01-R1; UK21-S01-R2; UK21-S01-R3; UK21-S01-R4</t>
        </is>
      </c>
      <c r="AM546" s="77" t="inlineStr">
        <is>
          <t>Module page and programme page are undated for the client names; team size and number of teams not published; 2025/26 cohort clients not evidenced. Programme-spec PDF retrieved via WebFetch and text-extracted locally.</t>
        </is>
      </c>
      <c r="AN546" s="77" t="inlineStr"/>
      <c r="AO546" s="77" t="inlineStr">
        <is>
          <t>UK</t>
        </is>
      </c>
      <c r="AP546" s="77" t="inlineStr">
        <is>
          <t>UK – additional</t>
        </is>
      </c>
      <c r="AQ546" s="77" t="inlineStr">
        <is>
          <t>~1 term/semester</t>
        </is>
      </c>
      <c r="AR546" s="77" t="inlineStr">
        <is>
          <t>All/standard</t>
        </is>
      </c>
      <c r="AS546" s="77" t="inlineStr"/>
    </row>
    <row r="547">
      <c r="A547" s="77" t="inlineStr">
        <is>
          <t>UK21</t>
        </is>
      </c>
      <c r="B547" s="77" t="inlineStr">
        <is>
          <t>Birkbeck</t>
        </is>
      </c>
      <c r="C547" s="77" t="inlineStr">
        <is>
          <t>Programme/course</t>
        </is>
      </c>
      <c r="D547" s="77" t="inlineStr">
        <is>
          <t>UK21-S02</t>
        </is>
      </c>
      <c r="E547" s="77" t="inlineStr"/>
      <c r="F547" s="77" t="inlineStr">
        <is>
          <t>No</t>
        </is>
      </c>
      <c r="G547" s="79" t="inlineStr">
        <is>
          <t>PG Cert Applied Data Science Project</t>
        </is>
      </c>
      <c r="H547" s="77" t="inlineStr">
        <is>
          <t>PG Cert Applied Data Science Project</t>
        </is>
      </c>
      <c r="I547" s="77" t="inlineStr">
        <is>
          <t>BUCI082S7</t>
        </is>
      </c>
      <c r="J547" s="77" t="inlineStr">
        <is>
          <t>30-credit project module on the online PG Certificate in Applied Data Science: students develop a piece of software to address a data science need; syllabus refers to a work-based project supported by an industry partner (search summary of the programme page). Group status and employer role not shown on the module page.</t>
        </is>
      </c>
      <c r="K547" s="77" t="inlineStr">
        <is>
          <t>School of Computing and Mathematical Sciences</t>
        </is>
      </c>
      <c r="L547" s="77" t="inlineStr">
        <is>
          <t>PG Certificate Applied Data Science</t>
        </is>
      </c>
      <c r="M547" s="77" t="inlineStr">
        <is>
          <t>Engineering/computing</t>
        </is>
      </c>
      <c r="N547" s="77" t="inlineStr">
        <is>
          <t>Postgraduate taught</t>
        </is>
      </c>
      <c r="O547" s="77" t="inlineStr"/>
      <c r="P547" s="77" t="inlineStr"/>
      <c r="Q547" s="77" t="inlineStr">
        <is>
          <t>Compulsory within specified programmes</t>
        </is>
      </c>
      <c r="R547" s="77" t="inlineStr">
        <is>
          <t>Curricular</t>
        </is>
      </c>
      <c r="S547" s="77" t="inlineStr">
        <is>
          <t>30 credits Level 7; project proposal 20%, 5000-word project report 80%</t>
        </is>
      </c>
      <c r="T547" s="77" t="inlineStr">
        <is>
          <t>Part of a one-year part-time online certificate</t>
        </is>
      </c>
      <c r="U547" s="77" t="inlineStr">
        <is>
          <t>Online work-based project</t>
        </is>
      </c>
      <c r="V547" s="77" t="inlineStr">
        <is>
          <t>Yes</t>
        </is>
      </c>
      <c r="W547" s="77" t="inlineStr">
        <is>
          <t>Develop software to address a data science need; proposal and 5000-word report [1].</t>
        </is>
      </c>
      <c r="X547" s="77" t="inlineStr">
        <is>
          <t>Unclear</t>
        </is>
      </c>
      <c r="Y547" s="77" t="inlineStr">
        <is>
          <t>Module page does not state group or individual; individual report assessment suggests individual work [1].</t>
        </is>
      </c>
      <c r="Z547" s="77" t="inlineStr">
        <is>
          <t>Unclear</t>
        </is>
      </c>
      <c r="AA547" s="77" t="inlineStr">
        <is>
          <t>Module page mentions 'a work-based project' only; industry partner involvement appears in a search summary of the programme page, not quoted [1].</t>
        </is>
      </c>
      <c r="AB547" s="77" t="inlineStr">
        <is>
          <t>Unclear</t>
        </is>
      </c>
      <c r="AC547" s="77" t="inlineStr">
        <is>
          <t>Unclear</t>
        </is>
      </c>
      <c r="AD547" s="77" t="inlineStr"/>
      <c r="AE547" s="77" t="inlineStr">
        <is>
          <t>Software and project report</t>
        </is>
      </c>
      <c r="AF547" s="77">
        <f>IF(OR(V547="No",X547="No",Z547="No"),"Outside strict definition",IF(AND(V547="Yes",X547="Yes",Z547="Yes"),"Meets all three","Potentially relevant; evidence incomplete"))</f>
        <v/>
      </c>
      <c r="AG547" s="77" t="inlineStr">
        <is>
          <t>Current status unclear</t>
        </is>
      </c>
      <c r="AH547" s="77" t="inlineStr">
        <is>
          <t>undated</t>
        </is>
      </c>
      <c r="AI547" s="77" t="inlineStr">
        <is>
          <t>Yes</t>
        </is>
      </c>
      <c r="AJ547" s="77">
        <f>IF(AND(AI547="Yes",AF547="Meets all three",AG547="Current delivery confirmed"),"Yes","No")</f>
        <v/>
      </c>
      <c r="AK547" s="77" t="inlineStr"/>
      <c r="AL547" s="77" t="inlineStr">
        <is>
          <t>UK21-S02-R1</t>
        </is>
      </c>
      <c r="AM547" s="77" t="inlineStr">
        <is>
          <t>Whether project is group-based; role of industry partner; current delivery.</t>
        </is>
      </c>
      <c r="AN547" s="77" t="inlineStr"/>
      <c r="AO547" s="77" t="inlineStr">
        <is>
          <t>UK</t>
        </is>
      </c>
      <c r="AP547" s="77" t="inlineStr">
        <is>
          <t>UK – additional</t>
        </is>
      </c>
      <c r="AQ547" s="77" t="inlineStr">
        <is>
          <t>Unclear</t>
        </is>
      </c>
      <c r="AR547" s="77" t="inlineStr">
        <is>
          <t>Unclear</t>
        </is>
      </c>
      <c r="AS547" s="77" t="inlineStr"/>
    </row>
    <row r="548">
      <c r="A548" s="77" t="inlineStr">
        <is>
          <t>UK21</t>
        </is>
      </c>
      <c r="B548" s="77" t="inlineStr">
        <is>
          <t>Birkbeck</t>
        </is>
      </c>
      <c r="C548" s="77" t="inlineStr">
        <is>
          <t>Cross-faculty</t>
        </is>
      </c>
      <c r="D548" s="77" t="inlineStr">
        <is>
          <t>UK21-S03</t>
        </is>
      </c>
      <c r="E548" s="77" t="inlineStr"/>
      <c r="F548" s="77" t="inlineStr">
        <is>
          <t>No</t>
        </is>
      </c>
      <c r="G548" s="79" t="inlineStr">
        <is>
          <t>Micro-placement</t>
        </is>
      </c>
      <c r="H548" s="77" t="inlineStr">
        <is>
          <t>Micro-placement</t>
        </is>
      </c>
      <c r="I548" s="77" t="inlineStr">
        <is>
          <t>CASC002H5</t>
        </is>
      </c>
      <c r="J548" s="77" t="inlineStr">
        <is>
          <t>15-credit Level 5 module in which students secure their own micro-placement and complete a small professional project alongside other commitments; assessed by individual reflective portfolio and vlog. Careers &amp; Enterprise describes micro-placements as small projects that solve real problems for host organisations, but the module shows no group working.</t>
        </is>
      </c>
      <c r="K548" s="77" t="inlineStr">
        <is>
          <t>Careers and Enterprise / academic programmes</t>
        </is>
      </c>
      <c r="L548" s="77" t="inlineStr">
        <is>
          <t>Participating degrees (legacy: Computing, Health and Social Care)</t>
        </is>
      </c>
      <c r="M548" s="77" t="inlineStr">
        <is>
          <t>Central provision</t>
        </is>
      </c>
      <c r="N548" s="77" t="inlineStr">
        <is>
          <t>Undergraduate</t>
        </is>
      </c>
      <c r="O548" s="77" t="inlineStr">
        <is>
          <t>Level 5</t>
        </is>
      </c>
      <c r="P548" s="77" t="inlineStr">
        <is>
          <t>Participating degrees; capacity limits (2025-26 full)</t>
        </is>
      </c>
      <c r="Q548" s="77" t="inlineStr">
        <is>
          <t>Optional/elective</t>
        </is>
      </c>
      <c r="R548" s="77" t="inlineStr">
        <is>
          <t>Curricular</t>
        </is>
      </c>
      <c r="S548" s="77" t="inlineStr">
        <is>
          <t>15 credits Level 5; reflective portfolio incl. SMART career plan (1000 words) and 2-3 minute vlog</t>
        </is>
      </c>
      <c r="T548" s="77" t="inlineStr">
        <is>
          <t>Short placement</t>
        </is>
      </c>
      <c r="U548" s="77" t="inlineStr">
        <is>
          <t>Student-sourced micro-placement</t>
        </is>
      </c>
      <c r="V548" s="77" t="inlineStr">
        <is>
          <t>Yes</t>
        </is>
      </c>
      <c r="W548" s="77" t="inlineStr">
        <is>
          <t>'work on a professional project alongside your current commitments' [1].</t>
        </is>
      </c>
      <c r="X548" s="77" t="inlineStr">
        <is>
          <t>No</t>
        </is>
      </c>
      <c r="Y548" s="77" t="inlineStr">
        <is>
          <t>Individual placement with individual portfolio/vlog assessment; no team element evidenced [1].</t>
        </is>
      </c>
      <c r="Z548" s="77" t="inlineStr">
        <is>
          <t>Yes</t>
        </is>
      </c>
      <c r="AA548" s="77" t="inlineStr">
        <is>
          <t>Host organisation sets a small project [1][2]; but placements are individual.</t>
        </is>
      </c>
      <c r="AB548" s="77" t="inlineStr">
        <is>
          <t>Unclear</t>
        </is>
      </c>
      <c r="AC548" s="77" t="inlineStr">
        <is>
          <t>Host organisation</t>
        </is>
      </c>
      <c r="AD548" s="77" t="inlineStr"/>
      <c r="AE548" s="77" t="inlineStr">
        <is>
          <t>Individual reflective portfolio and vlog</t>
        </is>
      </c>
      <c r="AF548" s="77">
        <f>IF(OR(V548="No",X548="No",Z548="No"),"Outside strict definition",IF(AND(V548="Yes",X548="Yes",Z548="Yes"),"Meets all three","Potentially relevant; evidence incomplete"))</f>
        <v/>
      </c>
      <c r="AG548" s="77" t="inlineStr">
        <is>
          <t>Current delivery confirmed</t>
        </is>
      </c>
      <c r="AH548" s="77" t="inlineStr">
        <is>
          <t>2025-26 / 2026-27</t>
        </is>
      </c>
      <c r="AI548" s="77" t="inlineStr">
        <is>
          <t>Yes</t>
        </is>
      </c>
      <c r="AJ548" s="77">
        <f>IF(AND(AI548="Yes",AF548="Meets all three",AG548="Current delivery confirmed"),"Yes","No")</f>
        <v/>
      </c>
      <c r="AK548" s="77" t="inlineStr"/>
      <c r="AL548" s="77" t="inlineStr">
        <is>
          <t>UK21-S03-R1; UK21-S03-R2</t>
        </is>
      </c>
      <c r="AM548" s="77" t="inlineStr"/>
      <c r="AN548" s="77" t="inlineStr">
        <is>
          <t>Micro-placement, CASC002H5</t>
        </is>
      </c>
      <c r="AO548" s="77" t="inlineStr">
        <is>
          <t>UK</t>
        </is>
      </c>
      <c r="AP548" s="77" t="inlineStr">
        <is>
          <t>UK – additional</t>
        </is>
      </c>
      <c r="AQ548" s="77" t="inlineStr">
        <is>
          <t>Unclear</t>
        </is>
      </c>
      <c r="AR548" s="77" t="inlineStr">
        <is>
          <t>Some projects</t>
        </is>
      </c>
      <c r="AS548" s="77" t="inlineStr"/>
    </row>
    <row r="549">
      <c r="A549" s="77" t="inlineStr">
        <is>
          <t>UK22</t>
        </is>
      </c>
      <c r="B549" s="77" t="inlineStr">
        <is>
          <t>Royal Holloway</t>
        </is>
      </c>
      <c r="C549" s="77" t="inlineStr">
        <is>
          <t>Programme/course</t>
        </is>
      </c>
      <c r="D549" s="77" t="inlineStr">
        <is>
          <t>UK22-S01</t>
        </is>
      </c>
      <c r="E549" s="77" t="inlineStr"/>
      <c r="F549" s="77" t="inlineStr">
        <is>
          <t>No</t>
        </is>
      </c>
      <c r="G549" s="79" t="inlineStr">
        <is>
          <t>CS4825 MSci Team Project</t>
        </is>
      </c>
      <c r="H549" s="77" t="inlineStr">
        <is>
          <t>MSci Team Project</t>
        </is>
      </c>
      <c r="I549" s="77" t="inlineStr">
        <is>
          <t>CS4825</t>
        </is>
      </c>
      <c r="J549" s="77" t="inlineStr">
        <is>
          <t>Final-year (Year 4) core module on the Software Engineering MSci: teams of students work 'in the context of a company where they have specific responsibilities' on projects 'for real clients', engaging clients, building and presenting software.</t>
        </is>
      </c>
      <c r="K549" s="77" t="inlineStr">
        <is>
          <t>Department of Computer Science</t>
        </is>
      </c>
      <c r="L549" s="77" t="inlineStr">
        <is>
          <t>Computer Science (Software Engineering) MSci (G461) and possibly related MSci routes</t>
        </is>
      </c>
      <c r="M549" s="77" t="inlineStr">
        <is>
          <t>Engineering/computing</t>
        </is>
      </c>
      <c r="N549" s="77" t="inlineStr">
        <is>
          <t>Undergraduate</t>
        </is>
      </c>
      <c r="O549" s="77" t="inlineStr">
        <is>
          <t>Year 4</t>
        </is>
      </c>
      <c r="P549" s="77" t="inlineStr">
        <is>
          <t>MSci Software Engineering students</t>
        </is>
      </c>
      <c r="Q549" s="77" t="inlineStr">
        <is>
          <t>Compulsory within specified programmes</t>
        </is>
      </c>
      <c r="R549" s="77" t="inlineStr">
        <is>
          <t>Curricular</t>
        </is>
      </c>
      <c r="S549" s="77" t="inlineStr">
        <is>
          <t>60 credits, Level 7, mandatory condonable (programme spec 2025/26)</t>
        </is>
      </c>
      <c r="T549" s="77" t="inlineStr">
        <is>
          <t>Full final year (60 credits)</t>
        </is>
      </c>
      <c r="U549" s="77" t="inlineStr">
        <is>
          <t>Team project run as a company</t>
        </is>
      </c>
      <c r="V549" s="77" t="inlineStr">
        <is>
          <t>Yes</t>
        </is>
      </c>
      <c r="W549" s="77" t="inlineStr">
        <is>
          <t>Software built, tested and presented for real clients; 60-credit module [1][2].</t>
        </is>
      </c>
      <c r="X549" s="77" t="inlineStr">
        <is>
          <t>Yes</t>
        </is>
      </c>
      <c r="Y549" s="77" t="inlineStr">
        <is>
          <t>'Teams of students will: work in the context of a company' [1]; programme outcome 'work as part of a professional team to deliver a large-scale product for a realistic client' [2].</t>
        </is>
      </c>
      <c r="Z549" s="77" t="inlineStr">
        <is>
          <t>Unclear</t>
        </is>
      </c>
      <c r="AA549" s="77" t="inlineStr">
        <is>
          <t>Page says 'projects for real clients' [1] but programme spec says 'realistic client' [2], and the department has an in-house software company (CodeGroovers); no source states that clients are external organisations or names any.</t>
        </is>
      </c>
      <c r="AB549" s="77" t="inlineStr">
        <is>
          <t>Unclear</t>
        </is>
      </c>
      <c r="AC549" s="77" t="inlineStr">
        <is>
          <t>Client (identity unspecified)</t>
        </is>
      </c>
      <c r="AD549" s="77" t="inlineStr"/>
      <c r="AE549" s="77" t="inlineStr">
        <is>
          <t>Software product delivered/presented to client</t>
        </is>
      </c>
      <c r="AF549" s="77">
        <f>IF(OR(V549="No",X549="No",Z549="No"),"Outside strict definition",IF(AND(V549="Yes",X549="Yes",Z549="Yes"),"Meets all three","Potentially relevant; evidence incomplete"))</f>
        <v/>
      </c>
      <c r="AG549" s="77" t="inlineStr">
        <is>
          <t>Current delivery confirmed</t>
        </is>
      </c>
      <c r="AH549" s="77" t="inlineStr">
        <is>
          <t>2025/26 (programme specification, year of entry 2025/26)</t>
        </is>
      </c>
      <c r="AI549" s="77" t="inlineStr">
        <is>
          <t>Yes</t>
        </is>
      </c>
      <c r="AJ549" s="77">
        <f>IF(AND(AI549="Yes",AF549="Meets all three",AG549="Current delivery confirmed"),"Yes","No")</f>
        <v/>
      </c>
      <c r="AK549" s="77" t="inlineStr"/>
      <c r="AL549" s="77" t="inlineStr">
        <is>
          <t>UK22-S01-R1; UK22-S01-R2</t>
        </is>
      </c>
      <c r="AM549" s="77" t="inlineStr">
        <is>
          <t>Whether clients are external organisations or internal/CodeGroovers; wording 'real' vs 'realistic' differs between sources.</t>
        </is>
      </c>
      <c r="AN549" s="77" t="inlineStr"/>
      <c r="AO549" s="77" t="inlineStr">
        <is>
          <t>UK</t>
        </is>
      </c>
      <c r="AP549" s="77" t="inlineStr">
        <is>
          <t>UK – additional</t>
        </is>
      </c>
      <c r="AQ549" s="77" t="inlineStr">
        <is>
          <t>&gt;1 term</t>
        </is>
      </c>
      <c r="AR549" s="77" t="inlineStr">
        <is>
          <t>Unclear</t>
        </is>
      </c>
      <c r="AS549" s="77" t="inlineStr"/>
    </row>
    <row r="550">
      <c r="A550" s="77" t="inlineStr">
        <is>
          <t>UK22</t>
        </is>
      </c>
      <c r="B550" s="77" t="inlineStr">
        <is>
          <t>Royal Holloway</t>
        </is>
      </c>
      <c r="C550" s="77" t="inlineStr">
        <is>
          <t>Programme/course</t>
        </is>
      </c>
      <c r="D550" s="77" t="inlineStr">
        <is>
          <t>UK22-S02</t>
        </is>
      </c>
      <c r="E550" s="77" t="inlineStr"/>
      <c r="F550" s="77" t="inlineStr">
        <is>
          <t>No</t>
        </is>
      </c>
      <c r="G550" s="79" t="inlineStr">
        <is>
          <t>Consultancy in the Digital Era (MSc Digital Business)</t>
        </is>
      </c>
      <c r="H550" s="77" t="inlineStr">
        <is>
          <t>Consultancy in the Digital Era</t>
        </is>
      </c>
      <c r="I550" s="77" t="inlineStr">
        <is>
          <t>MN5802</t>
        </is>
      </c>
      <c r="J550" s="77" t="inlineStr">
        <is>
          <t>Mandatory module on MSc Digital Business in which, per the programme page text returned by search, students working in teams provide digital consultancy for a client needing a digital solution (strategy, vision, data analysis, project management).</t>
        </is>
      </c>
      <c r="K550" s="77" t="inlineStr">
        <is>
          <t>School of Business and Management</t>
        </is>
      </c>
      <c r="L550" s="77" t="inlineStr">
        <is>
          <t>MSc Digital Business (course code 3749)</t>
        </is>
      </c>
      <c r="M550" s="77" t="inlineStr">
        <is>
          <t>Business/management</t>
        </is>
      </c>
      <c r="N550" s="77" t="inlineStr">
        <is>
          <t>Postgraduate taught</t>
        </is>
      </c>
      <c r="O550" s="77" t="inlineStr">
        <is>
          <t>Year 1 of 1-year MSc</t>
        </is>
      </c>
      <c r="P550" s="77" t="inlineStr"/>
      <c r="Q550" s="77" t="inlineStr">
        <is>
          <t>Compulsory within specified programmes</t>
        </is>
      </c>
      <c r="R550" s="77" t="inlineStr">
        <is>
          <t>Curricular</t>
        </is>
      </c>
      <c r="S550" s="77" t="inlineStr">
        <is>
          <t>15 credits, Level 7, mandatory condonable (2024/25 spec); assessment not seen</t>
        </is>
      </c>
      <c r="T550" s="77" t="inlineStr">
        <is>
          <t>Unclear</t>
        </is>
      </c>
      <c r="U550" s="77" t="inlineStr">
        <is>
          <t>Team consultancy for a client</t>
        </is>
      </c>
      <c r="V550" s="77" t="inlineStr">
        <is>
          <t>Yes</t>
        </is>
      </c>
      <c r="W550" s="77" t="inlineStr">
        <is>
          <t>Consultancy covering digital strategy, vision, data analysis and project management for a client [2].</t>
        </is>
      </c>
      <c r="X550" s="77" t="inlineStr">
        <is>
          <t>Yes</t>
        </is>
      </c>
      <c r="Y550" s="77" t="inlineStr">
        <is>
          <t>'Working in teams, you will provide digital consultancy for a client' (search-index extract of programme page, test-cms host) [2]; the official-host page fetched did not repeat this wording.</t>
        </is>
      </c>
      <c r="Z550" s="77" t="inlineStr">
        <is>
          <t>Unclear</t>
        </is>
      </c>
      <c r="AA550" s="77" t="inlineStr">
        <is>
          <t>'a client' not identified as an external organisation; no named partners or role evidenced.</t>
        </is>
      </c>
      <c r="AB550" s="77" t="inlineStr">
        <is>
          <t>Unclear</t>
        </is>
      </c>
      <c r="AC550" s="77" t="inlineStr">
        <is>
          <t>Unclear</t>
        </is>
      </c>
      <c r="AD550" s="77" t="inlineStr"/>
      <c r="AE550" s="77" t="inlineStr">
        <is>
          <t>Digital consultancy output (form unspecified)</t>
        </is>
      </c>
      <c r="AF550" s="77">
        <f>IF(OR(V550="No",X550="No",Z550="No"),"Outside strict definition",IF(AND(V550="Yes",X550="Yes",Z550="Yes"),"Meets all three","Potentially relevant; evidence incomplete"))</f>
        <v/>
      </c>
      <c r="AG550" s="77" t="inlineStr">
        <is>
          <t>Current status unclear</t>
        </is>
      </c>
      <c r="AH550" s="77" t="inlineStr">
        <is>
          <t>2024/25 (spec); programme page lists 2027 entry</t>
        </is>
      </c>
      <c r="AI550" s="77" t="inlineStr">
        <is>
          <t>Yes</t>
        </is>
      </c>
      <c r="AJ550" s="77">
        <f>IF(AND(AI550="Yes",AF550="Meets all three",AG550="Current delivery confirmed"),"Yes","No")</f>
        <v/>
      </c>
      <c r="AK550" s="77" t="inlineStr"/>
      <c r="AL550" s="77" t="inlineStr">
        <is>
          <t>UK22-S02-R1; UK22-S02-R2</t>
        </is>
      </c>
      <c r="AM550" s="77" t="inlineStr">
        <is>
          <t>Whether clients are real external organisations; group wording only from a test-cms search extract; module not corroborated for 2025/26-2026/27.</t>
        </is>
      </c>
      <c r="AN550" s="77" t="inlineStr"/>
      <c r="AO550" s="77" t="inlineStr">
        <is>
          <t>UK</t>
        </is>
      </c>
      <c r="AP550" s="77" t="inlineStr">
        <is>
          <t>UK – additional</t>
        </is>
      </c>
      <c r="AQ550" s="77" t="inlineStr">
        <is>
          <t>Unclear</t>
        </is>
      </c>
      <c r="AR550" s="77" t="inlineStr">
        <is>
          <t>Unclear</t>
        </is>
      </c>
      <c r="AS550" s="77" t="inlineStr"/>
    </row>
    <row r="551">
      <c r="A551" s="77" t="inlineStr">
        <is>
          <t>UK22</t>
        </is>
      </c>
      <c r="B551" s="77" t="inlineStr">
        <is>
          <t>Royal Holloway</t>
        </is>
      </c>
      <c r="C551" s="77" t="inlineStr">
        <is>
          <t>Programme/course</t>
        </is>
      </c>
      <c r="D551" s="77" t="inlineStr">
        <is>
          <t>UK22-S03</t>
        </is>
      </c>
      <c r="E551" s="77" t="inlineStr"/>
      <c r="F551" s="77" t="inlineStr">
        <is>
          <t>No</t>
        </is>
      </c>
      <c r="G551" s="79" t="inlineStr">
        <is>
          <t>Digital Marketing Consultancy (MSc Digital Marketing)</t>
        </is>
      </c>
      <c r="H551" s="77" t="inlineStr">
        <is>
          <t>Digital Marketing Consultancy</t>
        </is>
      </c>
      <c r="I551" s="77" t="inlineStr">
        <is>
          <t>MN5621</t>
        </is>
      </c>
      <c r="J551" s="77" t="inlineStr">
        <is>
          <t>MSc Digital Marketing module using action learning: a project carried out as prescribed by a client, with findings presented back to the client; assignment form depends on client requirements.</t>
        </is>
      </c>
      <c r="K551" s="77" t="inlineStr">
        <is>
          <t>School of Business and Management</t>
        </is>
      </c>
      <c r="L551" s="77" t="inlineStr">
        <is>
          <t>MSc Digital Marketing</t>
        </is>
      </c>
      <c r="M551" s="77" t="inlineStr">
        <is>
          <t>Business/management</t>
        </is>
      </c>
      <c r="N551" s="77" t="inlineStr">
        <is>
          <t>Postgraduate taught</t>
        </is>
      </c>
      <c r="O551" s="77" t="inlineStr"/>
      <c r="P551" s="77" t="inlineStr"/>
      <c r="Q551" s="77" t="inlineStr">
        <is>
          <t>Unclear</t>
        </is>
      </c>
      <c r="R551" s="77" t="inlineStr">
        <is>
          <t>Curricular</t>
        </is>
      </c>
      <c r="S551" s="77" t="inlineStr">
        <is>
          <t>15 credits (MSc programme PDF per search result)</t>
        </is>
      </c>
      <c r="T551" s="77" t="inlineStr">
        <is>
          <t>Unclear</t>
        </is>
      </c>
      <c r="U551" s="77" t="inlineStr">
        <is>
          <t>Client project, action learning</t>
        </is>
      </c>
      <c r="V551" s="77" t="inlineStr">
        <is>
          <t>Yes</t>
        </is>
      </c>
      <c r="W551" s="77" t="inlineStr">
        <is>
          <t>'carry out work required to achieve a particular outcome as prescribed by a client'; findings presented to client [1].</t>
        </is>
      </c>
      <c r="X551" s="77" t="inlineStr">
        <is>
          <t>Unclear</t>
        </is>
      </c>
      <c r="Y551" s="77" t="inlineStr">
        <is>
          <t>Module lists 'teamwork' among skills; page mentions group projects among course assessment methods generally, but not that this client project is done in groups [1].</t>
        </is>
      </c>
      <c r="Z551" s="77" t="inlineStr">
        <is>
          <t>Unclear</t>
        </is>
      </c>
      <c r="AA551" s="77" t="inlineStr">
        <is>
          <t>A 'client' prescribes the work and receives the presentation [1], but the page does not say clients are external organisations or how many projects use them.</t>
        </is>
      </c>
      <c r="AB551" s="77" t="inlineStr">
        <is>
          <t>Unclear</t>
        </is>
      </c>
      <c r="AC551" s="77" t="inlineStr">
        <is>
          <t>Client prescribes outcome; receives findings</t>
        </is>
      </c>
      <c r="AD551" s="77" t="inlineStr"/>
      <c r="AE551" s="77" t="inlineStr">
        <is>
          <t>Consultancy assignment (diagnosis/solution/recommendations/implementation support) presented to client</t>
        </is>
      </c>
      <c r="AF551" s="77">
        <f>IF(OR(V551="No",X551="No",Z551="No"),"Outside strict definition",IF(AND(V551="Yes",X551="Yes",Z551="Yes"),"Meets all three","Potentially relevant; evidence incomplete"))</f>
        <v/>
      </c>
      <c r="AG551" s="77" t="inlineStr">
        <is>
          <t>Current status unclear</t>
        </is>
      </c>
      <c r="AH551" s="77" t="inlineStr">
        <is>
          <t>2024/25 (Moodle listing seen in search result); programme page lists 2027 entry</t>
        </is>
      </c>
      <c r="AI551" s="77" t="inlineStr">
        <is>
          <t>Yes</t>
        </is>
      </c>
      <c r="AJ551" s="77">
        <f>IF(AND(AI551="Yes",AF551="Meets all three",AG551="Current delivery confirmed"),"Yes","No")</f>
        <v/>
      </c>
      <c r="AK551" s="77" t="inlineStr"/>
      <c r="AL551" s="77" t="inlineStr">
        <is>
          <t>UK22-S03-R1</t>
        </is>
      </c>
      <c r="AM551" s="77" t="inlineStr">
        <is>
          <t>Group vs individual; external vs hypothetical clients; whether compulsory; current-year delivery.</t>
        </is>
      </c>
      <c r="AN551" s="77" t="inlineStr"/>
      <c r="AO551" s="77" t="inlineStr">
        <is>
          <t>UK</t>
        </is>
      </c>
      <c r="AP551" s="77" t="inlineStr">
        <is>
          <t>UK – additional</t>
        </is>
      </c>
      <c r="AQ551" s="77" t="inlineStr">
        <is>
          <t>Unclear</t>
        </is>
      </c>
      <c r="AR551" s="77" t="inlineStr">
        <is>
          <t>Unclear</t>
        </is>
      </c>
      <c r="AS551" s="77" t="inlineStr"/>
    </row>
    <row r="552">
      <c r="A552" s="77" t="inlineStr">
        <is>
          <t>UK23</t>
        </is>
      </c>
      <c r="B552" s="77" t="inlineStr">
        <is>
          <t>City St George’s</t>
        </is>
      </c>
      <c r="C552" s="77" t="inlineStr">
        <is>
          <t>Cross-faculty</t>
        </is>
      </c>
      <c r="D552" s="77" t="inlineStr">
        <is>
          <t>UK23-S01</t>
        </is>
      </c>
      <c r="E552" s="77" t="inlineStr"/>
      <c r="F552" s="77" t="inlineStr">
        <is>
          <t>No</t>
        </is>
      </c>
      <c r="G552" s="79" t="inlineStr">
        <is>
          <t>Industry Led Projects (Industry Projects module)</t>
        </is>
      </c>
      <c r="H552" s="77" t="inlineStr">
        <is>
          <t>Industry Led Projects (Industry Projects module)</t>
        </is>
      </c>
      <c r="I552" s="77" t="inlineStr">
        <is>
          <t>PO3100 (Economics programme spec; code not confirmed for other degrees)</t>
        </is>
      </c>
      <c r="J552" s="77" t="inlineStr">
        <is>
          <t>Credit-bearing third-year modules in which students tackle a live project set by an organisation, aiming to deliver solutions or recommendations. Degree pages describe small multi-disciplinary groups choosing between five sector streams (policy, finance, community, business, arts and culture). Employers submit briefs at no cost.</t>
        </is>
      </c>
      <c r="K552" s="77" t="inlineStr">
        <is>
          <t>Corporate Relations &amp; Employability Unit / careers and employer engagement</t>
        </is>
      </c>
      <c r="L552" s="77" t="inlineStr">
        <is>
          <t>Third-year undergraduates of Bayes Business School, The City Law School, School of Policy &amp; Global Affairs, School of Communication &amp; Creativity</t>
        </is>
      </c>
      <c r="M552" s="77" t="inlineStr">
        <is>
          <t>Central provision; Business/management; Arts/humanities/social sciences; Other (law, health, design, architecture…)</t>
        </is>
      </c>
      <c r="N552" s="77" t="inlineStr">
        <is>
          <t>Undergraduate</t>
        </is>
      </c>
      <c r="O552" s="77" t="inlineStr">
        <is>
          <t>Year 3</t>
        </is>
      </c>
      <c r="P552" s="77" t="inlineStr">
        <is>
          <t>Third-year UG in the four named schools; whether compulsory or optional varies by degree (not established)</t>
        </is>
      </c>
      <c r="Q552" s="77" t="inlineStr">
        <is>
          <t>Unclear</t>
        </is>
      </c>
      <c r="R552" s="77" t="inlineStr">
        <is>
          <t>Curricular</t>
        </is>
      </c>
      <c r="S552" s="77" t="inlineStr">
        <is>
          <t>15 credits on Business Economics, Financial Economics, Social Sciences, Communication PR &amp; Advertising pages; assessment not found</t>
        </is>
      </c>
      <c r="T552" s="77" t="inlineStr">
        <is>
          <t>Autumn (c. Oct-Dec) or Spring (c. Jan-Mar) term depending on stream</t>
        </is>
      </c>
      <c r="U552" s="77" t="inlineStr">
        <is>
          <t>Module with employer briefs and showcase</t>
        </is>
      </c>
      <c r="V552" s="77" t="inlineStr">
        <is>
          <t>Yes</t>
        </is>
      </c>
      <c r="W552" s="77" t="inlineStr">
        <is>
          <t>Live project with a brief set by an organisation, aiming at tangible solutions or recommendations [1][2].</t>
        </is>
      </c>
      <c r="X552" s="77" t="inlineStr">
        <is>
          <t>Yes</t>
        </is>
      </c>
      <c r="Y552" s="77" t="inlineStr">
        <is>
          <t>Degree pages: 'work in small multi-disciplinary groups' [2]; Law page: group project on live brief [3]. Central page says 'in groups or individually' [1], so an individual route may exist and is not separated.</t>
        </is>
      </c>
      <c r="Z552" s="77" t="inlineStr">
        <is>
          <t>Yes</t>
        </is>
      </c>
      <c r="AA552" s="77" t="inlineStr">
        <is>
          <t>Employers submit project briefs, have an intro call with a module member and name a contact/supervisor; projects are 'for employers' [1][2].</t>
        </is>
      </c>
      <c r="AB552" s="77" t="inlineStr">
        <is>
          <t>Mixed</t>
        </is>
      </c>
      <c r="AC552" s="77" t="inlineStr">
        <is>
          <t>Sets live brief; contact/supervisor; receives solutions</t>
        </is>
      </c>
      <c r="AD552" s="77" t="inlineStr"/>
      <c r="AE552" s="77" t="inlineStr">
        <is>
          <t>Solutions/recommendations for the employer (form not specified)</t>
        </is>
      </c>
      <c r="AF552" s="77">
        <f>IF(OR(V552="No",X552="No",Z552="No"),"Outside strict definition",IF(AND(V552="Yes",X552="Yes",Z552="Yes"),"Meets all three","Potentially relevant; evidence incomplete"))</f>
        <v/>
      </c>
      <c r="AG552" s="77" t="inlineStr">
        <is>
          <t>Current status unclear</t>
        </is>
      </c>
      <c r="AH552" s="77" t="inlineStr">
        <is>
          <t>2024/25 (Industry Projects Showcase referenced on a Feb 2025 Festival of the Professions page)</t>
        </is>
      </c>
      <c r="AI552" s="77" t="inlineStr">
        <is>
          <t>Yes</t>
        </is>
      </c>
      <c r="AJ552" s="77">
        <f>IF(AND(AI552="Yes",AF552="Meets all three",AG552="Current delivery confirmed"),"Yes","No")</f>
        <v/>
      </c>
      <c r="AK552" s="77" t="inlineStr"/>
      <c r="AL552" s="77" t="inlineStr">
        <is>
          <t>UK23-S01-R1; UK23-S01-R2; UK23-S01-R3; UK23-S01-R4</t>
        </is>
      </c>
      <c r="AM552" s="77" t="inlineStr">
        <is>
          <t>No dated 2025/26 or 2026/27 corroboration; individual vs group split; compulsory vs optional by degree; named employers. Pages were not opened directly (Cloudflare 403).</t>
        </is>
      </c>
      <c r="AN552" s="77" t="inlineStr"/>
      <c r="AO552" s="77" t="inlineStr">
        <is>
          <t>UK</t>
        </is>
      </c>
      <c r="AP552" s="77" t="inlineStr">
        <is>
          <t>UK – additional</t>
        </is>
      </c>
      <c r="AQ552" s="77" t="inlineStr">
        <is>
          <t>~1 term/semester</t>
        </is>
      </c>
      <c r="AR552" s="77" t="inlineStr">
        <is>
          <t>All/standard</t>
        </is>
      </c>
      <c r="AS552" s="77" t="inlineStr"/>
    </row>
    <row r="553">
      <c r="A553" s="77" t="inlineStr">
        <is>
          <t>UK23</t>
        </is>
      </c>
      <c r="B553" s="77" t="inlineStr">
        <is>
          <t>City St George’s</t>
        </is>
      </c>
      <c r="C553" s="77" t="inlineStr">
        <is>
          <t>Programme/course</t>
        </is>
      </c>
      <c r="D553" s="77" t="inlineStr">
        <is>
          <t>UK23-S02</t>
        </is>
      </c>
      <c r="E553" s="77" t="inlineStr"/>
      <c r="F553" s="77" t="inlineStr">
        <is>
          <t>No</t>
        </is>
      </c>
      <c r="G553" s="79" t="inlineStr">
        <is>
          <t>Hewlett Packard Enterprise: Technology Consulting</t>
        </is>
      </c>
      <c r="H553" s="77" t="inlineStr">
        <is>
          <t>Hewlett Packard Enterprise: Technology Consulting</t>
        </is>
      </c>
      <c r="I553" s="77" t="inlineStr"/>
      <c r="J553" s="77" t="inlineStr">
        <is>
          <t>Year 3 module in which student groups propose a solution to a technical challenge faced by an assigned SME, with support from HPE professional mentors and technology specialists; the HPE Force for Good SME consultancy programme runs over 10 weeks.</t>
        </is>
      </c>
      <c r="K553" s="77" t="inlineStr">
        <is>
          <t>School of Science &amp; Technology; Corporate Relations &amp; Employability Unit (Career Activation Programme)</t>
        </is>
      </c>
      <c r="L553" s="77" t="inlineStr">
        <is>
          <t>Computer Science MSci, Data Science MSci, Computer Science with Cyber Security MSci (Games Technology page listing looks mismatched)</t>
        </is>
      </c>
      <c r="M553" s="77" t="inlineStr">
        <is>
          <t>Engineering/computing</t>
        </is>
      </c>
      <c r="N553" s="77" t="inlineStr">
        <is>
          <t>Undergraduate</t>
        </is>
      </c>
      <c r="O553" s="77" t="inlineStr">
        <is>
          <t>Year 3 (final year)</t>
        </is>
      </c>
      <c r="P553" s="77" t="inlineStr">
        <is>
          <t>Students on the listed degrees</t>
        </is>
      </c>
      <c r="Q553" s="77" t="inlineStr">
        <is>
          <t>Unclear</t>
        </is>
      </c>
      <c r="R553" s="77" t="inlineStr">
        <is>
          <t>Curricular</t>
        </is>
      </c>
      <c r="S553" s="77" t="inlineStr">
        <is>
          <t>15 credits; assessment not found</t>
        </is>
      </c>
      <c r="T553" s="77" t="inlineStr">
        <is>
          <t>10 weeks</t>
        </is>
      </c>
      <c r="U553" s="77" t="inlineStr">
        <is>
          <t>Group consultancy module with HPE mentors</t>
        </is>
      </c>
      <c r="V553" s="77" t="inlineStr">
        <is>
          <t>Yes</t>
        </is>
      </c>
      <c r="W553" s="77" t="inlineStr">
        <is>
          <t>Groups propose a solution to an assigned SME's technical challenge [1][2].</t>
        </is>
      </c>
      <c r="X553" s="77" t="inlineStr">
        <is>
          <t>Yes</t>
        </is>
      </c>
      <c r="Y553" s="77" t="inlineStr">
        <is>
          <t>'work in groups to propose a solution for a technical challenge' [2].</t>
        </is>
      </c>
      <c r="Z553" s="77" t="inlineStr">
        <is>
          <t>Yes</t>
        </is>
      </c>
      <c r="AA553" s="77" t="inlineStr">
        <is>
          <t>SMEs (selected at an HPE assessment day) supply the challenge; HPE experts mentor and help take forward solutions [1]. SMEs are external companies; HPE is an industry partner, not an internal body.</t>
        </is>
      </c>
      <c r="AB553" s="77" t="inlineStr">
        <is>
          <t>Business/commercial</t>
        </is>
      </c>
      <c r="AC553" s="77" t="inlineStr">
        <is>
          <t>SME supplies challenge; HPE mentors and specialists support</t>
        </is>
      </c>
      <c r="AD553" s="77" t="inlineStr">
        <is>
          <t>Hewlett Packard Enterprise (2024 announcement and 2026/27 course pages); individual SMEs not named in sources</t>
        </is>
      </c>
      <c r="AE553" s="77" t="inlineStr">
        <is>
          <t>Proposed technical solution for the SME</t>
        </is>
      </c>
      <c r="AF553" s="77">
        <f>IF(OR(V553="No",X553="No",Z553="No"),"Outside strict definition",IF(AND(V553="Yes",X553="Yes",Z553="Yes"),"Meets all three","Potentially relevant; evidence incomplete"))</f>
        <v/>
      </c>
      <c r="AG553" s="77" t="inlineStr">
        <is>
          <t>Current delivery confirmed</t>
        </is>
      </c>
      <c r="AH553" s="77" t="inlineStr">
        <is>
          <t>2026/27 (course structure listing)</t>
        </is>
      </c>
      <c r="AI553" s="77" t="inlineStr">
        <is>
          <t>Yes</t>
        </is>
      </c>
      <c r="AJ553" s="77">
        <f>IF(AND(AI553="Yes",AF553="Meets all three",AG553="Current delivery confirmed"),"Yes","No")</f>
        <v/>
      </c>
      <c r="AK553" s="77" t="inlineStr"/>
      <c r="AL553" s="77" t="inlineStr">
        <is>
          <t>UK23-S02-R1; UK23-S02-R2</t>
        </is>
      </c>
      <c r="AM553" s="77" t="inlineStr">
        <is>
          <t>Confirmed only by 2026/27 and 2027/28 course-structure listings; no cohort numbers or 2025/26 delivery evidence; whether compulsory or optional.</t>
        </is>
      </c>
      <c r="AN553" s="77" t="inlineStr"/>
      <c r="AO553" s="77" t="inlineStr">
        <is>
          <t>UK</t>
        </is>
      </c>
      <c r="AP553" s="77" t="inlineStr">
        <is>
          <t>UK – additional</t>
        </is>
      </c>
      <c r="AQ553" s="77" t="inlineStr">
        <is>
          <t>~1 term/semester</t>
        </is>
      </c>
      <c r="AR553" s="77" t="inlineStr">
        <is>
          <t>All/standard</t>
        </is>
      </c>
      <c r="AS553" s="77" t="inlineStr"/>
    </row>
    <row r="554">
      <c r="A554" s="77" t="inlineStr">
        <is>
          <t>UK23</t>
        </is>
      </c>
      <c r="B554" s="77" t="inlineStr">
        <is>
          <t>City St George’s</t>
        </is>
      </c>
      <c r="C554" s="77" t="inlineStr">
        <is>
          <t>Programme/course</t>
        </is>
      </c>
      <c r="D554" s="77" t="inlineStr">
        <is>
          <t>UK23-S03</t>
        </is>
      </c>
      <c r="E554" s="77" t="inlineStr"/>
      <c r="F554" s="77" t="inlineStr">
        <is>
          <t>No</t>
        </is>
      </c>
      <c r="G554" s="79" t="inlineStr">
        <is>
          <t>Sustainability and Climate Change (interdisciplinary module)</t>
        </is>
      </c>
      <c r="H554" s="77" t="inlineStr">
        <is>
          <t>Sustainability and Climate Change (interdisciplinary module)</t>
        </is>
      </c>
      <c r="I554" s="77" t="inlineStr"/>
      <c r="J554" s="77" t="inlineStr">
        <is>
          <t>Interdisciplinary module taught across schools (launched January 2025, first offered to law students with plans to extend). Alongside lectures, students work in groups on real-world sustainability projects set by external organisations (examples: better recycling behaviours; measuring the environmental impact of AI).</t>
        </is>
      </c>
      <c r="K554" s="77" t="inlineStr">
        <is>
          <t>City Law School (module leader Dr Jed Odermatt)</t>
        </is>
      </c>
      <c r="L554" s="77" t="inlineStr">
        <is>
          <t>Initially law students; wider roll-out planned</t>
        </is>
      </c>
      <c r="M554" s="77" t="inlineStr">
        <is>
          <t>Central provision; Other (law, health, design, architecture…)</t>
        </is>
      </c>
      <c r="N554" s="77" t="inlineStr">
        <is>
          <t>Undergraduate</t>
        </is>
      </c>
      <c r="O554" s="77" t="inlineStr">
        <is>
          <t>Unclear</t>
        </is>
      </c>
      <c r="P554" s="77" t="inlineStr">
        <is>
          <t>Not established beyond law cohort</t>
        </is>
      </c>
      <c r="Q554" s="77" t="inlineStr">
        <is>
          <t>Unclear</t>
        </is>
      </c>
      <c r="R554" s="77" t="inlineStr">
        <is>
          <t>Curricular</t>
        </is>
      </c>
      <c r="S554" s="77" t="inlineStr">
        <is>
          <t>Not found</t>
        </is>
      </c>
      <c r="T554" s="77" t="inlineStr"/>
      <c r="U554" s="77" t="inlineStr">
        <is>
          <t>Group projects with external partners</t>
        </is>
      </c>
      <c r="V554" s="77" t="inlineStr">
        <is>
          <t>Yes</t>
        </is>
      </c>
      <c r="W554" s="77" t="inlineStr">
        <is>
          <t>Real-world sustainability challenge with defined outputs per project [1][2]; output form not stated.</t>
        </is>
      </c>
      <c r="X554" s="77" t="inlineStr">
        <is>
          <t>Yes</t>
        </is>
      </c>
      <c r="Y554" s="77" t="inlineStr">
        <is>
          <t>'students work in teams/groups' on the challenge [1][2].</t>
        </is>
      </c>
      <c r="Z554" s="77" t="inlineStr">
        <is>
          <t>Yes</t>
        </is>
      </c>
      <c r="AA554" s="77" t="inlineStr">
        <is>
          <t>Challenges are set by external partner organisations [1][2].</t>
        </is>
      </c>
      <c r="AB554" s="77" t="inlineStr">
        <is>
          <t>Unclear</t>
        </is>
      </c>
      <c r="AC554" s="77" t="inlineStr">
        <is>
          <t>Sets the challenge</t>
        </is>
      </c>
      <c r="AD554" s="77" t="inlineStr"/>
      <c r="AE554" s="77" t="inlineStr">
        <is>
          <t>Not specified</t>
        </is>
      </c>
      <c r="AF554" s="77">
        <f>IF(OR(V554="No",X554="No",Z554="No"),"Outside strict definition",IF(AND(V554="Yes",X554="Yes",Z554="Yes"),"Meets all three","Potentially relevant; evidence incomplete"))</f>
        <v/>
      </c>
      <c r="AG554" s="77" t="inlineStr">
        <is>
          <t>Current delivery confirmed</t>
        </is>
      </c>
      <c r="AH554" s="77" t="inlineStr">
        <is>
          <t>2026 (Graduate Futures Awards 2026 highly commended news)</t>
        </is>
      </c>
      <c r="AI554" s="77" t="inlineStr">
        <is>
          <t>Yes</t>
        </is>
      </c>
      <c r="AJ554" s="77">
        <f>IF(AND(AI554="Yes",AF554="Meets all three",AG554="Current delivery confirmed"),"Yes","No")</f>
        <v/>
      </c>
      <c r="AK554" s="77" t="inlineStr"/>
      <c r="AL554" s="77" t="inlineStr">
        <is>
          <t>UK23-S03-R1; UK23-S03-R2</t>
        </is>
      </c>
      <c r="AM554" s="77" t="inlineStr">
        <is>
          <t>Credit value, level, which programmes now take it, partner names and types, partner involvement beyond setting the challenge. Evidence from news items only.</t>
        </is>
      </c>
      <c r="AN554" s="77" t="inlineStr"/>
      <c r="AO554" s="77" t="inlineStr">
        <is>
          <t>UK</t>
        </is>
      </c>
      <c r="AP554" s="77" t="inlineStr">
        <is>
          <t>UK – additional</t>
        </is>
      </c>
      <c r="AQ554" s="77" t="inlineStr">
        <is>
          <t>Unclear</t>
        </is>
      </c>
      <c r="AR554" s="77" t="inlineStr">
        <is>
          <t>All/standard</t>
        </is>
      </c>
      <c r="AS554" s="77" t="inlineStr"/>
    </row>
    <row r="555">
      <c r="A555" s="77" t="inlineStr">
        <is>
          <t>UK23</t>
        </is>
      </c>
      <c r="B555" s="77" t="inlineStr">
        <is>
          <t>City St George’s</t>
        </is>
      </c>
      <c r="C555" s="77" t="inlineStr">
        <is>
          <t>Programme/course</t>
        </is>
      </c>
      <c r="D555" s="77" t="inlineStr">
        <is>
          <t>UK23-S04</t>
        </is>
      </c>
      <c r="E555" s="77" t="inlineStr"/>
      <c r="F555" s="77" t="inlineStr">
        <is>
          <t>No</t>
        </is>
      </c>
      <c r="G555" s="79" t="inlineStr">
        <is>
          <t>MSc Consulting Challenge / Consulting Skills and Practice (Bayes)</t>
        </is>
      </c>
      <c r="H555" s="77" t="inlineStr">
        <is>
          <t>MSc Consulting Challenge / Consulting Skills and Practice (Bayes)</t>
        </is>
      </c>
      <c r="I555" s="77" t="inlineStr"/>
      <c r="J555" s="77" t="inlineStr">
        <is>
          <t>Teams of five students on the consulting elective of MSc Management carry out consultancy projects for client organisations over the summer term (May-August); clients pay nothing. Course page says team-based live projects supervised by practitioners.</t>
        </is>
      </c>
      <c r="K555" s="77" t="inlineStr">
        <is>
          <t>Bayes Business School</t>
        </is>
      </c>
      <c r="L555" s="77" t="inlineStr">
        <is>
          <t>MSc Management (consulting elective)</t>
        </is>
      </c>
      <c r="M555" s="77" t="inlineStr">
        <is>
          <t>Business/management</t>
        </is>
      </c>
      <c r="N555" s="77" t="inlineStr">
        <is>
          <t>Postgraduate taught</t>
        </is>
      </c>
      <c r="O555" s="77" t="inlineStr"/>
      <c r="P555" s="77" t="inlineStr">
        <is>
          <t>Students taking the consulting elective</t>
        </is>
      </c>
      <c r="Q555" s="77" t="inlineStr">
        <is>
          <t>Optional/elective</t>
        </is>
      </c>
      <c r="R555" s="77" t="inlineStr">
        <is>
          <t>Curricular</t>
        </is>
      </c>
      <c r="S555" s="77" t="inlineStr">
        <is>
          <t>Not found</t>
        </is>
      </c>
      <c r="T555" s="77" t="inlineStr">
        <is>
          <t>May-August</t>
        </is>
      </c>
      <c r="U555" s="77" t="inlineStr">
        <is>
          <t>Team consultancy project</t>
        </is>
      </c>
      <c r="V555" s="77" t="inlineStr">
        <is>
          <t>Yes</t>
        </is>
      </c>
      <c r="W555" s="77" t="inlineStr">
        <is>
          <t>Consultancy projects delivering advice to clients [1].</t>
        </is>
      </c>
      <c r="X555" s="77" t="inlineStr">
        <is>
          <t>Yes</t>
        </is>
      </c>
      <c r="Y555" s="77" t="inlineStr">
        <is>
          <t>'Team of 5 MSc Management students' [1]; team-based live consulting projects [2].</t>
        </is>
      </c>
      <c r="Z555" s="77" t="inlineStr">
        <is>
          <t>Yes</t>
        </is>
      </c>
      <c r="AA555" s="77" t="inlineStr">
        <is>
          <t>Client organisations supply the projects and receive recommendations [1]; recent partners Google, Lloyds, Accenture, EY, Hitachi [2].</t>
        </is>
      </c>
      <c r="AB555" s="77" t="inlineStr">
        <is>
          <t>Business/commercial</t>
        </is>
      </c>
      <c r="AC555" s="77" t="inlineStr">
        <is>
          <t>Client: supplies project, receives recommendations</t>
        </is>
      </c>
      <c r="AD555" s="77" t="inlineStr">
        <is>
          <t>Google, Lloyds, Accenture, EY, Hitachi (course page, undated; 'recent partners')</t>
        </is>
      </c>
      <c r="AE555" s="77" t="inlineStr">
        <is>
          <t>Consultancy advice/recommendations to client</t>
        </is>
      </c>
      <c r="AF555" s="77">
        <f>IF(OR(V555="No",X555="No",Z555="No"),"Outside strict definition",IF(AND(V555="Yes",X555="Yes",Z555="Yes"),"Meets all three","Potentially relevant; evidence incomplete"))</f>
        <v/>
      </c>
      <c r="AG555" s="77" t="inlineStr">
        <is>
          <t>Current status unclear</t>
        </is>
      </c>
      <c r="AH555" s="77" t="inlineStr"/>
      <c r="AI555" s="77" t="inlineStr">
        <is>
          <t>Yes</t>
        </is>
      </c>
      <c r="AJ555" s="77">
        <f>IF(AND(AI555="Yes",AF555="Meets all three",AG555="Current delivery confirmed"),"Yes","No")</f>
        <v/>
      </c>
      <c r="AK555" s="77" t="inlineStr"/>
      <c r="AL555" s="77" t="inlineStr">
        <is>
          <t>UK23-S04-R1; UK23-S04-R2</t>
        </is>
      </c>
      <c r="AM555" s="77" t="inlineStr">
        <is>
          <t>Search metadata shows source pages about 594 days old; no 2025/26 or 2026/27 corroboration; module code and credits; contact details conflict between pages. The same page lists an individual MSc Industry Project route (excluded).</t>
        </is>
      </c>
      <c r="AN555" s="77" t="inlineStr"/>
      <c r="AO555" s="77" t="inlineStr">
        <is>
          <t>UK</t>
        </is>
      </c>
      <c r="AP555" s="77" t="inlineStr">
        <is>
          <t>UK – additional</t>
        </is>
      </c>
      <c r="AQ555" s="77" t="inlineStr">
        <is>
          <t>&gt;1 term</t>
        </is>
      </c>
      <c r="AR555" s="77" t="inlineStr">
        <is>
          <t>All/standard</t>
        </is>
      </c>
      <c r="AS555" s="77" t="inlineStr"/>
    </row>
    <row r="556">
      <c r="A556" s="77" t="inlineStr">
        <is>
          <t>UK23</t>
        </is>
      </c>
      <c r="B556" s="77" t="inlineStr">
        <is>
          <t>City St George’s</t>
        </is>
      </c>
      <c r="C556" s="77" t="inlineStr">
        <is>
          <t>Programme/course</t>
        </is>
      </c>
      <c r="D556" s="77" t="inlineStr">
        <is>
          <t>UK23-S05</t>
        </is>
      </c>
      <c r="E556" s="77" t="inlineStr"/>
      <c r="F556" s="77" t="inlineStr">
        <is>
          <t>No</t>
        </is>
      </c>
      <c r="G556" s="79" t="inlineStr">
        <is>
          <t>Full-time MBA Strategy Project</t>
        </is>
      </c>
      <c r="H556" s="77" t="inlineStr">
        <is>
          <t>Full-time MBA Strategy Project</t>
        </is>
      </c>
      <c r="I556" s="77" t="inlineStr"/>
      <c r="J556" s="77" t="inlineStr">
        <is>
          <t>Teams of MBA students work on a real company's strategic challenge and present to the client; the programme also has an International Consultancy Week with a company abroad.</t>
        </is>
      </c>
      <c r="K556" s="77" t="inlineStr">
        <is>
          <t>Bayes Business School</t>
        </is>
      </c>
      <c r="L556" s="77" t="inlineStr">
        <is>
          <t>Full-time MBA</t>
        </is>
      </c>
      <c r="M556" s="77" t="inlineStr">
        <is>
          <t>Business/management</t>
        </is>
      </c>
      <c r="N556" s="77" t="inlineStr">
        <is>
          <t>Postgraduate taught</t>
        </is>
      </c>
      <c r="O556" s="77" t="inlineStr"/>
      <c r="P556" s="77" t="inlineStr"/>
      <c r="Q556" s="77" t="inlineStr">
        <is>
          <t>Unclear</t>
        </is>
      </c>
      <c r="R556" s="77" t="inlineStr">
        <is>
          <t>Curricular</t>
        </is>
      </c>
      <c r="S556" s="77" t="inlineStr">
        <is>
          <t>Not found</t>
        </is>
      </c>
      <c r="T556" s="77" t="inlineStr"/>
      <c r="U556" s="77" t="inlineStr">
        <is>
          <t>Team client project</t>
        </is>
      </c>
      <c r="V556" s="77" t="inlineStr">
        <is>
          <t>Yes</t>
        </is>
      </c>
      <c r="W556" s="77" t="inlineStr">
        <is>
          <t>Strategy project on a real company's challenge with client presentation [1].</t>
        </is>
      </c>
      <c r="X556" s="77" t="inlineStr">
        <is>
          <t>Yes</t>
        </is>
      </c>
      <c r="Y556" s="77" t="inlineStr">
        <is>
          <t>Search summary says 'teams' work on the project [1].</t>
        </is>
      </c>
      <c r="Z556" s="77" t="inlineStr">
        <is>
          <t>Yes</t>
        </is>
      </c>
      <c r="AA556" s="77" t="inlineStr">
        <is>
          <t>Real company supplies the challenge and receives the presentation [1].</t>
        </is>
      </c>
      <c r="AB556" s="77" t="inlineStr">
        <is>
          <t>Business/commercial</t>
        </is>
      </c>
      <c r="AC556" s="77" t="inlineStr">
        <is>
          <t>Client: supplies challenge, receives presentation</t>
        </is>
      </c>
      <c r="AD556" s="77" t="inlineStr"/>
      <c r="AE556" s="77" t="inlineStr">
        <is>
          <t>Strategy recommendations / client presentation</t>
        </is>
      </c>
      <c r="AF556" s="77">
        <f>IF(OR(V556="No",X556="No",Z556="No"),"Outside strict definition",IF(AND(V556="Yes",X556="Yes",Z556="Yes"),"Meets all three","Potentially relevant; evidence incomplete"))</f>
        <v/>
      </c>
      <c r="AG556" s="77" t="inlineStr">
        <is>
          <t>Current status unclear</t>
        </is>
      </c>
      <c r="AH556" s="77" t="inlineStr"/>
      <c r="AI556" s="77" t="inlineStr">
        <is>
          <t>Yes</t>
        </is>
      </c>
      <c r="AJ556" s="77">
        <f>IF(AND(AI556="Yes",AF556="Meets all three",AG556="Current delivery confirmed"),"Yes","No")</f>
        <v/>
      </c>
      <c r="AK556" s="77" t="inlineStr"/>
      <c r="AL556" s="77" t="inlineStr">
        <is>
          <t>UK23-S05-R1</t>
        </is>
      </c>
      <c r="AM556" s="77" t="inlineStr">
        <is>
          <t>Page is on the legacy bayes.city.ac.uk domain; undated; compulsory status, duration, credit and partners not confirmed.</t>
        </is>
      </c>
      <c r="AN556" s="77" t="inlineStr"/>
      <c r="AO556" s="77" t="inlineStr">
        <is>
          <t>UK</t>
        </is>
      </c>
      <c r="AP556" s="77" t="inlineStr">
        <is>
          <t>UK – additional</t>
        </is>
      </c>
      <c r="AQ556" s="77" t="inlineStr">
        <is>
          <t>Unclear</t>
        </is>
      </c>
      <c r="AR556" s="77" t="inlineStr">
        <is>
          <t>Unclear</t>
        </is>
      </c>
      <c r="AS556" s="77" t="inlineStr"/>
    </row>
    <row r="557">
      <c r="A557" s="77" t="inlineStr">
        <is>
          <t>UK23</t>
        </is>
      </c>
      <c r="B557" s="77" t="inlineStr">
        <is>
          <t>City St George’s</t>
        </is>
      </c>
      <c r="C557" s="77" t="inlineStr">
        <is>
          <t>Programme/course</t>
        </is>
      </c>
      <c r="D557" s="77" t="inlineStr">
        <is>
          <t>UK23-S06</t>
        </is>
      </c>
      <c r="E557" s="77" t="inlineStr"/>
      <c r="F557" s="77" t="inlineStr">
        <is>
          <t>No</t>
        </is>
      </c>
      <c r="G557" s="79" t="inlineStr">
        <is>
          <t>BSc Management student consultancy (final-year live case)</t>
        </is>
      </c>
      <c r="H557" s="77" t="inlineStr">
        <is>
          <t>BSc Management student consultancy (final-year live case)</t>
        </is>
      </c>
      <c r="I557" s="77" t="inlineStr"/>
      <c r="J557" s="77" t="inlineStr">
        <is>
          <t>Employers can supply real consultancy cases to final-year BSc Management students, who work in groups of 4-6 on a live case and present findings to the client; described as an integrated element of the curriculum.</t>
        </is>
      </c>
      <c r="K557" s="77" t="inlineStr">
        <is>
          <t>Bayes Business School</t>
        </is>
      </c>
      <c r="L557" s="77" t="inlineStr">
        <is>
          <t>BSc Management</t>
        </is>
      </c>
      <c r="M557" s="77" t="inlineStr">
        <is>
          <t>Business/management</t>
        </is>
      </c>
      <c r="N557" s="77" t="inlineStr">
        <is>
          <t>Undergraduate</t>
        </is>
      </c>
      <c r="O557" s="77" t="inlineStr">
        <is>
          <t>Final year</t>
        </is>
      </c>
      <c r="P557" s="77" t="inlineStr"/>
      <c r="Q557" s="77" t="inlineStr">
        <is>
          <t>Unclear</t>
        </is>
      </c>
      <c r="R557" s="77" t="inlineStr">
        <is>
          <t>Curricular</t>
        </is>
      </c>
      <c r="S557" s="77" t="inlineStr">
        <is>
          <t>Not found</t>
        </is>
      </c>
      <c r="T557" s="77" t="inlineStr"/>
      <c r="U557" s="77" t="inlineStr">
        <is>
          <t>Group consultancy case</t>
        </is>
      </c>
      <c r="V557" s="77" t="inlineStr">
        <is>
          <t>Yes</t>
        </is>
      </c>
      <c r="W557" s="77" t="inlineStr">
        <is>
          <t>Live case with findings presented to the client [1].</t>
        </is>
      </c>
      <c r="X557" s="77" t="inlineStr">
        <is>
          <t>Yes</t>
        </is>
      </c>
      <c r="Y557" s="77" t="inlineStr">
        <is>
          <t>Groups of 4-6 [1].</t>
        </is>
      </c>
      <c r="Z557" s="77" t="inlineStr">
        <is>
          <t>Unclear</t>
        </is>
      </c>
      <c r="AA557" s="77" t="inlineStr">
        <is>
          <t>Employers 'can' supply cases and receive presentation [1]; wording is permissive, so standard external sourcing not established.</t>
        </is>
      </c>
      <c r="AB557" s="77" t="inlineStr">
        <is>
          <t>Business/commercial</t>
        </is>
      </c>
      <c r="AC557" s="77" t="inlineStr">
        <is>
          <t>Supplies live case; receives presentation</t>
        </is>
      </c>
      <c r="AD557" s="77" t="inlineStr"/>
      <c r="AE557" s="77" t="inlineStr">
        <is>
          <t>Findings presentation to employer</t>
        </is>
      </c>
      <c r="AF557" s="77">
        <f>IF(OR(V557="No",X557="No",Z557="No"),"Outside strict definition",IF(AND(V557="Yes",X557="Yes",Z557="Yes"),"Meets all three","Potentially relevant; evidence incomplete"))</f>
        <v/>
      </c>
      <c r="AG557" s="77" t="inlineStr">
        <is>
          <t>Current status unclear</t>
        </is>
      </c>
      <c r="AH557" s="77" t="inlineStr"/>
      <c r="AI557" s="77" t="inlineStr">
        <is>
          <t>No</t>
        </is>
      </c>
      <c r="AJ557" s="77">
        <f>IF(AND(AI557="Yes",AF557="Meets all three",AG557="Current delivery confirmed"),"Yes","No")</f>
        <v/>
      </c>
      <c r="AK557" s="77" t="inlineStr"/>
      <c r="AL557" s="77" t="inlineStr">
        <is>
          <t>UK23-S06-R1</t>
        </is>
      </c>
      <c r="AM557" s="77" t="inlineStr">
        <is>
          <t>Probably the Bayes instance of Industry Projects/Applied Industry Business Project (a BM3003 module spec was seen in results but not examined); undated; employer wording is 'can supply'.</t>
        </is>
      </c>
      <c r="AN557" s="77" t="inlineStr"/>
      <c r="AO557" s="77" t="inlineStr">
        <is>
          <t>UK</t>
        </is>
      </c>
      <c r="AP557" s="77" t="inlineStr">
        <is>
          <t>UK – additional</t>
        </is>
      </c>
      <c r="AQ557" s="77" t="inlineStr">
        <is>
          <t>Unclear</t>
        </is>
      </c>
      <c r="AR557" s="77" t="inlineStr">
        <is>
          <t>Unclear</t>
        </is>
      </c>
      <c r="AS557" s="77" t="inlineStr">
        <is>
          <t>No (possible duplicate of UK23-S01)</t>
        </is>
      </c>
    </row>
    <row r="558">
      <c r="A558" s="77" t="inlineStr">
        <is>
          <t>UK24</t>
        </is>
      </c>
      <c r="B558" s="77" t="inlineStr">
        <is>
          <t>Oxford Brookes</t>
        </is>
      </c>
      <c r="C558" s="77" t="inlineStr">
        <is>
          <t>Faculty/school</t>
        </is>
      </c>
      <c r="D558" s="77" t="inlineStr">
        <is>
          <t>UK24-S01</t>
        </is>
      </c>
      <c r="E558" s="77" t="inlineStr"/>
      <c r="F558" s="77" t="inlineStr">
        <is>
          <t>No</t>
        </is>
      </c>
      <c r="G558" s="79" t="inlineStr">
        <is>
          <t>Business Challenge Week (also called Impact Challenge Week)</t>
        </is>
      </c>
      <c r="H558" s="77" t="inlineStr">
        <is>
          <t>Business Challenge Week / Impact Challenge Week</t>
        </is>
      </c>
      <c r="I558" s="77" t="inlineStr"/>
      <c r="J558" s="77" t="inlineStr">
        <is>
          <t>Intensive week in which a specially built team of Oxford Brookes master's students works on a problem or opportunity posed by a partner organisation (any size, profit or non-profit), then pitches to a panel of judges from the business community at an end-of-week showcase. Partners brief the team online, give ongoing input/feedback and may host a visit or supply anonymised datasets.</t>
        </is>
      </c>
      <c r="K558" s="77" t="inlineStr">
        <is>
          <t>Oxford Brookes Business School (Business and External Engagement)</t>
        </is>
      </c>
      <c r="L558" s="77" t="inlineStr">
        <is>
          <t>Postgraduate students of Oxford Brookes Business School; MSc Management page also describes 'students from across a range of disciplines'</t>
        </is>
      </c>
      <c r="M558" s="77" t="inlineStr">
        <is>
          <t>Business/management</t>
        </is>
      </c>
      <c r="N558" s="77" t="inlineStr">
        <is>
          <t>Postgraduate taught</t>
        </is>
      </c>
      <c r="O558" s="77" t="inlineStr"/>
      <c r="P558" s="77" t="inlineStr">
        <is>
          <t>Postgraduate Business School students (MSc Management page lists it under co-curricular events)</t>
        </is>
      </c>
      <c r="Q558" s="77" t="inlineStr">
        <is>
          <t>Unclear</t>
        </is>
      </c>
      <c r="R558" s="77" t="inlineStr">
        <is>
          <t>Unclear</t>
        </is>
      </c>
      <c r="S558" s="77" t="inlineStr">
        <is>
          <t>Not stated on pages</t>
        </is>
      </c>
      <c r="T558" s="77" t="inlineStr">
        <is>
          <t>One week (8-12 June 2026 per partner page)</t>
        </is>
      </c>
      <c r="U558" s="77" t="inlineStr">
        <is>
          <t>Intensive in-person team challenge week with end showcase</t>
        </is>
      </c>
      <c r="V558" s="77" t="inlineStr">
        <is>
          <t>Yes</t>
        </is>
      </c>
      <c r="W558" s="77" t="inlineStr">
        <is>
          <t>Teams tackle a partner-set problem and produce analysis, solution/prototype/action plan or short report with recommendations [2][3].</t>
        </is>
      </c>
      <c r="X558" s="77" t="inlineStr">
        <is>
          <t>Yes</t>
        </is>
      </c>
      <c r="Y558" s="77" t="inlineStr">
        <is>
          <t>'Students work in teams, developing innovative solutions' [1]; 'specially built team' of master's students [2].</t>
        </is>
      </c>
      <c r="Z558" s="77" t="inlineStr">
        <is>
          <t>Yes</t>
        </is>
      </c>
      <c r="AA558" s="77" t="inlineStr">
        <is>
          <t>'real business problems posed by local, national, and international organisations' [1]; partners brief the team, give feedback, and receive the output and showcase invitation [2]; pitches judged by business community [1].</t>
        </is>
      </c>
      <c r="AB558" s="77" t="inlineStr">
        <is>
          <t>Mixed</t>
        </is>
      </c>
      <c r="AC558" s="77" t="inlineStr">
        <is>
          <t>Poses challenge, briefs team, gives feedback, receives output; judges attend</t>
        </is>
      </c>
      <c r="AD558" s="77" t="inlineStr">
        <is>
          <t>BioBright and X&amp;Y Fertility (2024 edition, per search summary of Brookes news article; article not opened, 404 on fetch)</t>
        </is>
      </c>
      <c r="AE558" s="77" t="inlineStr">
        <is>
          <t>Analysis, solution/prototype/action plan or short report; pitch/showcase</t>
        </is>
      </c>
      <c r="AF558" s="77">
        <f>IF(OR(V558="No",X558="No",Z558="No"),"Outside strict definition",IF(AND(V558="Yes",X558="Yes",Z558="Yes"),"Meets all three","Potentially relevant; evidence incomplete"))</f>
        <v/>
      </c>
      <c r="AG558" s="77" t="inlineStr">
        <is>
          <t>Current delivery confirmed</t>
        </is>
      </c>
      <c r="AH558" s="77" t="inlineStr">
        <is>
          <t>2026 (8-12 June 2026 partner-call page; 2024 edition reported delivered with 45 students)</t>
        </is>
      </c>
      <c r="AI558" s="77" t="inlineStr">
        <is>
          <t>Yes</t>
        </is>
      </c>
      <c r="AJ558" s="77">
        <f>IF(AND(AI558="Yes",AF558="Meets all three",AG558="Current delivery confirmed"),"Yes","No")</f>
        <v/>
      </c>
      <c r="AK558" s="77" t="inlineStr">
        <is>
          <t>45 students, 2024 edition (including 12 from Regensburg), per search summary of news article.</t>
        </is>
      </c>
      <c r="AL558" s="77" t="inlineStr">
        <is>
          <t>UK24-S01-R1; UK24-S01-R2; UK24-S01-R3; UK24-S01-R4</t>
        </is>
      </c>
      <c r="AM558" s="77" t="inlineStr">
        <is>
          <t>Credit and compulsory status; team numbers; page contains a date inconsistency (showcase 6 June vs week 8-12 June); 2026 delivery is evidenced by the partner call, not a post-event report.</t>
        </is>
      </c>
      <c r="AN558" s="77" t="inlineStr">
        <is>
          <t>Business Challenge Week</t>
        </is>
      </c>
      <c r="AO558" s="77" t="inlineStr">
        <is>
          <t>UK</t>
        </is>
      </c>
      <c r="AP558" s="77" t="inlineStr">
        <is>
          <t>UK – additional</t>
        </is>
      </c>
      <c r="AQ558" s="77" t="inlineStr">
        <is>
          <t>1 week</t>
        </is>
      </c>
      <c r="AR558" s="77" t="inlineStr">
        <is>
          <t>All/standard</t>
        </is>
      </c>
      <c r="AS558" s="77" t="inlineStr"/>
    </row>
    <row r="559">
      <c r="A559" s="77" t="inlineStr">
        <is>
          <t>UK24</t>
        </is>
      </c>
      <c r="B559" s="77" t="inlineStr">
        <is>
          <t>Oxford Brookes</t>
        </is>
      </c>
      <c r="C559" s="77" t="inlineStr">
        <is>
          <t>Faculty/school</t>
        </is>
      </c>
      <c r="D559" s="77" t="inlineStr">
        <is>
          <t>UK24-S02</t>
        </is>
      </c>
      <c r="E559" s="77" t="inlineStr"/>
      <c r="F559" s="77" t="inlineStr">
        <is>
          <t>No</t>
        </is>
      </c>
      <c r="G559" s="79" t="inlineStr">
        <is>
          <t>Summer Student Consultancy Scheme</t>
        </is>
      </c>
      <c r="H559" s="77" t="inlineStr">
        <is>
          <t>Summer Student Consultancy Scheme</t>
        </is>
      </c>
      <c r="I559" s="77" t="inlineStr"/>
      <c r="J559" s="77" t="inlineStr">
        <is>
          <t>Four-week consultancy in which a team of 2-3 undergraduates is matched to an organisation's project brief, works under a university mentor with an organisation supervisor, and delivers a final report and online showcase that clients must attend.</t>
        </is>
      </c>
      <c r="K559" s="77" t="inlineStr">
        <is>
          <t>Oxford Brookes Business School (WAVES team / Business and External Engagement)</t>
        </is>
      </c>
      <c r="L559" s="77" t="inlineStr">
        <is>
          <t>Undergraduates who have completed a Business Management, Accounting &amp; Finance or Marketing programme of study</t>
        </is>
      </c>
      <c r="M559" s="77" t="inlineStr">
        <is>
          <t>Business/management</t>
        </is>
      </c>
      <c r="N559" s="77" t="inlineStr">
        <is>
          <t>Undergraduate</t>
        </is>
      </c>
      <c r="O559" s="77" t="inlineStr">
        <is>
          <t>Completed UG programme of study (per page)</t>
        </is>
      </c>
      <c r="P559" s="77" t="inlineStr">
        <is>
          <t>Business Management, Accounting &amp; Finance or Marketing students; application via expression of interest and matching</t>
        </is>
      </c>
      <c r="Q559" s="77" t="inlineStr">
        <is>
          <t>Selective/competitive</t>
        </is>
      </c>
      <c r="R559" s="77" t="inlineStr">
        <is>
          <t>Extracurricular</t>
        </is>
      </c>
      <c r="S559" s="77" t="inlineStr">
        <is>
          <t>No credit mentioned; free to organisations and 'does not constitute a contract of employment'</t>
        </is>
      </c>
      <c r="T559" s="77" t="inlineStr">
        <is>
          <t>4 weeks, cumulative 40-80 student hours (May-June 2027 edition; summer 2026 edition per search summary)</t>
        </is>
      </c>
      <c r="U559" s="77" t="inlineStr">
        <is>
          <t>Team consultancy with workplace exposure, mentor, showcase</t>
        </is>
      </c>
      <c r="V559" s="77" t="inlineStr">
        <is>
          <t>Yes</t>
        </is>
      </c>
      <c r="W559" s="77" t="inlineStr">
        <is>
          <t>Students answer a client project brief with clear outcomes; outputs include analysis, solution/prototype/action plan and 'a short report on findings and recommendations' [1].</t>
        </is>
      </c>
      <c r="X559" s="77" t="inlineStr">
        <is>
          <t>Yes</t>
        </is>
      </c>
      <c r="Y559" s="77" t="inlineStr">
        <is>
          <t>'a team of between 2-3 students' work on each challenge [1].</t>
        </is>
      </c>
      <c r="Z559" s="77" t="inlineStr">
        <is>
          <t>Yes</t>
        </is>
      </c>
      <c r="AA559" s="77" t="inlineStr">
        <is>
          <t>Organisation supplies the brief, a supervisor who 'supports the students throughout' and attends the initial meeting and showcase; hosts in-person exposure; gives data/system access for technical projects [1].</t>
        </is>
      </c>
      <c r="AB559" s="77" t="inlineStr">
        <is>
          <t>Mixed</t>
        </is>
      </c>
      <c r="AC559" s="77" t="inlineStr">
        <is>
          <t>Sets brief, supervises, receives report, attends showcase</t>
        </is>
      </c>
      <c r="AD559" s="77" t="inlineStr"/>
      <c r="AE559" s="77" t="inlineStr">
        <is>
          <t>Final report and online showcase</t>
        </is>
      </c>
      <c r="AF559" s="77">
        <f>IF(OR(V559="No",X559="No",Z559="No"),"Outside strict definition",IF(AND(V559="Yes",X559="Yes",Z559="Yes"),"Meets all three","Potentially relevant; evidence incomplete"))</f>
        <v/>
      </c>
      <c r="AG559" s="77" t="inlineStr">
        <is>
          <t>Announced/forthcoming</t>
        </is>
      </c>
      <c r="AH559" s="77" t="inlineStr">
        <is>
          <t>Summer 2027 (call page); summer 2026 edition mentioned in search summary only</t>
        </is>
      </c>
      <c r="AI559" s="77" t="inlineStr">
        <is>
          <t>Yes</t>
        </is>
      </c>
      <c r="AJ559" s="77">
        <f>IF(AND(AI559="Yes",AF559="Meets all three",AG559="Current delivery confirmed"),"Yes","No")</f>
        <v/>
      </c>
      <c r="AK559" s="77" t="inlineStr"/>
      <c r="AL559" s="77" t="inlineStr">
        <is>
          <t>UK24-S02-R1</t>
        </is>
      </c>
      <c r="AM559" s="77" t="inlineStr">
        <is>
          <t>Whether summer 2026 edition ran and with how many teams; fetched page gives two slightly different date sets for 2027.</t>
        </is>
      </c>
      <c r="AN559" s="77" t="inlineStr"/>
      <c r="AO559" s="77" t="inlineStr">
        <is>
          <t>UK</t>
        </is>
      </c>
      <c r="AP559" s="77" t="inlineStr">
        <is>
          <t>UK – additional</t>
        </is>
      </c>
      <c r="AQ559" s="77" t="inlineStr">
        <is>
          <t>1-4 weeks</t>
        </is>
      </c>
      <c r="AR559" s="77" t="inlineStr">
        <is>
          <t>All/standard</t>
        </is>
      </c>
      <c r="AS559" s="77" t="inlineStr"/>
    </row>
    <row r="560">
      <c r="A560" s="77" t="inlineStr">
        <is>
          <t>UK24</t>
        </is>
      </c>
      <c r="B560" s="77" t="inlineStr">
        <is>
          <t>Oxford Brookes</t>
        </is>
      </c>
      <c r="C560" s="77" t="inlineStr">
        <is>
          <t>Programme/course</t>
        </is>
      </c>
      <c r="D560" s="77" t="inlineStr">
        <is>
          <t>UK24-S03</t>
        </is>
      </c>
      <c r="E560" s="77" t="inlineStr"/>
      <c r="F560" s="77" t="inlineStr">
        <is>
          <t>No</t>
        </is>
      </c>
      <c r="G560" s="79" t="inlineStr">
        <is>
          <t>Client Project (Transformative Learning Journey module, Global MBA)</t>
        </is>
      </c>
      <c r="H560" s="77" t="inlineStr">
        <is>
          <t>Client Project, Oxford Brookes Global MBA</t>
        </is>
      </c>
      <c r="I560" s="77" t="inlineStr"/>
      <c r="J560" s="77" t="inlineStr">
        <is>
          <t>Compulsory element of the MBA 'transformative learning' module in which students work in cross-cultural teams on a real problem within a client organisation. The final MBA project also offers group or individual consultancy options (separate capstone).</t>
        </is>
      </c>
      <c r="K560" s="77" t="inlineStr">
        <is>
          <t>Oxford Brookes Business School</t>
        </is>
      </c>
      <c r="L560" s="77" t="inlineStr">
        <is>
          <t>Oxford Brookes Global MBA</t>
        </is>
      </c>
      <c r="M560" s="77" t="inlineStr">
        <is>
          <t>Business/management</t>
        </is>
      </c>
      <c r="N560" s="77" t="inlineStr">
        <is>
          <t>Postgraduate taught</t>
        </is>
      </c>
      <c r="O560" s="77" t="inlineStr"/>
      <c r="P560" s="77" t="inlineStr"/>
      <c r="Q560" s="77" t="inlineStr">
        <is>
          <t>Compulsory within specified programmes</t>
        </is>
      </c>
      <c r="R560" s="77" t="inlineStr">
        <is>
          <t>Curricular</t>
        </is>
      </c>
      <c r="S560" s="77" t="inlineStr">
        <is>
          <t>Module final assessment is a viva; credits not stated</t>
        </is>
      </c>
      <c r="T560" s="77" t="inlineStr">
        <is>
          <t>Unclear</t>
        </is>
      </c>
      <c r="U560" s="77" t="inlineStr">
        <is>
          <t>Cross-cultural team client project</t>
        </is>
      </c>
      <c r="V560" s="77" t="inlineStr">
        <is>
          <t>Unclear</t>
        </is>
      </c>
      <c r="W560" s="77" t="inlineStr">
        <is>
          <t>'a real problem within a client organisation' but output, scope and duration not stated [1].</t>
        </is>
      </c>
      <c r="X560" s="77" t="inlineStr">
        <is>
          <t>Yes</t>
        </is>
      </c>
      <c r="Y560" s="77" t="inlineStr">
        <is>
          <t>'work in cross-cultural teams' [1].</t>
        </is>
      </c>
      <c r="Z560" s="77" t="inlineStr">
        <is>
          <t>Unclear</t>
        </is>
      </c>
      <c r="AA560" s="77" t="inlineStr">
        <is>
          <t>Real problem within a 'client organisation', but organisation role (brief, feedback, receiving output) not described [1].</t>
        </is>
      </c>
      <c r="AB560" s="77" t="inlineStr">
        <is>
          <t>Unclear</t>
        </is>
      </c>
      <c r="AC560" s="77" t="inlineStr">
        <is>
          <t>Client organisation (role not described)</t>
        </is>
      </c>
      <c r="AD560" s="77" t="inlineStr"/>
      <c r="AE560" s="77" t="inlineStr">
        <is>
          <t>Not stated</t>
        </is>
      </c>
      <c r="AF560" s="77">
        <f>IF(OR(V560="No",X560="No",Z560="No"),"Outside strict definition",IF(AND(V560="Yes",X560="Yes",Z560="Yes"),"Meets all three","Potentially relevant; evidence incomplete"))</f>
        <v/>
      </c>
      <c r="AG560" s="77" t="inlineStr">
        <is>
          <t>Current delivery confirmed</t>
        </is>
      </c>
      <c r="AH560" s="77" t="inlineStr">
        <is>
          <t>2026/27 intake (start dates Sept 2026 / March 2027)</t>
        </is>
      </c>
      <c r="AI560" s="77" t="inlineStr">
        <is>
          <t>Yes</t>
        </is>
      </c>
      <c r="AJ560" s="77">
        <f>IF(AND(AI560="Yes",AF560="Meets all three",AG560="Current delivery confirmed"),"Yes","No")</f>
        <v/>
      </c>
      <c r="AK560" s="77" t="inlineStr"/>
      <c r="AL560" s="77" t="inlineStr">
        <is>
          <t>UK24-S03-R1</t>
        </is>
      </c>
      <c r="AM560" s="77" t="inlineStr">
        <is>
          <t>Module code, credits, assessment of the client project, how clients participate.</t>
        </is>
      </c>
      <c r="AN560" s="77" t="inlineStr"/>
      <c r="AO560" s="77" t="inlineStr">
        <is>
          <t>UK</t>
        </is>
      </c>
      <c r="AP560" s="77" t="inlineStr">
        <is>
          <t>UK – additional</t>
        </is>
      </c>
      <c r="AQ560" s="77" t="inlineStr">
        <is>
          <t>Unclear</t>
        </is>
      </c>
      <c r="AR560" s="77" t="inlineStr">
        <is>
          <t>Unclear</t>
        </is>
      </c>
      <c r="AS560" s="77" t="inlineStr"/>
    </row>
    <row r="561">
      <c r="A561" s="77" t="inlineStr">
        <is>
          <t>UK24</t>
        </is>
      </c>
      <c r="B561" s="77" t="inlineStr">
        <is>
          <t>Oxford Brookes</t>
        </is>
      </c>
      <c r="C561" s="77" t="inlineStr">
        <is>
          <t>Programme/course</t>
        </is>
      </c>
      <c r="D561" s="77" t="inlineStr">
        <is>
          <t>UK24-S04</t>
        </is>
      </c>
      <c r="E561" s="77" t="inlineStr"/>
      <c r="F561" s="77" t="inlineStr">
        <is>
          <t>No</t>
        </is>
      </c>
      <c r="G561" s="79" t="inlineStr">
        <is>
          <t>Group Consultancy Project (MSc Management)</t>
        </is>
      </c>
      <c r="H561" s="77" t="inlineStr">
        <is>
          <t>Group Consultancy Project, MSc Management</t>
        </is>
      </c>
      <c r="I561" s="77" t="inlineStr"/>
      <c r="J561" s="77" t="inlineStr">
        <is>
          <t>Optional MSc Management module: cross-cultural student teams gain consultancy experience on 'a real problem within a client organisation'. Course page also says live case studies and group consultancy projects run throughout.</t>
        </is>
      </c>
      <c r="K561" s="77" t="inlineStr">
        <is>
          <t>Oxford Brookes Business School</t>
        </is>
      </c>
      <c r="L561" s="77" t="inlineStr">
        <is>
          <t>MSc Management</t>
        </is>
      </c>
      <c r="M561" s="77" t="inlineStr">
        <is>
          <t>Business/management</t>
        </is>
      </c>
      <c r="N561" s="77" t="inlineStr">
        <is>
          <t>Postgraduate taught</t>
        </is>
      </c>
      <c r="O561" s="77" t="inlineStr"/>
      <c r="P561" s="77" t="inlineStr"/>
      <c r="Q561" s="77" t="inlineStr">
        <is>
          <t>Optional/elective</t>
        </is>
      </c>
      <c r="R561" s="77" t="inlineStr">
        <is>
          <t>Curricular</t>
        </is>
      </c>
      <c r="S561" s="77" t="inlineStr">
        <is>
          <t>Not stated</t>
        </is>
      </c>
      <c r="T561" s="77" t="inlineStr">
        <is>
          <t>Unclear</t>
        </is>
      </c>
      <c r="U561" s="77" t="inlineStr">
        <is>
          <t>Cross-cultural team consultancy</t>
        </is>
      </c>
      <c r="V561" s="77" t="inlineStr">
        <is>
          <t>Unclear</t>
        </is>
      </c>
      <c r="W561" s="77" t="inlineStr">
        <is>
          <t>Consultancy project on a real problem; output and brief details not stated [1].</t>
        </is>
      </c>
      <c r="X561" s="77" t="inlineStr">
        <is>
          <t>Yes</t>
        </is>
      </c>
      <c r="Y561" s="77" t="inlineStr">
        <is>
          <t>'working in cross-cultural teams' [1].</t>
        </is>
      </c>
      <c r="Z561" s="77" t="inlineStr">
        <is>
          <t>Unclear</t>
        </is>
      </c>
      <c r="AA561" s="77" t="inlineStr">
        <is>
          <t>'You can work on a real problem within a client organisation' (permissive wording; partner role not described) [1].</t>
        </is>
      </c>
      <c r="AB561" s="77" t="inlineStr">
        <is>
          <t>Unclear</t>
        </is>
      </c>
      <c r="AC561" s="77" t="inlineStr">
        <is>
          <t>Client organisation (role not described)</t>
        </is>
      </c>
      <c r="AD561" s="77" t="inlineStr"/>
      <c r="AE561" s="77" t="inlineStr">
        <is>
          <t>Not stated</t>
        </is>
      </c>
      <c r="AF561" s="77">
        <f>IF(OR(V561="No",X561="No",Z561="No"),"Outside strict definition",IF(AND(V561="Yes",X561="Yes",Z561="Yes"),"Meets all three","Potentially relevant; evidence incomplete"))</f>
        <v/>
      </c>
      <c r="AG561" s="77" t="inlineStr">
        <is>
          <t>Current delivery confirmed</t>
        </is>
      </c>
      <c r="AH561" s="77" t="inlineStr">
        <is>
          <t>2026/27 intake (starts Sept 2026 / Sept 2027)</t>
        </is>
      </c>
      <c r="AI561" s="77" t="inlineStr">
        <is>
          <t>Yes</t>
        </is>
      </c>
      <c r="AJ561" s="77">
        <f>IF(AND(AI561="Yes",AF561="Meets all three",AG561="Current delivery confirmed"),"Yes","No")</f>
        <v/>
      </c>
      <c r="AK561" s="77" t="inlineStr"/>
      <c r="AL561" s="77" t="inlineStr">
        <is>
          <t>UK24-S04-R1</t>
        </is>
      </c>
      <c r="AM561" s="77" t="inlineStr">
        <is>
          <t>Credits, assessment, whether all projects have external clients.</t>
        </is>
      </c>
      <c r="AN561" s="77" t="inlineStr"/>
      <c r="AO561" s="77" t="inlineStr">
        <is>
          <t>UK</t>
        </is>
      </c>
      <c r="AP561" s="77" t="inlineStr">
        <is>
          <t>UK – additional</t>
        </is>
      </c>
      <c r="AQ561" s="77" t="inlineStr">
        <is>
          <t>Unclear</t>
        </is>
      </c>
      <c r="AR561" s="77" t="inlineStr">
        <is>
          <t>Some projects</t>
        </is>
      </c>
      <c r="AS561" s="77" t="inlineStr"/>
    </row>
    <row r="562">
      <c r="A562" s="77" t="inlineStr">
        <is>
          <t>UK24</t>
        </is>
      </c>
      <c r="B562" s="77" t="inlineStr">
        <is>
          <t>Oxford Brookes</t>
        </is>
      </c>
      <c r="C562" s="77" t="inlineStr">
        <is>
          <t>Programme/course</t>
        </is>
      </c>
      <c r="D562" s="77" t="inlineStr">
        <is>
          <t>UK24-S05</t>
        </is>
      </c>
      <c r="E562" s="77" t="inlineStr"/>
      <c r="F562" s="77" t="inlineStr">
        <is>
          <t>No</t>
        </is>
      </c>
      <c r="G562" s="79" t="inlineStr">
        <is>
          <t>Live Client Strategic Project (BA Business and Management)</t>
        </is>
      </c>
      <c r="H562" s="77" t="inlineStr">
        <is>
          <t>Live Client Strategic Project</t>
        </is>
      </c>
      <c r="I562" s="77" t="inlineStr"/>
      <c r="J562" s="77" t="inlineStr">
        <is>
          <t>Compulsory Year 2 module on BA (Hons) Business and Management applying project management principles to business projects using 'live case studies'. Search summary states the module's aim is practical understanding of project management applied to developing and executing business projects.</t>
        </is>
      </c>
      <c r="K562" s="77" t="inlineStr">
        <is>
          <t>Oxford Brookes Business School</t>
        </is>
      </c>
      <c r="L562" s="77" t="inlineStr">
        <is>
          <t>BA (Hons) Business and Management</t>
        </is>
      </c>
      <c r="M562" s="77" t="inlineStr">
        <is>
          <t>Business/management</t>
        </is>
      </c>
      <c r="N562" s="77" t="inlineStr">
        <is>
          <t>Undergraduate</t>
        </is>
      </c>
      <c r="O562" s="77" t="inlineStr">
        <is>
          <t>Year 2</t>
        </is>
      </c>
      <c r="P562" s="77" t="inlineStr"/>
      <c r="Q562" s="77" t="inlineStr">
        <is>
          <t>Compulsory within specified programmes</t>
        </is>
      </c>
      <c r="R562" s="77" t="inlineStr">
        <is>
          <t>Curricular</t>
        </is>
      </c>
      <c r="S562" s="77" t="inlineStr">
        <is>
          <t>Not stated</t>
        </is>
      </c>
      <c r="T562" s="77" t="inlineStr">
        <is>
          <t>Unclear</t>
        </is>
      </c>
      <c r="U562" s="77" t="inlineStr">
        <is>
          <t>Unclear</t>
        </is>
      </c>
      <c r="V562" s="77" t="inlineStr">
        <is>
          <t>Unclear</t>
        </is>
      </c>
      <c r="W562" s="77" t="inlineStr">
        <is>
          <t>Business project management with live case studies; brief/output not described [1].</t>
        </is>
      </c>
      <c r="X562" s="77" t="inlineStr">
        <is>
          <t>Unclear</t>
        </is>
      </c>
      <c r="Y562" s="77" t="inlineStr">
        <is>
          <t>Teamwork not mentioned in the fetched description [1].</t>
        </is>
      </c>
      <c r="Z562" s="77" t="inlineStr">
        <is>
          <t>Unclear</t>
        </is>
      </c>
      <c r="AA562" s="77" t="inlineStr">
        <is>
          <t>Module title says 'Live Client' but the description refers only to 'live case studies'; no client role documented [1].</t>
        </is>
      </c>
      <c r="AB562" s="77" t="inlineStr">
        <is>
          <t>Unclear</t>
        </is>
      </c>
      <c r="AC562" s="77" t="inlineStr">
        <is>
          <t>Not documented</t>
        </is>
      </c>
      <c r="AD562" s="77" t="inlineStr"/>
      <c r="AE562" s="77" t="inlineStr">
        <is>
          <t>Not stated</t>
        </is>
      </c>
      <c r="AF562" s="77">
        <f>IF(OR(V562="No",X562="No",Z562="No"),"Outside strict definition",IF(AND(V562="Yes",X562="Yes",Z562="Yes"),"Meets all three","Potentially relevant; evidence incomplete"))</f>
        <v/>
      </c>
      <c r="AG562" s="77" t="inlineStr">
        <is>
          <t>Current delivery confirmed</t>
        </is>
      </c>
      <c r="AH562" s="77" t="inlineStr">
        <is>
          <t>2026/27 intake (start Sept 2026 / Jan 2027)</t>
        </is>
      </c>
      <c r="AI562" s="77" t="inlineStr">
        <is>
          <t>Yes</t>
        </is>
      </c>
      <c r="AJ562" s="77">
        <f>IF(AND(AI562="Yes",AF562="Meets all three",AG562="Current delivery confirmed"),"Yes","No")</f>
        <v/>
      </c>
      <c r="AK562" s="77" t="inlineStr"/>
      <c r="AL562" s="77" t="inlineStr">
        <is>
          <t>UK24-S05-R1</t>
        </is>
      </c>
      <c r="AM562" s="77" t="inlineStr">
        <is>
          <t>Module handbook needed: client identity, group/individual, assessment.</t>
        </is>
      </c>
      <c r="AN562" s="77" t="inlineStr"/>
      <c r="AO562" s="77" t="inlineStr">
        <is>
          <t>UK</t>
        </is>
      </c>
      <c r="AP562" s="77" t="inlineStr">
        <is>
          <t>UK – additional</t>
        </is>
      </c>
      <c r="AQ562" s="77" t="inlineStr">
        <is>
          <t>Unclear</t>
        </is>
      </c>
      <c r="AR562" s="77" t="inlineStr">
        <is>
          <t>Unclear</t>
        </is>
      </c>
      <c r="AS562" s="77" t="inlineStr"/>
    </row>
    <row r="563">
      <c r="A563" s="77" t="inlineStr">
        <is>
          <t>UK24</t>
        </is>
      </c>
      <c r="B563" s="77" t="inlineStr">
        <is>
          <t>Oxford Brookes</t>
        </is>
      </c>
      <c r="C563" s="77" t="inlineStr">
        <is>
          <t>Faculty/school</t>
        </is>
      </c>
      <c r="D563" s="77" t="inlineStr">
        <is>
          <t>UK24-S06</t>
        </is>
      </c>
      <c r="E563" s="77" t="inlineStr"/>
      <c r="F563" s="77" t="inlineStr">
        <is>
          <t>No</t>
        </is>
      </c>
      <c r="G563" s="79" t="inlineStr">
        <is>
          <t>OB1 LIVE (School of Architecture live projects)</t>
        </is>
      </c>
      <c r="H563" s="77" t="inlineStr">
        <is>
          <t>OB1 LIVE live projects</t>
        </is>
      </c>
      <c r="I563" s="77" t="inlineStr"/>
      <c r="J563" s="77" t="inlineStr">
        <is>
          <t>First-year architecture live projects in which students design and make work (e.g. play structures, festival buildings, construction hoardings) for real clients such as community groups, local authorities and cultural organisations; now within the curriculum during the semester. Listed projects include OB1 LIVE 20-22.</t>
        </is>
      </c>
      <c r="K563" s="77" t="inlineStr">
        <is>
          <t>School of Architecture</t>
        </is>
      </c>
      <c r="L563" s="77" t="inlineStr">
        <is>
          <t>School of Architecture (first-year students)</t>
        </is>
      </c>
      <c r="M563" s="77" t="inlineStr">
        <is>
          <t>Other (law, health, design, architecture…)</t>
        </is>
      </c>
      <c r="N563" s="77" t="inlineStr">
        <is>
          <t>Undergraduate</t>
        </is>
      </c>
      <c r="O563" s="77" t="inlineStr">
        <is>
          <t>Year 1</t>
        </is>
      </c>
      <c r="P563" s="77" t="inlineStr">
        <is>
          <t>'All students in the School of Architecture are given the opportunity'; page focuses on year one</t>
        </is>
      </c>
      <c r="Q563" s="77" t="inlineStr">
        <is>
          <t>Unclear</t>
        </is>
      </c>
      <c r="R563" s="77" t="inlineStr">
        <is>
          <t>Curricular</t>
        </is>
      </c>
      <c r="S563" s="77" t="inlineStr">
        <is>
          <t>Not stated</t>
        </is>
      </c>
      <c r="T563" s="77" t="inlineStr">
        <is>
          <t>Within a semester</t>
        </is>
      </c>
      <c r="U563" s="77" t="inlineStr">
        <is>
          <t>Design-and-build live project</t>
        </is>
      </c>
      <c r="V563" s="77" t="inlineStr">
        <is>
          <t>Yes</t>
        </is>
      </c>
      <c r="W563" s="77" t="inlineStr">
        <is>
          <t>Students design and make real built work (e.g. 'Playable Buildings for the Audiograft Festival') [1].</t>
        </is>
      </c>
      <c r="X563" s="77" t="inlineStr">
        <is>
          <t>Unclear</t>
        </is>
      </c>
      <c r="Y563" s="77" t="inlineStr">
        <is>
          <t>Participants listed collectively per project and 'a group of year one architects', but team structure is not explicitly stated [1].</t>
        </is>
      </c>
      <c r="Z563" s="77" t="inlineStr">
        <is>
          <t>Yes</t>
        </is>
      </c>
      <c r="AA563" s="77" t="inlineStr">
        <is>
          <t>'design and make work for a real client'; links with 'local authorities, NGOs, developers' and cultural organisations [1].</t>
        </is>
      </c>
      <c r="AB563" s="77" t="inlineStr">
        <is>
          <t>Mixed</t>
        </is>
      </c>
      <c r="AC563" s="77" t="inlineStr">
        <is>
          <t>Commissioning client for live project</t>
        </is>
      </c>
      <c r="AD563" s="77" t="inlineStr">
        <is>
          <t>Audiograft Festival (OB1 LIVE 22, undated); Northway construction hoardings (OB1 LIVE 20, undated)</t>
        </is>
      </c>
      <c r="AE563" s="77" t="inlineStr">
        <is>
          <t>Designed and built installation/structure</t>
        </is>
      </c>
      <c r="AF563" s="77">
        <f>IF(OR(V563="No",X563="No",Z563="No"),"Outside strict definition",IF(AND(V563="Yes",X563="Yes",Z563="Yes"),"Meets all three","Potentially relevant; evidence incomplete"))</f>
        <v/>
      </c>
      <c r="AG563" s="77" t="inlineStr">
        <is>
          <t>Current status unclear</t>
        </is>
      </c>
      <c r="AH563" s="77" t="inlineStr">
        <is>
          <t>undated (OB1 LIVE 22 most recent listed)</t>
        </is>
      </c>
      <c r="AI563" s="77" t="inlineStr">
        <is>
          <t>Yes</t>
        </is>
      </c>
      <c r="AJ563" s="77">
        <f>IF(AND(AI563="Yes",AF563="Meets all three",AG563="Current delivery confirmed"),"Yes","No")</f>
        <v/>
      </c>
      <c r="AK563" s="77" t="inlineStr">
        <is>
          <t>23 projects to date per research chapter (search summary).</t>
        </is>
      </c>
      <c r="AL563" s="77" t="inlineStr">
        <is>
          <t>UK24-S06-R1</t>
        </is>
      </c>
      <c r="AM563" s="77" t="inlineStr">
        <is>
          <t>Group working explicit statement; dated 2025/26 delivery; credit and compulsory status.</t>
        </is>
      </c>
      <c r="AN563" s="77" t="inlineStr"/>
      <c r="AO563" s="77" t="inlineStr">
        <is>
          <t>UK</t>
        </is>
      </c>
      <c r="AP563" s="77" t="inlineStr">
        <is>
          <t>UK – additional</t>
        </is>
      </c>
      <c r="AQ563" s="77" t="inlineStr">
        <is>
          <t>~1 term/semester</t>
        </is>
      </c>
      <c r="AR563" s="77" t="inlineStr">
        <is>
          <t>All/standard</t>
        </is>
      </c>
      <c r="AS563" s="77" t="inlineStr"/>
    </row>
    <row r="564">
      <c r="A564" s="77" t="inlineStr">
        <is>
          <t>UK25</t>
        </is>
      </c>
      <c r="B564" s="77" t="inlineStr">
        <is>
          <t>Northumbria</t>
        </is>
      </c>
      <c r="C564" s="77" t="inlineStr">
        <is>
          <t>Faculty/school</t>
        </is>
      </c>
      <c r="D564" s="77" t="inlineStr">
        <is>
          <t>UK25-S01</t>
        </is>
      </c>
      <c r="E564" s="77" t="inlineStr"/>
      <c r="F564" s="77" t="inlineStr">
        <is>
          <t>No</t>
        </is>
      </c>
      <c r="G564" s="79" t="inlineStr">
        <is>
          <t>NX9626 Undergraduate Consultancy Project (Business Clinic)</t>
        </is>
      </c>
      <c r="H564" s="77" t="inlineStr">
        <is>
          <t>Undergraduate Consultancy Project (Business Clinic)</t>
        </is>
      </c>
      <c r="I564" s="77" t="inlineStr">
        <is>
          <t>NX9626</t>
        </is>
      </c>
      <c r="J564" s="77" t="inlineStr">
        <is>
          <t>Final-year undergraduate business students, in self-selected groups of typically four, work on behalf of an external organisation that has identified a business problem or question, producing a group consultancy report and client presentation plus an individual literature review and reflective statement. Clients range from SMEs to multinationals and charities/community bodies; e.g. a July 2026 release reports four final-year students producing a tiered menu of recommendations for St Andrew's Parish Church, Spennymoor.</t>
        </is>
      </c>
      <c r="K564" s="77" t="inlineStr">
        <is>
          <t>Newcastle Business School (Business Clinic)</t>
        </is>
      </c>
      <c r="L564" s="77" t="inlineStr">
        <is>
          <t>Newcastle Business School undergraduate degrees listing NX9626 (e.g. BA Business Management, BA Business and HRM); 'final year business and marketing students' per Projects page</t>
        </is>
      </c>
      <c r="M564" s="77" t="inlineStr">
        <is>
          <t>Business/management</t>
        </is>
      </c>
      <c r="N564" s="77" t="inlineStr">
        <is>
          <t>Undergraduate</t>
        </is>
      </c>
      <c r="O564" s="77" t="inlineStr">
        <is>
          <t>Final year</t>
        </is>
      </c>
      <c r="P564" s="77" t="inlineStr">
        <is>
          <t>Programme-specific; module listed on named BA programme pages</t>
        </is>
      </c>
      <c r="Q564" s="77" t="inlineStr">
        <is>
          <t>Unclear</t>
        </is>
      </c>
      <c r="R564" s="77" t="inlineStr">
        <is>
          <t>Curricular</t>
        </is>
      </c>
      <c r="S564" s="77" t="inlineStr">
        <is>
          <t>Group consultancy report (5,000 words) and client presentation 60%; individual critical literature review (3,000 words) + 2,000-word reflective statement 40%</t>
        </is>
      </c>
      <c r="T564" s="77" t="inlineStr">
        <is>
          <t>Typically 12-15 weeks (newsroom summary, search-index)</t>
        </is>
      </c>
      <c r="U564" s="77" t="inlineStr">
        <is>
          <t>Team consultancy for external client</t>
        </is>
      </c>
      <c r="V564" s="77" t="inlineStr">
        <is>
          <t>Yes</t>
        </is>
      </c>
      <c r="W564" s="77" t="inlineStr">
        <is>
          <t>Defined client problem; group report and presentation [1].</t>
        </is>
      </c>
      <c r="X564" s="77" t="inlineStr">
        <is>
          <t>Yes</t>
        </is>
      </c>
      <c r="Y564" s="77" t="inlineStr">
        <is>
          <t>'working in small group of typically 4 individuals (you will select their own team members)' [1]; four-student team in [2].</t>
        </is>
      </c>
      <c r="Z564" s="77" t="inlineStr">
        <is>
          <t>Yes</t>
        </is>
      </c>
      <c r="AA564" s="77" t="inlineStr">
        <is>
          <t>'You will work on behalf of an external organisation, which has identified a business problem or question' [1]; clients named/assessed in release [2]; Projects page: 'a full consultancy experience' for employers [3].</t>
        </is>
      </c>
      <c r="AB564" s="77" t="inlineStr">
        <is>
          <t>Mixed</t>
        </is>
      </c>
      <c r="AC564" s="77" t="inlineStr">
        <is>
          <t>Client: sets business problem; receives report/presentation; pro-bono</t>
        </is>
      </c>
      <c r="AD564" s="77" t="inlineStr">
        <is>
          <t>St Andrew's Parish Church, Spennymoor (July 2026 release); Dandelion Confidence (July 2025 release, via search summary)</t>
        </is>
      </c>
      <c r="AE564" s="77" t="inlineStr">
        <is>
          <t>Group consultancy report + client presentation</t>
        </is>
      </c>
      <c r="AF564" s="77">
        <f>IF(OR(V564="No",X564="No",Z564="No"),"Outside strict definition",IF(AND(V564="Yes",X564="Yes",Z564="Yes"),"Meets all three","Potentially relevant; evidence incomplete"))</f>
        <v/>
      </c>
      <c r="AG564" s="77" t="inlineStr">
        <is>
          <t>Current delivery confirmed</t>
        </is>
      </c>
      <c r="AH564" s="77" t="inlineStr">
        <is>
          <t>2026/27 module page; client project reported 22 July 2026</t>
        </is>
      </c>
      <c r="AI564" s="77" t="inlineStr">
        <is>
          <t>Yes</t>
        </is>
      </c>
      <c r="AJ564" s="77">
        <f>IF(AND(AI564="Yes",AF564="Meets all three",AG564="Current delivery confirmed"),"Yes","No")</f>
        <v/>
      </c>
      <c r="AK564" s="77" t="inlineStr">
        <is>
          <t>Business Clinic cumulative: over 950 projects, more than 3,820 students since 2013 (July 2026 release) [2]</t>
        </is>
      </c>
      <c r="AL564" s="77" t="inlineStr">
        <is>
          <t>UK25-S01-R1; UK25-S01-R2; UK25-S01-R3</t>
        </is>
      </c>
      <c r="AM564" s="77" t="inlineStr">
        <is>
          <t>Whether NX9626 is compulsory or optional on each programme (page silent); full list of programmes.</t>
        </is>
      </c>
      <c r="AN564" s="77" t="inlineStr">
        <is>
          <t>Business Clinic</t>
        </is>
      </c>
      <c r="AO564" s="77" t="inlineStr">
        <is>
          <t>UK</t>
        </is>
      </c>
      <c r="AP564" s="77" t="inlineStr">
        <is>
          <t>UK – additional</t>
        </is>
      </c>
      <c r="AQ564" s="77" t="inlineStr">
        <is>
          <t>~1 term/semester</t>
        </is>
      </c>
      <c r="AR564" s="77" t="inlineStr">
        <is>
          <t>All/standard</t>
        </is>
      </c>
      <c r="AS564" s="77" t="inlineStr"/>
    </row>
    <row r="565">
      <c r="A565" s="77" t="inlineStr">
        <is>
          <t>UK25</t>
        </is>
      </c>
      <c r="B565" s="77" t="inlineStr">
        <is>
          <t>Northumbria</t>
        </is>
      </c>
      <c r="C565" s="77" t="inlineStr">
        <is>
          <t>Faculty/school</t>
        </is>
      </c>
      <c r="D565" s="77" t="inlineStr">
        <is>
          <t>UK25-S02</t>
        </is>
      </c>
      <c r="E565" s="77" t="inlineStr"/>
      <c r="F565" s="77" t="inlineStr">
        <is>
          <t>No</t>
        </is>
      </c>
      <c r="G565" s="79" t="inlineStr">
        <is>
          <t>NX0479 Business Clinic PG Group Consultancy Project (also NX0477 NBS Masters Consultancy Project)</t>
        </is>
      </c>
      <c r="H565" s="77" t="inlineStr">
        <is>
          <t>Business Clinic Postgraduate Group Consultancy Project</t>
        </is>
      </c>
      <c r="I565" s="77" t="inlineStr">
        <is>
          <t>NX0479 (NX0477 on MSc International Finance and Investment)</t>
        </is>
      </c>
      <c r="J565" s="77" t="inlineStr">
        <is>
          <t>Postgraduate (Advanced Practice) students in Newcastle Business School undertake a group consultancy project for a host organisation (Business Clinic client) in the first semester of the second year, assessed by panel presentation and strategic report.</t>
        </is>
      </c>
      <c r="K565" s="77" t="inlineStr">
        <is>
          <t>Newcastle Business School (Business Clinic)</t>
        </is>
      </c>
      <c r="L565" s="77" t="inlineStr">
        <is>
          <t>MSc Business and Management with Advanced Practice (NX0479); MSc International Finance and Investment (NX0477, per search summary); other NBS Masters</t>
        </is>
      </c>
      <c r="M565" s="77" t="inlineStr">
        <is>
          <t>Business/management</t>
        </is>
      </c>
      <c r="N565" s="77" t="inlineStr">
        <is>
          <t>Postgraduate taught</t>
        </is>
      </c>
      <c r="O565" s="77" t="inlineStr">
        <is>
          <t>Second year of 2-year Advanced Practice Masters</t>
        </is>
      </c>
      <c r="P565" s="77" t="inlineStr">
        <is>
          <t>Advanced Practice programmes; page says students 'may undertake a group consultancy project'</t>
        </is>
      </c>
      <c r="Q565" s="77" t="inlineStr">
        <is>
          <t>Optional/elective</t>
        </is>
      </c>
      <c r="R565" s="77" t="inlineStr">
        <is>
          <t>Curricular</t>
        </is>
      </c>
      <c r="S565" s="77" t="inlineStr">
        <is>
          <t>60 credits; presentation to a panel and strategic report; peer evaluation (weighting not shown)</t>
        </is>
      </c>
      <c r="T565" s="77" t="inlineStr">
        <is>
          <t>One semester</t>
        </is>
      </c>
      <c r="U565" s="77" t="inlineStr">
        <is>
          <t>Group consultancy for host organisation</t>
        </is>
      </c>
      <c r="V565" s="77" t="inlineStr">
        <is>
          <t>Yes</t>
        </is>
      </c>
      <c r="W565" s="77" t="inlineStr">
        <is>
          <t>Strategic report and panel presentation for host organisation [1].</t>
        </is>
      </c>
      <c r="X565" s="77" t="inlineStr">
        <is>
          <t>Yes</t>
        </is>
      </c>
      <c r="Y565" s="77" t="inlineStr">
        <is>
          <t>Module title and text refer to group project; peer evaluation under NBS group protocols [1].</t>
        </is>
      </c>
      <c r="Z565" s="77" t="inlineStr">
        <is>
          <t>Yes</t>
        </is>
      </c>
      <c r="AA565" s="77" t="inlineStr">
        <is>
          <t>Refers to 'the host organisation, which has provided the project' and 'Business Clinic clients' [1].</t>
        </is>
      </c>
      <c r="AB565" s="77" t="inlineStr">
        <is>
          <t>Mixed</t>
        </is>
      </c>
      <c r="AC565" s="77" t="inlineStr">
        <is>
          <t>Host/client providing project</t>
        </is>
      </c>
      <c r="AD565" s="77" t="inlineStr"/>
      <c r="AE565" s="77" t="inlineStr">
        <is>
          <t>Strategic report + panel presentation</t>
        </is>
      </c>
      <c r="AF565" s="77">
        <f>IF(OR(V565="No",X565="No",Z565="No"),"Outside strict definition",IF(AND(V565="Yes",X565="Yes",Z565="Yes"),"Meets all three","Potentially relevant; evidence incomplete"))</f>
        <v/>
      </c>
      <c r="AG565" s="77" t="inlineStr">
        <is>
          <t>Current delivery confirmed</t>
        </is>
      </c>
      <c r="AH565" s="77" t="inlineStr">
        <is>
          <t>2026/27 module listing</t>
        </is>
      </c>
      <c r="AI565" s="77" t="inlineStr">
        <is>
          <t>Yes</t>
        </is>
      </c>
      <c r="AJ565" s="77">
        <f>IF(AND(AI565="Yes",AF565="Meets all three",AG565="Current delivery confirmed"),"Yes","No")</f>
        <v/>
      </c>
      <c r="AK565" s="77" t="inlineStr"/>
      <c r="AL565" s="77" t="inlineStr">
        <is>
          <t>UK25-S02-R1</t>
        </is>
      </c>
      <c r="AM565" s="77" t="inlineStr">
        <is>
          <t>Core vs optional status inferred from 'may undertake'; NX0477 details only from search summary (at least two days per week in Business Clinic).</t>
        </is>
      </c>
      <c r="AN565" s="77" t="inlineStr">
        <is>
          <t>Business Clinic</t>
        </is>
      </c>
      <c r="AO565" s="77" t="inlineStr">
        <is>
          <t>UK</t>
        </is>
      </c>
      <c r="AP565" s="77" t="inlineStr">
        <is>
          <t>UK – additional</t>
        </is>
      </c>
      <c r="AQ565" s="77" t="inlineStr">
        <is>
          <t>~1 term/semester</t>
        </is>
      </c>
      <c r="AR565" s="77" t="inlineStr">
        <is>
          <t>All/standard</t>
        </is>
      </c>
      <c r="AS565" s="77" t="inlineStr"/>
    </row>
    <row r="566">
      <c r="A566" s="77" t="inlineStr">
        <is>
          <t>UK25</t>
        </is>
      </c>
      <c r="B566" s="77" t="inlineStr">
        <is>
          <t>Northumbria</t>
        </is>
      </c>
      <c r="C566" s="77" t="inlineStr">
        <is>
          <t>Faculty/school</t>
        </is>
      </c>
      <c r="D566" s="77" t="inlineStr">
        <is>
          <t>UK25-S03</t>
        </is>
      </c>
      <c r="E566" s="77" t="inlineStr"/>
      <c r="F566" s="77" t="inlineStr">
        <is>
          <t>No</t>
        </is>
      </c>
      <c r="G566" s="79" t="inlineStr">
        <is>
          <t>Advanced Practice Semester via Engineering and Environment Live Projects Hub</t>
        </is>
      </c>
      <c r="H566" s="77" t="inlineStr">
        <is>
          <t>Advanced Practice Semester (Live Projects Hub)</t>
        </is>
      </c>
      <c r="I566" s="77" t="inlineStr">
        <is>
          <t>KB7056 (Mechanical Eng.), KA7057 (Construction PM with BIM) and equivalents</t>
        </is>
      </c>
      <c r="J566" s="77" t="inlineStr">
        <is>
          <t>Faculty Hub procures 12-week 'live' projects from industry clients; Advanced Practice Masters students complete a live project in small teams in an external learning environment, then give a group presentation on the brief and the company. Hub states it works with around 100 businesses.</t>
        </is>
      </c>
      <c r="K566" s="77" t="inlineStr">
        <is>
          <t>Faculty of Engineering and Environment Live Projects Hub</t>
        </is>
      </c>
      <c r="L566" s="77" t="inlineStr">
        <is>
          <t>Advanced Practice Masters across engineering, built environment, computing, science and maths disciplines</t>
        </is>
      </c>
      <c r="M566" s="77" t="inlineStr">
        <is>
          <t>Engineering/computing; Science</t>
        </is>
      </c>
      <c r="N566" s="77" t="inlineStr">
        <is>
          <t>Postgraduate taught</t>
        </is>
      </c>
      <c r="O566" s="77" t="inlineStr">
        <is>
          <t>Second year of 2-year Advanced Practice Masters (inferred)</t>
        </is>
      </c>
      <c r="P566" s="77" t="inlineStr">
        <is>
          <t>Advanced Practice programmes; Hub also mentions undergraduate opportunities (not detailed)</t>
        </is>
      </c>
      <c r="Q566" s="77" t="inlineStr">
        <is>
          <t>Compulsory within specified programmes</t>
        </is>
      </c>
      <c r="R566" s="77" t="inlineStr">
        <is>
          <t>Curricular</t>
        </is>
      </c>
      <c r="S566" s="77" t="inlineStr">
        <is>
          <t>60 credits; pass/fail: 3,000-word reflective account and ~15-min group presentation; not counted in classification</t>
        </is>
      </c>
      <c r="T566" s="77" t="inlineStr">
        <is>
          <t>12 weeks (one semester)</t>
        </is>
      </c>
      <c r="U566" s="77" t="inlineStr">
        <is>
          <t>Team live project with industry client</t>
        </is>
      </c>
      <c r="V566" s="77" t="inlineStr">
        <is>
          <t>Yes</t>
        </is>
      </c>
      <c r="W566" s="77" t="inlineStr">
        <is>
          <t>Live project applying programme skills; group presentation on 'the objectives of the brief' [2].</t>
        </is>
      </c>
      <c r="X566" s="77" t="inlineStr">
        <is>
          <t>Yes</t>
        </is>
      </c>
      <c r="Y566" s="77" t="inlineStr">
        <is>
          <t>'small teams of students work together to deliver projects' [1]; group presentation and 'member of a team' outcome [2].</t>
        </is>
      </c>
      <c r="Z566" s="77" t="inlineStr">
        <is>
          <t>Yes</t>
        </is>
      </c>
      <c r="AA566" s="77" t="inlineStr">
        <is>
          <t>'brings together industry clients and academic expertise'; clients submit project ideas for September/January intakes, no cost; projects from local, national and international organisations [1].</t>
        </is>
      </c>
      <c r="AB566" s="77" t="inlineStr">
        <is>
          <t>Business/commercial</t>
        </is>
      </c>
      <c r="AC566" s="77" t="inlineStr">
        <is>
          <t>Client submitting live project; works with students</t>
        </is>
      </c>
      <c r="AD566" s="77" t="inlineStr"/>
      <c r="AE566" s="77" t="inlineStr">
        <is>
          <t>Live project output (unspecified) + group presentation</t>
        </is>
      </c>
      <c r="AF566" s="77">
        <f>IF(OR(V566="No",X566="No",Z566="No"),"Outside strict definition",IF(AND(V566="Yes",X566="Yes",Z566="Yes"),"Meets all three","Potentially relevant; evidence incomplete"))</f>
        <v/>
      </c>
      <c r="AG566" s="77" t="inlineStr">
        <is>
          <t>Current delivery confirmed</t>
        </is>
      </c>
      <c r="AH566" s="77" t="inlineStr">
        <is>
          <t>2026/27 module listing</t>
        </is>
      </c>
      <c r="AI566" s="77" t="inlineStr">
        <is>
          <t>Yes</t>
        </is>
      </c>
      <c r="AJ566" s="77">
        <f>IF(AND(AI566="Yes",AF566="Meets all three",AG566="Current delivery confirmed"),"Yes","No")</f>
        <v/>
      </c>
      <c r="AK566" s="77" t="inlineStr">
        <is>
          <t>'around 100 businesses'; 'hundreds of students' (Hub page, last reviewed Oct 2023)</t>
        </is>
      </c>
      <c r="AL566" s="77" t="inlineStr">
        <is>
          <t>UK25-S03-R1; UK25-S03-R2</t>
        </is>
      </c>
      <c r="AM566" s="77" t="inlineStr">
        <is>
          <t>Core status ('Core, 60 credits' seen only for Sustainable Civil Eng. in search summary); Hub page is dated 2023 review; project deliverables; whether each programme module code is uniformly team-based.</t>
        </is>
      </c>
      <c r="AN566" s="77" t="inlineStr"/>
      <c r="AO566" s="77" t="inlineStr">
        <is>
          <t>UK</t>
        </is>
      </c>
      <c r="AP566" s="77" t="inlineStr">
        <is>
          <t>UK – additional</t>
        </is>
      </c>
      <c r="AQ566" s="77" t="inlineStr">
        <is>
          <t>~1 term/semester</t>
        </is>
      </c>
      <c r="AR566" s="77" t="inlineStr">
        <is>
          <t>All/standard</t>
        </is>
      </c>
      <c r="AS566" s="77" t="inlineStr"/>
    </row>
    <row r="567">
      <c r="A567" s="77" t="inlineStr">
        <is>
          <t>UK25</t>
        </is>
      </c>
      <c r="B567" s="77" t="inlineStr">
        <is>
          <t>Northumbria</t>
        </is>
      </c>
      <c r="C567" s="77" t="inlineStr">
        <is>
          <t>Faculty/school</t>
        </is>
      </c>
      <c r="D567" s="77" t="inlineStr">
        <is>
          <t>UK25-S04</t>
        </is>
      </c>
      <c r="E567" s="77" t="inlineStr"/>
      <c r="F567" s="77" t="inlineStr">
        <is>
          <t>No</t>
        </is>
      </c>
      <c r="G567" s="79" t="inlineStr">
        <is>
          <t>KV5037 Computing Consultancy Project (Computing Live Projects)</t>
        </is>
      </c>
      <c r="H567" s="77" t="inlineStr">
        <is>
          <t>Computing Consultancy Project</t>
        </is>
      </c>
      <c r="I567" s="77" t="inlineStr">
        <is>
          <t>KV5037</t>
        </is>
      </c>
      <c r="J567" s="77" t="inlineStr">
        <is>
          <t>20-credit undergraduate computing module in which students work in a consultancy team on a real-life project for an external business client, negotiating requirements with the client; 12-week undergraduate Computing Live Projects offered across Business Computing, AI, Games, Data Science, Computing Science and Networks.</t>
        </is>
      </c>
      <c r="K567" s="77" t="inlineStr">
        <is>
          <t>School of Computer Science and Digital Technologies / Computing Live Projects</t>
        </is>
      </c>
      <c r="L567" s="77" t="inlineStr">
        <is>
          <t>Computing undergraduate programmes listing KV5037 (e.g. BSc Business Computing extended degree)</t>
        </is>
      </c>
      <c r="M567" s="77" t="inlineStr">
        <is>
          <t>Engineering/computing</t>
        </is>
      </c>
      <c r="N567" s="77" t="inlineStr">
        <is>
          <t>Undergraduate</t>
        </is>
      </c>
      <c r="O567" s="77" t="inlineStr">
        <is>
          <t>Not stated</t>
        </is>
      </c>
      <c r="P567" s="77" t="inlineStr">
        <is>
          <t>Not stated</t>
        </is>
      </c>
      <c r="Q567" s="77" t="inlineStr">
        <is>
          <t>Unclear</t>
        </is>
      </c>
      <c r="R567" s="77" t="inlineStr">
        <is>
          <t>Curricular</t>
        </is>
      </c>
      <c r="S567" s="77" t="inlineStr">
        <is>
          <t>20 credits; reflective log 50% (2,000 words), group work 50%</t>
        </is>
      </c>
      <c r="T567" s="77" t="inlineStr">
        <is>
          <t>12 weeks (Projects page)</t>
        </is>
      </c>
      <c r="U567" s="77" t="inlineStr">
        <is>
          <t>Team consultancy for external client</t>
        </is>
      </c>
      <c r="V567" s="77" t="inlineStr">
        <is>
          <t>Yes</t>
        </is>
      </c>
      <c r="W567" s="77" t="inlineStr">
        <is>
          <t>Real-life project with negotiated client requirements; group work assessed [1].</t>
        </is>
      </c>
      <c r="X567" s="77" t="inlineStr">
        <is>
          <t>Unclear</t>
        </is>
      </c>
      <c r="Y567" s="77" t="inlineStr">
        <is>
          <t>'as a member of a team'; but 'if a group has more than one student' wording implies single-student projects are possible [1].</t>
        </is>
      </c>
      <c r="Z567" s="77" t="inlineStr">
        <is>
          <t>Yes</t>
        </is>
      </c>
      <c r="AA567" s="77" t="inlineStr">
        <is>
          <t>'solving problems for businesses', requirements negotiated directly with the client [1]; 12-week UG live projects [2].</t>
        </is>
      </c>
      <c r="AB567" s="77" t="inlineStr">
        <is>
          <t>Business/commercial</t>
        </is>
      </c>
      <c r="AC567" s="77" t="inlineStr">
        <is>
          <t>Client; negotiates requirements</t>
        </is>
      </c>
      <c r="AD567" s="77" t="inlineStr">
        <is>
          <t>School page (search summary) cites Ryder Architecture and Accenture Software, undated</t>
        </is>
      </c>
      <c r="AE567" s="77" t="inlineStr">
        <is>
          <t>Client project solution + group work</t>
        </is>
      </c>
      <c r="AF567" s="77">
        <f>IF(OR(V567="No",X567="No",Z567="No"),"Outside strict definition",IF(AND(V567="Yes",X567="Yes",Z567="Yes"),"Meets all three","Potentially relevant; evidence incomplete"))</f>
        <v/>
      </c>
      <c r="AG567" s="77" t="inlineStr">
        <is>
          <t>Current status unclear</t>
        </is>
      </c>
      <c r="AH567" s="77" t="inlineStr">
        <is>
          <t>2027 module listing (listing year only)</t>
        </is>
      </c>
      <c r="AI567" s="77" t="inlineStr">
        <is>
          <t>Yes</t>
        </is>
      </c>
      <c r="AJ567" s="77">
        <f>IF(AND(AI567="Yes",AF567="Meets all three",AG567="Current delivery confirmed"),"Yes","No")</f>
        <v/>
      </c>
      <c r="AK567" s="77" t="inlineStr"/>
      <c r="AL567" s="77" t="inlineStr">
        <is>
          <t>UK25-S04-R1; UK25-S04-R2</t>
        </is>
      </c>
      <c r="AM567" s="77" t="inlineStr">
        <is>
          <t>Whether groups are the norm; core/optional; year of study; delivery evidence for 2025/26-2026/27 beyond module listing.</t>
        </is>
      </c>
      <c r="AN567" s="77" t="inlineStr"/>
      <c r="AO567" s="77" t="inlineStr">
        <is>
          <t>UK</t>
        </is>
      </c>
      <c r="AP567" s="77" t="inlineStr">
        <is>
          <t>UK – additional</t>
        </is>
      </c>
      <c r="AQ567" s="77" t="inlineStr">
        <is>
          <t>~1 term/semester</t>
        </is>
      </c>
      <c r="AR567" s="77" t="inlineStr">
        <is>
          <t>Unclear</t>
        </is>
      </c>
      <c r="AS567" s="77" t="inlineStr"/>
    </row>
    <row r="568">
      <c r="A568" s="77" t="inlineStr">
        <is>
          <t>UK26</t>
        </is>
      </c>
      <c r="B568" s="77" t="inlineStr">
        <is>
          <t>Portsmouth</t>
        </is>
      </c>
      <c r="C568" s="77" t="inlineStr">
        <is>
          <t>Faculty/school</t>
        </is>
      </c>
      <c r="D568" s="77" t="inlineStr">
        <is>
          <t>UK26-S01</t>
        </is>
      </c>
      <c r="E568" s="77" t="inlineStr"/>
      <c r="F568" s="77" t="inlineStr">
        <is>
          <t>No</t>
        </is>
      </c>
      <c r="G568" s="79" t="inlineStr">
        <is>
          <t>Business Consultancy Project (BCP)</t>
        </is>
      </c>
      <c r="H568" s="77" t="inlineStr">
        <is>
          <t>Business Consultancy Project (undergraduate)</t>
        </is>
      </c>
      <c r="I568" s="77" t="inlineStr"/>
      <c r="J568" s="77" t="inlineStr">
        <is>
          <t>Final-year undergraduate teams of 3-4 bid for and carry out a c.10-week consultancy project on a live challenge for a local small/medium private, public or third-sector organisation, supported by an academic and weekly consultancy seminars, ending in a consultancy report and a presentation/Q&amp;A to the client.</t>
        </is>
      </c>
      <c r="K568" s="77" t="inlineStr">
        <is>
          <t>Portsmouth Business School (business consultancy)</t>
        </is>
      </c>
      <c r="L568" s="77" t="inlineStr">
        <is>
          <t>Business courses; optional on BA Business and Management, core on BA Entrepreneurship and Business (search summary)</t>
        </is>
      </c>
      <c r="M568" s="77" t="inlineStr">
        <is>
          <t>Business/management</t>
        </is>
      </c>
      <c r="N568" s="77" t="inlineStr">
        <is>
          <t>Undergraduate</t>
        </is>
      </c>
      <c r="O568" s="77" t="inlineStr">
        <is>
          <t>Final year</t>
        </is>
      </c>
      <c r="P568" s="77" t="inlineStr">
        <is>
          <t>Final-year undergraduate business students; other courses not evidenced</t>
        </is>
      </c>
      <c r="Q568" s="77" t="inlineStr">
        <is>
          <t>Optional/elective</t>
        </is>
      </c>
      <c r="R568" s="77" t="inlineStr">
        <is>
          <t>Curricular</t>
        </is>
      </c>
      <c r="S568" s="77" t="inlineStr">
        <is>
          <t>20 credits; coursework 60% group work, 40% individual assessment</t>
        </is>
      </c>
      <c r="T568" s="77" t="inlineStr">
        <is>
          <t>c.10 weeks (Sept/Oct-December)</t>
        </is>
      </c>
      <c r="U568" s="77" t="inlineStr">
        <is>
          <t>Team consultancy project with weekly seminars</t>
        </is>
      </c>
      <c r="V568" s="77" t="inlineStr">
        <is>
          <t>Yes</t>
        </is>
      </c>
      <c r="W568" s="77" t="inlineStr">
        <is>
          <t>Live challenge inside the client organisation; consultancy report with recommendations [1][2].</t>
        </is>
      </c>
      <c r="X568" s="77" t="inlineStr">
        <is>
          <t>Yes</t>
        </is>
      </c>
      <c r="Y568" s="77" t="inlineStr">
        <is>
          <t>'You'll work in a consultancy team of about four students'; 60% of coursework is group work [2].</t>
        </is>
      </c>
      <c r="Z568" s="77" t="inlineStr">
        <is>
          <t>Yes</t>
        </is>
      </c>
      <c r="AA568" s="77" t="inlineStr">
        <is>
          <t>Local SMEs in the private, public or third sector set the challenge, receive the report and a presentation with Q&amp;A; project is free to clients [1][3].</t>
        </is>
      </c>
      <c r="AB568" s="77" t="inlineStr">
        <is>
          <t>Mixed</t>
        </is>
      </c>
      <c r="AC568" s="77" t="inlineStr">
        <is>
          <t>Client: supplies challenge, receives report and presentation</t>
        </is>
      </c>
      <c r="AD568" s="77" t="inlineStr">
        <is>
          <t>Santander, Inovolt, the Instant Kitchen Company, Solent Recovery College, Express FM (past clients, BA Business and Management page, Sept 2027 entry page)</t>
        </is>
      </c>
      <c r="AE568" s="77" t="inlineStr">
        <is>
          <t>Consultancy report with recommendations plus presentation and Q&amp;A</t>
        </is>
      </c>
      <c r="AF568" s="77">
        <f>IF(OR(V568="No",X568="No",Z568="No"),"Outside strict definition",IF(AND(V568="Yes",X568="Yes",Z568="Yes"),"Meets all three","Potentially relevant; evidence incomplete"))</f>
        <v/>
      </c>
      <c r="AG568" s="77" t="inlineStr">
        <is>
          <t>Current delivery confirmed</t>
        </is>
      </c>
      <c r="AH568" s="77" t="inlineStr">
        <is>
          <t>2026</t>
        </is>
      </c>
      <c r="AI568" s="77" t="inlineStr">
        <is>
          <t>Yes</t>
        </is>
      </c>
      <c r="AJ568" s="77">
        <f>IF(AND(AI568="Yes",AF568="Meets all three",AG568="Current delivery confirmed"),"Yes","No")</f>
        <v/>
      </c>
      <c r="AK568" s="77" t="inlineStr">
        <is>
          <t>'Hundreds of clients to date' (cumulative, undated) [1].</t>
        </is>
      </c>
      <c r="AL568" s="77" t="inlineStr">
        <is>
          <t>UK26-S01-R1; UK26-S01-R2; UK26-S01-R3; UK26-S01-R4</t>
        </is>
      </c>
      <c r="AM568" s="77" t="inlineStr">
        <is>
          <t>Module code not found; which courses offer it beyond the two named; confirmation relies on the 'applications for 2026 projects currently closed' client page and a (c) 2026 footer.</t>
        </is>
      </c>
      <c r="AN568" s="77" t="inlineStr">
        <is>
          <t>Business Consultancy Projects</t>
        </is>
      </c>
      <c r="AO568" s="77" t="inlineStr">
        <is>
          <t>UK</t>
        </is>
      </c>
      <c r="AP568" s="77" t="inlineStr">
        <is>
          <t>UK – additional</t>
        </is>
      </c>
      <c r="AQ568" s="77" t="inlineStr">
        <is>
          <t>~1 term/semester</t>
        </is>
      </c>
      <c r="AR568" s="77" t="inlineStr">
        <is>
          <t>All/standard</t>
        </is>
      </c>
      <c r="AS568" s="77" t="inlineStr"/>
    </row>
    <row r="569">
      <c r="A569" s="77" t="inlineStr">
        <is>
          <t>UK26</t>
        </is>
      </c>
      <c r="B569" s="77" t="inlineStr">
        <is>
          <t>Portsmouth</t>
        </is>
      </c>
      <c r="C569" s="77" t="inlineStr">
        <is>
          <t>Programme/course</t>
        </is>
      </c>
      <c r="D569" s="77" t="inlineStr">
        <is>
          <t>UK26-S02</t>
        </is>
      </c>
      <c r="E569" s="77" t="inlineStr"/>
      <c r="F569" s="77" t="inlineStr">
        <is>
          <t>No</t>
        </is>
      </c>
      <c r="G569" s="79" t="inlineStr">
        <is>
          <t>MBA Consultancy Projects</t>
        </is>
      </c>
      <c r="H569" s="77" t="inlineStr">
        <is>
          <t>Global MBA consultancy projects</t>
        </is>
      </c>
      <c r="I569" s="77" t="inlineStr"/>
      <c r="J569" s="77" t="inlineStr">
        <is>
          <t>Teams of three or four Global MBA students deliver a 10-week consultancy project (June-September) for a local SME in the private, public or third sector, with kick-off meeting, regular check-ins and a final presentation, producing a written report with recommendations.</t>
        </is>
      </c>
      <c r="K569" s="77" t="inlineStr">
        <is>
          <t>Portsmouth Business School</t>
        </is>
      </c>
      <c r="L569" s="77" t="inlineStr">
        <is>
          <t>Global MBA</t>
        </is>
      </c>
      <c r="M569" s="77" t="inlineStr">
        <is>
          <t>Business/management</t>
        </is>
      </c>
      <c r="N569" s="77" t="inlineStr">
        <is>
          <t>Postgraduate taught</t>
        </is>
      </c>
      <c r="O569" s="77" t="inlineStr"/>
      <c r="P569" s="77" t="inlineStr">
        <is>
          <t>Global MBA students</t>
        </is>
      </c>
      <c r="Q569" s="77" t="inlineStr">
        <is>
          <t>Unclear</t>
        </is>
      </c>
      <c r="R569" s="77" t="inlineStr">
        <is>
          <t>Curricular</t>
        </is>
      </c>
      <c r="S569" s="77" t="inlineStr">
        <is>
          <t>Course credits (no figure); module not named</t>
        </is>
      </c>
      <c r="T569" s="77" t="inlineStr">
        <is>
          <t>10 weeks (June to September)</t>
        </is>
      </c>
      <c r="U569" s="77" t="inlineStr">
        <is>
          <t>Team consultancy project</t>
        </is>
      </c>
      <c r="V569" s="77" t="inlineStr">
        <is>
          <t>Yes</t>
        </is>
      </c>
      <c r="W569" s="77" t="inlineStr">
        <is>
          <t>'a professional presentation and written report containing evidence-based insights and recommendations' [1].</t>
        </is>
      </c>
      <c r="X569" s="77" t="inlineStr">
        <is>
          <t>Yes</t>
        </is>
      </c>
      <c r="Y569" s="77" t="inlineStr">
        <is>
          <t>'a team of three or four postgraduate students from our Global MBA programme' [1].</t>
        </is>
      </c>
      <c r="Z569" s="77" t="inlineStr">
        <is>
          <t>Yes</t>
        </is>
      </c>
      <c r="AA569" s="77" t="inlineStr">
        <is>
          <t>Client organisation shapes the brief, attends kick-off, check-ins and final presentation and receives the report [1].</t>
        </is>
      </c>
      <c r="AB569" s="77" t="inlineStr">
        <is>
          <t>Mixed</t>
        </is>
      </c>
      <c r="AC569" s="77" t="inlineStr">
        <is>
          <t>Client: brief, check-ins, receives report/presentation</t>
        </is>
      </c>
      <c r="AD569" s="77" t="inlineStr"/>
      <c r="AE569" s="77" t="inlineStr">
        <is>
          <t>Written consultancy report with recommendations and presentation</t>
        </is>
      </c>
      <c r="AF569" s="77">
        <f>IF(OR(V569="No",X569="No",Z569="No"),"Outside strict definition",IF(AND(V569="Yes",X569="Yes",Z569="Yes"),"Meets all three","Potentially relevant; evidence incomplete"))</f>
        <v/>
      </c>
      <c r="AG569" s="77" t="inlineStr">
        <is>
          <t>Current status unclear</t>
        </is>
      </c>
      <c r="AH569" s="77" t="inlineStr">
        <is>
          <t>2026 (page footer only)</t>
        </is>
      </c>
      <c r="AI569" s="77" t="inlineStr">
        <is>
          <t>Yes</t>
        </is>
      </c>
      <c r="AJ569" s="77">
        <f>IF(AND(AI569="Yes",AF569="Meets all three",AG569="Current delivery confirmed"),"Yes","No")</f>
        <v/>
      </c>
      <c r="AK569" s="77" t="inlineStr"/>
      <c r="AL569" s="77" t="inlineStr">
        <is>
          <t>UK26-S02-R1</t>
        </is>
      </c>
      <c r="AM569" s="77" t="inlineStr">
        <is>
          <t>No dated cohort or enrolment; whether compulsory on the MBA; module code and credits.</t>
        </is>
      </c>
      <c r="AN569" s="77" t="inlineStr">
        <is>
          <t>Business Consultancy Projects (separate MBA route)</t>
        </is>
      </c>
      <c r="AO569" s="77" t="inlineStr">
        <is>
          <t>UK</t>
        </is>
      </c>
      <c r="AP569" s="77" t="inlineStr">
        <is>
          <t>UK – additional</t>
        </is>
      </c>
      <c r="AQ569" s="77" t="inlineStr">
        <is>
          <t>~1 term/semester</t>
        </is>
      </c>
      <c r="AR569" s="77" t="inlineStr">
        <is>
          <t>All/standard</t>
        </is>
      </c>
      <c r="AS569" s="77" t="inlineStr"/>
    </row>
    <row r="570">
      <c r="A570" s="77" t="inlineStr">
        <is>
          <t>UK26</t>
        </is>
      </c>
      <c r="B570" s="77" t="inlineStr">
        <is>
          <t>Portsmouth</t>
        </is>
      </c>
      <c r="C570" s="77" t="inlineStr">
        <is>
          <t>Programme/course</t>
        </is>
      </c>
      <c r="D570" s="77" t="inlineStr">
        <is>
          <t>UK26-S03</t>
        </is>
      </c>
      <c r="E570" s="77" t="inlineStr"/>
      <c r="F570" s="77" t="inlineStr">
        <is>
          <t>No</t>
        </is>
      </c>
      <c r="G570" s="79" t="inlineStr">
        <is>
          <t>Industrial Team Project (Computer Science)</t>
        </is>
      </c>
      <c r="H570" s="77" t="inlineStr">
        <is>
          <t>Industrial Team Project</t>
        </is>
      </c>
      <c r="I570" s="77" t="inlineStr"/>
      <c r="J570" s="77" t="inlineStr">
        <is>
          <t>Core 30-credit group project on BSc/MEng Computer Science in which students work closely with an external client to build an industry-standard computing solution, finishing with a polished application and client presentations.</t>
        </is>
      </c>
      <c r="K570" s="77" t="inlineStr">
        <is>
          <t>School of Computing</t>
        </is>
      </c>
      <c r="L570" s="77" t="inlineStr">
        <is>
          <t>BSc (Hons)/MEng Computer Science</t>
        </is>
      </c>
      <c r="M570" s="77" t="inlineStr">
        <is>
          <t>Engineering/computing</t>
        </is>
      </c>
      <c r="N570" s="77" t="inlineStr">
        <is>
          <t>Undergraduate</t>
        </is>
      </c>
      <c r="O570" s="77" t="inlineStr">
        <is>
          <t>Not stated</t>
        </is>
      </c>
      <c r="P570" s="77" t="inlineStr"/>
      <c r="Q570" s="77" t="inlineStr">
        <is>
          <t>Compulsory within specified programmes</t>
        </is>
      </c>
      <c r="R570" s="77" t="inlineStr">
        <is>
          <t>Curricular</t>
        </is>
      </c>
      <c r="S570" s="77" t="inlineStr">
        <is>
          <t>30 credits (core); assessment method not stated</t>
        </is>
      </c>
      <c r="T570" s="77" t="inlineStr">
        <is>
          <t>Not stated</t>
        </is>
      </c>
      <c r="U570" s="77" t="inlineStr">
        <is>
          <t>Group project with agile framework (search summary)</t>
        </is>
      </c>
      <c r="V570" s="77" t="inlineStr">
        <is>
          <t>Yes</t>
        </is>
      </c>
      <c r="W570" s="77" t="inlineStr">
        <is>
          <t>'Deliver a polished application along with client presentations' [1].</t>
        </is>
      </c>
      <c r="X570" s="77" t="inlineStr">
        <is>
          <t>Yes</t>
        </is>
      </c>
      <c r="Y570" s="77" t="inlineStr">
        <is>
          <t>Described as an 'immersive group project' [1].</t>
        </is>
      </c>
      <c r="Z570" s="77" t="inlineStr">
        <is>
          <t>Yes</t>
        </is>
      </c>
      <c r="AA570" s="77" t="inlineStr">
        <is>
          <t>'Work closely with an external client to build an industry-standard computing solution'; client presentations [1].</t>
        </is>
      </c>
      <c r="AB570" s="77" t="inlineStr">
        <is>
          <t>Unclear</t>
        </is>
      </c>
      <c r="AC570" s="77" t="inlineStr">
        <is>
          <t>External client; receives presentations</t>
        </is>
      </c>
      <c r="AD570" s="77" t="inlineStr"/>
      <c r="AE570" s="77" t="inlineStr">
        <is>
          <t>Application plus client presentations</t>
        </is>
      </c>
      <c r="AF570" s="77">
        <f>IF(OR(V570="No",X570="No",Z570="No"),"Outside strict definition",IF(AND(V570="Yes",X570="Yes",Z570="Yes"),"Meets all three","Potentially relevant; evidence incomplete"))</f>
        <v/>
      </c>
      <c r="AG570" s="77" t="inlineStr">
        <is>
          <t>Current status unclear</t>
        </is>
      </c>
      <c r="AH570" s="77" t="inlineStr">
        <is>
          <t>Sept 2027 entry course page</t>
        </is>
      </c>
      <c r="AI570" s="77" t="inlineStr">
        <is>
          <t>Yes</t>
        </is>
      </c>
      <c r="AJ570" s="77">
        <f>IF(AND(AI570="Yes",AF570="Meets all three",AG570="Current delivery confirmed"),"Yes","No")</f>
        <v/>
      </c>
      <c r="AK570" s="77" t="inlineStr"/>
      <c r="AL570" s="77" t="inlineStr">
        <is>
          <t>UK26-S03-R1</t>
        </is>
      </c>
      <c r="AM570" s="77" t="inlineStr">
        <is>
          <t>Year of study, duration, client types and examples; page is for 2027 entry so 2025/26-2026/27 delivery not corroborated.</t>
        </is>
      </c>
      <c r="AN570" s="77" t="inlineStr"/>
      <c r="AO570" s="77" t="inlineStr">
        <is>
          <t>UK</t>
        </is>
      </c>
      <c r="AP570" s="77" t="inlineStr">
        <is>
          <t>UK – additional</t>
        </is>
      </c>
      <c r="AQ570" s="77" t="inlineStr">
        <is>
          <t>Unclear</t>
        </is>
      </c>
      <c r="AR570" s="77" t="inlineStr">
        <is>
          <t>All/standard</t>
        </is>
      </c>
      <c r="AS570" s="77" t="inlineStr"/>
    </row>
    <row r="571">
      <c r="A571" s="77" t="inlineStr">
        <is>
          <t>UK26</t>
        </is>
      </c>
      <c r="B571" s="77" t="inlineStr">
        <is>
          <t>Portsmouth</t>
        </is>
      </c>
      <c r="C571" s="77" t="inlineStr">
        <is>
          <t>Programme/course</t>
        </is>
      </c>
      <c r="D571" s="77" t="inlineStr">
        <is>
          <t>UK26-S04</t>
        </is>
      </c>
      <c r="E571" s="77" t="inlineStr"/>
      <c r="F571" s="77" t="inlineStr">
        <is>
          <t>No</t>
        </is>
      </c>
      <c r="G571" s="79" t="inlineStr">
        <is>
          <t>Complex Problem Solving (Computer Science option)</t>
        </is>
      </c>
      <c r="H571" s="77" t="inlineStr">
        <is>
          <t>Complex Problem Solving</t>
        </is>
      </c>
      <c r="I571" s="77" t="inlineStr"/>
      <c r="J571" s="77" t="inlineStr">
        <is>
          <t>Optional 20-credit module in which student teams tackle an industry partner's real and complex brief, engage with the client, and finish with a Minimum Viable Product proposed to the client.</t>
        </is>
      </c>
      <c r="K571" s="77" t="inlineStr">
        <is>
          <t>School of Computing</t>
        </is>
      </c>
      <c r="L571" s="77" t="inlineStr">
        <is>
          <t>BSc/MEng Computer Science (also listed under Software Engineering per search summary)</t>
        </is>
      </c>
      <c r="M571" s="77" t="inlineStr">
        <is>
          <t>Engineering/computing</t>
        </is>
      </c>
      <c r="N571" s="77" t="inlineStr">
        <is>
          <t>Undergraduate</t>
        </is>
      </c>
      <c r="O571" s="77" t="inlineStr">
        <is>
          <t>Not stated</t>
        </is>
      </c>
      <c r="P571" s="77" t="inlineStr"/>
      <c r="Q571" s="77" t="inlineStr">
        <is>
          <t>Optional/elective</t>
        </is>
      </c>
      <c r="R571" s="77" t="inlineStr">
        <is>
          <t>Curricular</t>
        </is>
      </c>
      <c r="S571" s="77" t="inlineStr">
        <is>
          <t>20 credits (optional); assessment method not stated</t>
        </is>
      </c>
      <c r="T571" s="77" t="inlineStr">
        <is>
          <t>Not stated</t>
        </is>
      </c>
      <c r="U571" s="77" t="inlineStr">
        <is>
          <t>Team client brief</t>
        </is>
      </c>
      <c r="V571" s="77" t="inlineStr">
        <is>
          <t>Yes</t>
        </is>
      </c>
      <c r="W571" s="77" t="inlineStr">
        <is>
          <t>Team ends with an MVP 'to propose to your client' [1].</t>
        </is>
      </c>
      <c r="X571" s="77" t="inlineStr">
        <is>
          <t>Yes</t>
        </is>
      </c>
      <c r="Y571" s="77" t="inlineStr">
        <is>
          <t>'You'll work in a team to analyse the issues, engage closely with the client' [1].</t>
        </is>
      </c>
      <c r="Z571" s="77" t="inlineStr">
        <is>
          <t>Yes</t>
        </is>
      </c>
      <c r="AA571" s="77" t="inlineStr">
        <is>
          <t>'tackling an industry partner's real and complex brief'; students engage closely with the client and propose the MVP to them [1].</t>
        </is>
      </c>
      <c r="AB571" s="77" t="inlineStr">
        <is>
          <t>Business/commercial</t>
        </is>
      </c>
      <c r="AC571" s="77" t="inlineStr">
        <is>
          <t>Industry partner sets brief; receives MVP proposal</t>
        </is>
      </c>
      <c r="AD571" s="77" t="inlineStr"/>
      <c r="AE571" s="77" t="inlineStr">
        <is>
          <t>Minimum Viable Product proposal to client</t>
        </is>
      </c>
      <c r="AF571" s="77">
        <f>IF(OR(V571="No",X571="No",Z571="No"),"Outside strict definition",IF(AND(V571="Yes",X571="Yes",Z571="Yes"),"Meets all three","Potentially relevant; evidence incomplete"))</f>
        <v/>
      </c>
      <c r="AG571" s="77" t="inlineStr">
        <is>
          <t>Current status unclear</t>
        </is>
      </c>
      <c r="AH571" s="77" t="inlineStr">
        <is>
          <t>Sept 2027 entry course page</t>
        </is>
      </c>
      <c r="AI571" s="77" t="inlineStr">
        <is>
          <t>Yes</t>
        </is>
      </c>
      <c r="AJ571" s="77">
        <f>IF(AND(AI571="Yes",AF571="Meets all three",AG571="Current delivery confirmed"),"Yes","No")</f>
        <v/>
      </c>
      <c r="AK571" s="77" t="inlineStr"/>
      <c r="AL571" s="77" t="inlineStr">
        <is>
          <t>UK26-S04-R1</t>
        </is>
      </c>
      <c r="AM571" s="77" t="inlineStr">
        <is>
          <t>Year of study, duration, assessment, named partners; no dated 2025/26-2026/27 corroboration.</t>
        </is>
      </c>
      <c r="AN571" s="77" t="inlineStr"/>
      <c r="AO571" s="77" t="inlineStr">
        <is>
          <t>UK</t>
        </is>
      </c>
      <c r="AP571" s="77" t="inlineStr">
        <is>
          <t>UK – additional</t>
        </is>
      </c>
      <c r="AQ571" s="77" t="inlineStr">
        <is>
          <t>Unclear</t>
        </is>
      </c>
      <c r="AR571" s="77" t="inlineStr">
        <is>
          <t>All/standard</t>
        </is>
      </c>
      <c r="AS571" s="77" t="inlineStr"/>
    </row>
    <row r="572">
      <c r="A572" s="77" t="inlineStr">
        <is>
          <t>UK26</t>
        </is>
      </c>
      <c r="B572" s="77" t="inlineStr">
        <is>
          <t>Portsmouth</t>
        </is>
      </c>
      <c r="C572" s="77" t="inlineStr">
        <is>
          <t>Programme/course</t>
        </is>
      </c>
      <c r="D572" s="77" t="inlineStr">
        <is>
          <t>UK26-S05</t>
        </is>
      </c>
      <c r="E572" s="77" t="inlineStr"/>
      <c r="F572" s="77" t="inlineStr">
        <is>
          <t>No</t>
        </is>
      </c>
      <c r="G572" s="79" t="inlineStr">
        <is>
          <t>Law in Action</t>
        </is>
      </c>
      <c r="H572" s="77" t="inlineStr">
        <is>
          <t>Law in Action</t>
        </is>
      </c>
      <c r="I572" s="77" t="inlineStr"/>
      <c r="J572" s="77" t="inlineStr">
        <is>
          <t>Optional 20-credit LLB module (seen on Law with Criminology) in which student teams research, plan and deliver a presentation on a legal issue to a designated organisation such as a charity, school/college or community organisation.</t>
        </is>
      </c>
      <c r="K572" s="77" t="inlineStr">
        <is>
          <t>School of Law</t>
        </is>
      </c>
      <c r="L572" s="77" t="inlineStr">
        <is>
          <t>LLB Law with Criminology (other law courses not checked)</t>
        </is>
      </c>
      <c r="M572" s="77" t="inlineStr">
        <is>
          <t>Other (law, health, design, architecture…)</t>
        </is>
      </c>
      <c r="N572" s="77" t="inlineStr">
        <is>
          <t>Undergraduate</t>
        </is>
      </c>
      <c r="O572" s="77" t="inlineStr">
        <is>
          <t>Not stated</t>
        </is>
      </c>
      <c r="P572" s="77" t="inlineStr"/>
      <c r="Q572" s="77" t="inlineStr">
        <is>
          <t>Optional/elective</t>
        </is>
      </c>
      <c r="R572" s="77" t="inlineStr">
        <is>
          <t>Curricular</t>
        </is>
      </c>
      <c r="S572" s="77" t="inlineStr">
        <is>
          <t>20 credits; assessment not specified</t>
        </is>
      </c>
      <c r="T572" s="77" t="inlineStr">
        <is>
          <t>Not stated</t>
        </is>
      </c>
      <c r="U572" s="77" t="inlineStr">
        <is>
          <t>Team research and presentation</t>
        </is>
      </c>
      <c r="V572" s="77" t="inlineStr">
        <is>
          <t>Unclear</t>
        </is>
      </c>
      <c r="W572" s="77" t="inlineStr">
        <is>
          <t>Output is a legal-information presentation; whether the organisation sets a brief is not stated [1].</t>
        </is>
      </c>
      <c r="X572" s="77" t="inlineStr">
        <is>
          <t>Yes</t>
        </is>
      </c>
      <c r="Y572" s="77" t="inlineStr">
        <is>
          <t>'You will work in teams to research, plan, and deliver a presentation on a legal issue' [1].</t>
        </is>
      </c>
      <c r="Z572" s="77" t="inlineStr">
        <is>
          <t>Unclear</t>
        </is>
      </c>
      <c r="AA572" s="77" t="inlineStr">
        <is>
          <t>Presentation is to a 'designated organisation (such as; charities, schools/colleges, and community organisations)'; no evidence the organisation sets the brief or whether delivery is live [1].</t>
        </is>
      </c>
      <c r="AB572" s="77" t="inlineStr">
        <is>
          <t>Charity/community</t>
        </is>
      </c>
      <c r="AC572" s="77" t="inlineStr">
        <is>
          <t>Audience organisation; role beyond receiving the presentation unclear</t>
        </is>
      </c>
      <c r="AD572" s="77" t="inlineStr"/>
      <c r="AE572" s="77" t="inlineStr">
        <is>
          <t>Legal information presentation</t>
        </is>
      </c>
      <c r="AF572" s="77">
        <f>IF(OR(V572="No",X572="No",Z572="No"),"Outside strict definition",IF(AND(V572="Yes",X572="Yes",Z572="Yes"),"Meets all three","Potentially relevant; evidence incomplete"))</f>
        <v/>
      </c>
      <c r="AG572" s="77" t="inlineStr">
        <is>
          <t>Current status unclear</t>
        </is>
      </c>
      <c r="AH572" s="77" t="inlineStr">
        <is>
          <t>Sept 2027 entry course page</t>
        </is>
      </c>
      <c r="AI572" s="77" t="inlineStr">
        <is>
          <t>Yes</t>
        </is>
      </c>
      <c r="AJ572" s="77">
        <f>IF(AND(AI572="Yes",AF572="Meets all three",AG572="Current delivery confirmed"),"Yes","No")</f>
        <v/>
      </c>
      <c r="AK572" s="77" t="inlineStr"/>
      <c r="AL572" s="77" t="inlineStr">
        <is>
          <t>UK26-S05-R1</t>
        </is>
      </c>
      <c r="AM572" s="77" t="inlineStr">
        <is>
          <t>Whether organisations commission/shape the work; duration; assessment; dated delivery.</t>
        </is>
      </c>
      <c r="AN572" s="77" t="inlineStr"/>
      <c r="AO572" s="77" t="inlineStr">
        <is>
          <t>UK</t>
        </is>
      </c>
      <c r="AP572" s="77" t="inlineStr">
        <is>
          <t>UK – additional</t>
        </is>
      </c>
      <c r="AQ572" s="77" t="inlineStr">
        <is>
          <t>Unclear</t>
        </is>
      </c>
      <c r="AR572" s="77" t="inlineStr">
        <is>
          <t>Unclear</t>
        </is>
      </c>
      <c r="AS572" s="77" t="inlineStr"/>
    </row>
    <row r="573">
      <c r="A573" s="77" t="inlineStr">
        <is>
          <t>UK27</t>
        </is>
      </c>
      <c r="B573" s="77" t="inlineStr">
        <is>
          <t>Coventry</t>
        </is>
      </c>
      <c r="C573" s="77" t="inlineStr">
        <is>
          <t>Programme/course</t>
        </is>
      </c>
      <c r="D573" s="77" t="inlineStr">
        <is>
          <t>UK27-S01</t>
        </is>
      </c>
      <c r="E573" s="77" t="inlineStr"/>
      <c r="F573" s="77" t="inlineStr">
        <is>
          <t>No</t>
        </is>
      </c>
      <c r="G573" s="79" t="inlineStr">
        <is>
          <t>Industrial Group Project (MEng/BEng Computer Systems Engineering)</t>
        </is>
      </c>
      <c r="H573" s="77" t="inlineStr">
        <is>
          <t>Industrial Group Project</t>
        </is>
      </c>
      <c r="I573" s="77" t="inlineStr"/>
      <c r="J573" s="77" t="inlineStr">
        <is>
          <t>60-credit compulsory module in the MEng additional year: student groups undertake a project drawn from industry collaborators or Coventry research groups, managing client expectations, ending in a written report and oral presentation to academic staff and industry professionals.</t>
        </is>
      </c>
      <c r="K573" s="77" t="inlineStr">
        <is>
          <t>College of Engineering, Environment and Science (Computer Systems Engineering)</t>
        </is>
      </c>
      <c r="L573" s="77" t="inlineStr">
        <is>
          <t>MEng Computer Systems Engineering (additional MEng year)</t>
        </is>
      </c>
      <c r="M573" s="77" t="inlineStr">
        <is>
          <t>Engineering/computing</t>
        </is>
      </c>
      <c r="N573" s="77" t="inlineStr">
        <is>
          <t>Undergraduate</t>
        </is>
      </c>
      <c r="O573" s="77" t="inlineStr">
        <is>
          <t>MEng additional year</t>
        </is>
      </c>
      <c r="P573" s="77" t="inlineStr"/>
      <c r="Q573" s="77" t="inlineStr">
        <is>
          <t>Compulsory within specified programmes</t>
        </is>
      </c>
      <c r="R573" s="77" t="inlineStr">
        <is>
          <t>Curricular</t>
        </is>
      </c>
      <c r="S573" s="77" t="inlineStr">
        <is>
          <t>60 credits; written report + oral presentation</t>
        </is>
      </c>
      <c r="T573" s="77" t="inlineStr">
        <is>
          <t>Not stated (60-credit module)</t>
        </is>
      </c>
      <c r="U573" s="77" t="inlineStr">
        <is>
          <t>Group project</t>
        </is>
      </c>
      <c r="V573" s="77" t="inlineStr">
        <is>
          <t>Yes</t>
        </is>
      </c>
      <c r="W573" s="77" t="inlineStr">
        <is>
          <t>Defined project with written report and oral presentation [1].</t>
        </is>
      </c>
      <c r="X573" s="77" t="inlineStr">
        <is>
          <t>Yes</t>
        </is>
      </c>
      <c r="Y573" s="77" t="inlineStr">
        <is>
          <t>Module is an 'Industrial Group Project' [1]; group composition not detailed.</t>
        </is>
      </c>
      <c r="Z573" s="77" t="inlineStr">
        <is>
          <t>Unclear</t>
        </is>
      </c>
      <c r="AA573" s="77" t="inlineStr">
        <is>
          <t>Projects come from 'industry collaborators or our research groups' (mixed internal/external); students gain experience managing client expectations; presentation to academic staff and industry professionals [1]. External share not stated, so C Unclear per mixed-client ruling.</t>
        </is>
      </c>
      <c r="AB573" s="77" t="inlineStr">
        <is>
          <t>Mixed</t>
        </is>
      </c>
      <c r="AC573" s="77" t="inlineStr">
        <is>
          <t>Project source (industry collaborators or research groups); industry professionals attend presentation</t>
        </is>
      </c>
      <c r="AD573" s="77" t="inlineStr">
        <is>
          <t>Search summary of course overview mentions ARM and Bosch as past partners (not verified on fetched page; undated)</t>
        </is>
      </c>
      <c r="AE573" s="77" t="inlineStr">
        <is>
          <t>Written report and oral presentation</t>
        </is>
      </c>
      <c r="AF573" s="77">
        <f>IF(OR(V573="No",X573="No",Z573="No"),"Outside strict definition",IF(AND(V573="Yes",X573="Yes",Z573="Yes"),"Meets all three","Potentially relevant; evidence incomplete"))</f>
        <v/>
      </c>
      <c r="AG573" s="77" t="inlineStr">
        <is>
          <t>Current status unclear</t>
        </is>
      </c>
      <c r="AH573" s="77" t="inlineStr">
        <is>
          <t>Undated module listing</t>
        </is>
      </c>
      <c r="AI573" s="77" t="inlineStr">
        <is>
          <t>Yes</t>
        </is>
      </c>
      <c r="AJ573" s="77">
        <f>IF(AND(AI573="Yes",AF573="Meets all three",AG573="Current delivery confirmed"),"Yes","No")</f>
        <v/>
      </c>
      <c r="AK573" s="77" t="inlineStr"/>
      <c r="AL573" s="77" t="inlineStr">
        <is>
          <t>UK27-S01-R1</t>
        </is>
      </c>
      <c r="AM573" s="77" t="inlineStr">
        <is>
          <t>No year shown on fetched page; whether all projects have external industry clients; group size.</t>
        </is>
      </c>
      <c r="AN573" s="77" t="inlineStr"/>
      <c r="AO573" s="77" t="inlineStr">
        <is>
          <t>UK</t>
        </is>
      </c>
      <c r="AP573" s="77" t="inlineStr">
        <is>
          <t>UK – additional</t>
        </is>
      </c>
      <c r="AQ573" s="77" t="inlineStr">
        <is>
          <t>Unclear</t>
        </is>
      </c>
      <c r="AR573" s="77" t="inlineStr">
        <is>
          <t>Some projects</t>
        </is>
      </c>
      <c r="AS573" s="77" t="inlineStr"/>
    </row>
    <row r="574">
      <c r="A574" s="77" t="inlineStr">
        <is>
          <t>UK27</t>
        </is>
      </c>
      <c r="B574" s="77" t="inlineStr">
        <is>
          <t>Coventry</t>
        </is>
      </c>
      <c r="C574" s="77" t="inlineStr">
        <is>
          <t>Programme/course</t>
        </is>
      </c>
      <c r="D574" s="77" t="inlineStr">
        <is>
          <t>UK27-S02</t>
        </is>
      </c>
      <c r="E574" s="77" t="inlineStr"/>
      <c r="F574" s="77" t="inlineStr">
        <is>
          <t>No</t>
        </is>
      </c>
      <c r="G574" s="79" t="inlineStr">
        <is>
          <t>Industrial Group Project (MEng/BEng Mechanical Engineering)</t>
        </is>
      </c>
      <c r="H574" s="77" t="inlineStr">
        <is>
          <t>Industrial Group Project</t>
        </is>
      </c>
      <c r="I574" s="77" t="inlineStr"/>
      <c r="J574" s="77" t="inlineStr">
        <is>
          <t>60-credit group module: students work in groups to define a problem, research, develop and test solutions in collaboration with industry collaborators, and present findings to an industry client.</t>
        </is>
      </c>
      <c r="K574" s="77" t="inlineStr">
        <is>
          <t>College of Engineering, Environment and Science (Mechanical Engineering)</t>
        </is>
      </c>
      <c r="L574" s="77" t="inlineStr">
        <is>
          <t>MEng/BEng Mechanical Engineering</t>
        </is>
      </c>
      <c r="M574" s="77" t="inlineStr">
        <is>
          <t>Engineering/computing</t>
        </is>
      </c>
      <c r="N574" s="77" t="inlineStr">
        <is>
          <t>Undergraduate</t>
        </is>
      </c>
      <c r="O574" s="77" t="inlineStr">
        <is>
          <t>Final stage (year not stated on page)</t>
        </is>
      </c>
      <c r="P574" s="77" t="inlineStr"/>
      <c r="Q574" s="77" t="inlineStr">
        <is>
          <t>Unclear</t>
        </is>
      </c>
      <c r="R574" s="77" t="inlineStr">
        <is>
          <t>Curricular</t>
        </is>
      </c>
      <c r="S574" s="77" t="inlineStr">
        <is>
          <t>60 credits</t>
        </is>
      </c>
      <c r="T574" s="77" t="inlineStr">
        <is>
          <t>Not stated</t>
        </is>
      </c>
      <c r="U574" s="77" t="inlineStr">
        <is>
          <t>Team project</t>
        </is>
      </c>
      <c r="V574" s="77" t="inlineStr">
        <is>
          <t>Yes</t>
        </is>
      </c>
      <c r="W574" s="77" t="inlineStr">
        <is>
          <t>Define problem, research, develop and test solutions, present findings [1].</t>
        </is>
      </c>
      <c r="X574" s="77" t="inlineStr">
        <is>
          <t>Yes</t>
        </is>
      </c>
      <c r="Y574" s="77" t="inlineStr">
        <is>
          <t>'Working in groups, define the problem, conduct research, develop and test solutions' [1].</t>
        </is>
      </c>
      <c r="Z574" s="77" t="inlineStr">
        <is>
          <t>Yes</t>
        </is>
      </c>
      <c r="AA574" s="77" t="inlineStr">
        <is>
          <t>'in collaboration with industry collaborators'; students 'present your findings to an industry client' [1].</t>
        </is>
      </c>
      <c r="AB574" s="77" t="inlineStr">
        <is>
          <t>Business/commercial</t>
        </is>
      </c>
      <c r="AC574" s="77" t="inlineStr">
        <is>
          <t>Industry client receives findings; collaborates on the problem</t>
        </is>
      </c>
      <c r="AD574" s="77" t="inlineStr"/>
      <c r="AE574" s="77" t="inlineStr">
        <is>
          <t>Findings presentation to industry client</t>
        </is>
      </c>
      <c r="AF574" s="77">
        <f>IF(OR(V574="No",X574="No",Z574="No"),"Outside strict definition",IF(AND(V574="Yes",X574="Yes",Z574="Yes"),"Meets all three","Potentially relevant; evidence incomplete"))</f>
        <v/>
      </c>
      <c r="AG574" s="77" t="inlineStr">
        <is>
          <t>Current delivery confirmed</t>
        </is>
      </c>
      <c r="AH574" s="77" t="inlineStr">
        <is>
          <t>2026/27 entry course structure listing</t>
        </is>
      </c>
      <c r="AI574" s="77" t="inlineStr">
        <is>
          <t>Yes</t>
        </is>
      </c>
      <c r="AJ574" s="77">
        <f>IF(AND(AI574="Yes",AF574="Meets all three",AG574="Current delivery confirmed"),"Yes","No")</f>
        <v/>
      </c>
      <c r="AK574" s="77" t="inlineStr"/>
      <c r="AL574" s="77" t="inlineStr">
        <is>
          <t>UK27-S02-R1</t>
        </is>
      </c>
      <c r="AM574" s="77" t="inlineStr">
        <is>
          <t>Page does not label module compulsory or optional; whether every group has an external client; module delivery year not shown (course structure for 2026-27/2027-28 entry); partner type inferred from 'industry'.</t>
        </is>
      </c>
      <c r="AN574" s="77" t="inlineStr"/>
      <c r="AO574" s="77" t="inlineStr">
        <is>
          <t>UK</t>
        </is>
      </c>
      <c r="AP574" s="77" t="inlineStr">
        <is>
          <t>UK – additional</t>
        </is>
      </c>
      <c r="AQ574" s="77" t="inlineStr">
        <is>
          <t>Unclear</t>
        </is>
      </c>
      <c r="AR574" s="77" t="inlineStr">
        <is>
          <t>Unclear</t>
        </is>
      </c>
      <c r="AS574" s="77" t="inlineStr"/>
    </row>
    <row r="575">
      <c r="A575" s="77" t="inlineStr">
        <is>
          <t>UK27</t>
        </is>
      </c>
      <c r="B575" s="77" t="inlineStr">
        <is>
          <t>Coventry</t>
        </is>
      </c>
      <c r="C575" s="77" t="inlineStr">
        <is>
          <t>Unclear</t>
        </is>
      </c>
      <c r="D575" s="77" t="inlineStr">
        <is>
          <t>UK27-S03</t>
        </is>
      </c>
      <c r="E575" s="77" t="inlineStr"/>
      <c r="F575" s="77" t="inlineStr">
        <is>
          <t>No</t>
        </is>
      </c>
      <c r="G575" s="79" t="inlineStr">
        <is>
          <t>Group Consulting Project (Coventry University London)</t>
        </is>
      </c>
      <c r="H575" s="77" t="inlineStr">
        <is>
          <t>Group Consulting Project</t>
        </is>
      </c>
      <c r="I575" s="77" t="inlineStr"/>
      <c r="J575" s="77" t="inlineStr">
        <is>
          <t>Employer-facing offer: a group of students works offsite at the London city campus as an external management consulting team on a brief supplied by the employer, supported by a Placement Manager and academic expert.</t>
        </is>
      </c>
      <c r="K575" s="77" t="inlineStr">
        <is>
          <t>Coventry University London</t>
        </is>
      </c>
      <c r="L575" s="77" t="inlineStr">
        <is>
          <t>Not stated (a separate London page refers to MBA-level students)</t>
        </is>
      </c>
      <c r="M575" s="77" t="inlineStr">
        <is>
          <t>Business/management</t>
        </is>
      </c>
      <c r="N575" s="77" t="inlineStr">
        <is>
          <t>Postgraduate taught</t>
        </is>
      </c>
      <c r="O575" s="77" t="inlineStr"/>
      <c r="P575" s="77" t="inlineStr"/>
      <c r="Q575" s="77" t="inlineStr">
        <is>
          <t>Unclear</t>
        </is>
      </c>
      <c r="R575" s="77" t="inlineStr">
        <is>
          <t>Unclear</t>
        </is>
      </c>
      <c r="S575" s="77" t="inlineStr">
        <is>
          <t>Not stated</t>
        </is>
      </c>
      <c r="T575" s="77" t="inlineStr">
        <is>
          <t>Not stated</t>
        </is>
      </c>
      <c r="U575" s="77" t="inlineStr">
        <is>
          <t>Team project</t>
        </is>
      </c>
      <c r="V575" s="77" t="inlineStr">
        <is>
          <t>Yes</t>
        </is>
      </c>
      <c r="W575" s="77" t="inlineStr">
        <is>
          <t>Team completes the employer's business project [1].</t>
        </is>
      </c>
      <c r="X575" s="77" t="inlineStr">
        <is>
          <t>Yes</t>
        </is>
      </c>
      <c r="Y575" s="77" t="inlineStr">
        <is>
          <t>'a group of students' work 'as an external management consulting team' [1].</t>
        </is>
      </c>
      <c r="Z575" s="77" t="inlineStr">
        <is>
          <t>Yes</t>
        </is>
      </c>
      <c r="AA575" s="77" t="inlineStr">
        <is>
          <t>Employer provides the project brief and the team completes the business project [1].</t>
        </is>
      </c>
      <c r="AB575" s="77" t="inlineStr">
        <is>
          <t>Business/commercial</t>
        </is>
      </c>
      <c r="AC575" s="77" t="inlineStr">
        <is>
          <t>Supplies brief; receives project outcome</t>
        </is>
      </c>
      <c r="AD575" s="77" t="inlineStr"/>
      <c r="AE575" s="77" t="inlineStr">
        <is>
          <t>Business project outcome (search result also mentions management report and presentation, from a different London page not fetched)</t>
        </is>
      </c>
      <c r="AF575" s="77">
        <f>IF(OR(V575="No",X575="No",Z575="No"),"Outside strict definition",IF(AND(V575="Yes",X575="Yes",Z575="Yes"),"Meets all three","Potentially relevant; evidence incomplete"))</f>
        <v/>
      </c>
      <c r="AG575" s="77" t="inlineStr">
        <is>
          <t>Current status unclear</t>
        </is>
      </c>
      <c r="AH575" s="77" t="inlineStr">
        <is>
          <t>undated</t>
        </is>
      </c>
      <c r="AI575" s="77" t="inlineStr">
        <is>
          <t>Yes</t>
        </is>
      </c>
      <c r="AJ575" s="77">
        <f>IF(AND(AI575="Yes",AF575="Meets all three",AG575="Current delivery confirmed"),"Yes","No")</f>
        <v/>
      </c>
      <c r="AK575" s="77" t="inlineStr"/>
      <c r="AL575" s="77" t="inlineStr">
        <is>
          <t>UK27-S03-R1</t>
        </is>
      </c>
      <c r="AM575" s="77" t="inlineStr">
        <is>
          <t>Undated; presented as a placement/internship model for employers; no module, credit, cohort numbers or evidence it has run; partner type not explicit.</t>
        </is>
      </c>
      <c r="AN575" s="77" t="inlineStr"/>
      <c r="AO575" s="77" t="inlineStr">
        <is>
          <t>UK</t>
        </is>
      </c>
      <c r="AP575" s="77" t="inlineStr">
        <is>
          <t>UK – additional</t>
        </is>
      </c>
      <c r="AQ575" s="77" t="inlineStr">
        <is>
          <t>Unclear</t>
        </is>
      </c>
      <c r="AR575" s="77" t="inlineStr">
        <is>
          <t>Unclear</t>
        </is>
      </c>
      <c r="AS575" s="77" t="inlineStr"/>
    </row>
    <row r="576">
      <c r="A576" s="77" t="inlineStr">
        <is>
          <t>UK28</t>
        </is>
      </c>
      <c r="B576" s="77" t="inlineStr">
        <is>
          <t>Nottingham Trent</t>
        </is>
      </c>
      <c r="C576" s="77" t="inlineStr">
        <is>
          <t>University-wide</t>
        </is>
      </c>
      <c r="D576" s="77" t="inlineStr">
        <is>
          <t>UK28-S01</t>
        </is>
      </c>
      <c r="E576" s="77" t="inlineStr"/>
      <c r="F576" s="77" t="inlineStr">
        <is>
          <t>No</t>
        </is>
      </c>
      <c r="G576" s="79" t="inlineStr">
        <is>
          <t>Grads4Nottm</t>
        </is>
      </c>
      <c r="H576" s="77" t="inlineStr">
        <is>
          <t>Grads4Nottm</t>
        </is>
      </c>
      <c r="I576" s="77" t="inlineStr"/>
      <c r="J576" s="77" t="inlineStr">
        <is>
          <t>Two-week summer work-experience programme in which NTU students and graduates from a range of courses are matched to anonymised challenges submitted by local employers and work in groups (up to 5 in 2023) hosted by the employer, ending in a showcase event.</t>
        </is>
      </c>
      <c r="K576" s="77" t="inlineStr">
        <is>
          <t>NTU Employability</t>
        </is>
      </c>
      <c r="L576" s="77" t="inlineStr">
        <is>
          <t>NTU students and graduates from a range of courses</t>
        </is>
      </c>
      <c r="M576" s="77" t="inlineStr">
        <is>
          <t>Central provision</t>
        </is>
      </c>
      <c r="N576" s="77" t="inlineStr">
        <is>
          <t>Mixed</t>
        </is>
      </c>
      <c r="O576" s="77" t="inlineStr">
        <is>
          <t>Not stated</t>
        </is>
      </c>
      <c r="P576" s="77" t="inlineStr">
        <is>
          <t>NTU-exclusive (students and graduates)</t>
        </is>
      </c>
      <c r="Q576" s="77" t="inlineStr">
        <is>
          <t>Selective/competitive</t>
        </is>
      </c>
      <c r="R576" s="77" t="inlineStr">
        <is>
          <t>Extracurricular</t>
        </is>
      </c>
      <c r="S576" s="77" t="inlineStr">
        <is>
          <t>No credit evidenced</t>
        </is>
      </c>
      <c r="T576" s="77" t="inlineStr">
        <is>
          <t>Two weeks (2023: 5-15 June, showcase 16 June)</t>
        </is>
      </c>
      <c r="U576" s="77" t="inlineStr">
        <is>
          <t>Employer-hosted group challenge + launch and showcase events</t>
        </is>
      </c>
      <c r="V576" s="77" t="inlineStr">
        <is>
          <t>Yes</t>
        </is>
      </c>
      <c r="W576" s="77" t="inlineStr">
        <is>
          <t>27 local employers 'submitted projects for students to solve'; a student team interviewed over 60 people for consumer research [1][2]. Defined output format not stated beyond showcase.</t>
        </is>
      </c>
      <c r="X576" s="77" t="inlineStr">
        <is>
          <t>Yes</t>
        </is>
      </c>
      <c r="Y576" s="77" t="inlineStr">
        <is>
          <t>'work in groups (of up to 5) to solve real-life challenges' (2023 announcement) [2]; 2024 article gives no group size.</t>
        </is>
      </c>
      <c r="Z576" s="77" t="inlineStr">
        <is>
          <t>Yes</t>
        </is>
      </c>
      <c r="AA576" s="77" t="inlineStr">
        <is>
          <t>Employers set the challenge and 'host their group for the duration of the project' [2]; 27 employers in 2024 [1].</t>
        </is>
      </c>
      <c r="AB576" s="77" t="inlineStr">
        <is>
          <t>Mixed</t>
        </is>
      </c>
      <c r="AC576" s="77" t="inlineStr">
        <is>
          <t>Sets challenge, hosts group, attends showcase</t>
        </is>
      </c>
      <c r="AD576" s="77" t="inlineStr"/>
      <c r="AE576" s="77" t="inlineStr">
        <is>
          <t>Project outcome presented at showcase (format unspecified)</t>
        </is>
      </c>
      <c r="AF576" s="77">
        <f>IF(OR(V576="No",X576="No",Z576="No"),"Outside strict definition",IF(AND(V576="Yes",X576="Yes",Z576="Yes"),"Meets all three","Potentially relevant; evidence incomplete"))</f>
        <v/>
      </c>
      <c r="AG576" s="77" t="inlineStr">
        <is>
          <t>Current status unclear</t>
        </is>
      </c>
      <c r="AH576" s="77" t="inlineStr">
        <is>
          <t>2024</t>
        </is>
      </c>
      <c r="AI576" s="77" t="inlineStr">
        <is>
          <t>Yes</t>
        </is>
      </c>
      <c r="AJ576" s="77">
        <f>IF(AND(AI576="Yes",AF576="Meets all three",AG576="Current delivery confirmed"),"Yes","No")</f>
        <v/>
      </c>
      <c r="AK576" s="77" t="inlineStr"/>
      <c r="AL576" s="77" t="inlineStr">
        <is>
          <t>UK28-S01-R1; UK28-S01-R2</t>
        </is>
      </c>
      <c r="AM576" s="77" t="inlineStr">
        <is>
          <t>No 2025 or 2026 edition found; deliverable format; whether any credit; group size in 2024.</t>
        </is>
      </c>
      <c r="AN576" s="77" t="inlineStr">
        <is>
          <t>Grads4Nottm</t>
        </is>
      </c>
      <c r="AO576" s="77" t="inlineStr">
        <is>
          <t>UK</t>
        </is>
      </c>
      <c r="AP576" s="77" t="inlineStr">
        <is>
          <t>UK – additional</t>
        </is>
      </c>
      <c r="AQ576" s="77" t="inlineStr">
        <is>
          <t>1-4 weeks</t>
        </is>
      </c>
      <c r="AR576" s="77" t="inlineStr">
        <is>
          <t>All/standard</t>
        </is>
      </c>
      <c r="AS576" s="77" t="inlineStr"/>
    </row>
    <row r="577">
      <c r="A577" s="77" t="inlineStr">
        <is>
          <t>UK28</t>
        </is>
      </c>
      <c r="B577" s="77" t="inlineStr">
        <is>
          <t>Nottingham Trent</t>
        </is>
      </c>
      <c r="C577" s="77" t="inlineStr">
        <is>
          <t>Faculty/school</t>
        </is>
      </c>
      <c r="D577" s="77" t="inlineStr">
        <is>
          <t>UK28-S02</t>
        </is>
      </c>
      <c r="E577" s="77" t="inlineStr"/>
      <c r="F577" s="77" t="inlineStr">
        <is>
          <t>No</t>
        </is>
      </c>
      <c r="G577" s="79" t="inlineStr">
        <is>
          <t>#NBSBright projects module</t>
        </is>
      </c>
      <c r="H577" s="77" t="inlineStr">
        <is>
          <t>#NBSBright (Nottingham Business School final-year business challenges)</t>
        </is>
      </c>
      <c r="I577" s="77" t="inlineStr"/>
      <c r="J577" s="77" t="inlineStr">
        <is>
          <t>Final-year Nottingham Business School undergraduates act as consultants on a challenge submitted by a business over about seven weeks, ending in a final presentation (and report per older announcements).</t>
        </is>
      </c>
      <c r="K577" s="77" t="inlineStr">
        <is>
          <t>Nottingham Business School</t>
        </is>
      </c>
      <c r="L577" s="77" t="inlineStr">
        <is>
          <t>Final-year NBS undergraduates</t>
        </is>
      </c>
      <c r="M577" s="77" t="inlineStr">
        <is>
          <t>Business/management</t>
        </is>
      </c>
      <c r="N577" s="77" t="inlineStr">
        <is>
          <t>Undergraduate</t>
        </is>
      </c>
      <c r="O577" s="77" t="inlineStr">
        <is>
          <t>Final year</t>
        </is>
      </c>
      <c r="P577" s="77" t="inlineStr">
        <is>
          <t>NBS final-year courses</t>
        </is>
      </c>
      <c r="Q577" s="77" t="inlineStr">
        <is>
          <t>Unclear</t>
        </is>
      </c>
      <c r="R577" s="77" t="inlineStr">
        <is>
          <t>Curricular</t>
        </is>
      </c>
      <c r="S577" s="77" t="inlineStr">
        <is>
          <t>Described as a 'projects Module'; credit not retrieved</t>
        </is>
      </c>
      <c r="T577" s="77" t="inlineStr">
        <is>
          <t>c. 7 weeks (w/c 21 Sept - w/c 16 Nov 2026)</t>
        </is>
      </c>
      <c r="U577" s="77" t="inlineStr">
        <is>
          <t>Consultancy challenge, students work from the University</t>
        </is>
      </c>
      <c r="V577" s="77" t="inlineStr">
        <is>
          <t>Yes</t>
        </is>
      </c>
      <c r="W577" s="77" t="inlineStr">
        <is>
          <t>Businesses submit a challenge; students act as consultants, final presentation [1].</t>
        </is>
      </c>
      <c r="X577" s="77" t="inlineStr">
        <is>
          <t>Unclear</t>
        </is>
      </c>
      <c r="Y577" s="77" t="inlineStr">
        <is>
          <t>Search summary says 'student teams' and scale is 1,800 students for up to 50 businesses, but the quoted extract does not state team working; not inferred.</t>
        </is>
      </c>
      <c r="Z577" s="77" t="inlineStr">
        <is>
          <t>Yes</t>
        </is>
      </c>
      <c r="AA577" s="77" t="inlineStr">
        <is>
          <t>Businesses submit the challenge and receive the consultancy output/presentation [1].</t>
        </is>
      </c>
      <c r="AB577" s="77" t="inlineStr">
        <is>
          <t>Business/commercial</t>
        </is>
      </c>
      <c r="AC577" s="77" t="inlineStr">
        <is>
          <t>Sets challenge; receives presentation</t>
        </is>
      </c>
      <c r="AD577" s="77" t="inlineStr"/>
      <c r="AE577" s="77" t="inlineStr">
        <is>
          <t>Final presentation (older announcements also mention report)</t>
        </is>
      </c>
      <c r="AF577" s="77">
        <f>IF(OR(V577="No",X577="No",Z577="No"),"Outside strict definition",IF(AND(V577="Yes",X577="Yes",Z577="Yes"),"Meets all three","Potentially relevant; evidence incomplete"))</f>
        <v/>
      </c>
      <c r="AG577" s="77" t="inlineStr">
        <is>
          <t>Current delivery confirmed</t>
        </is>
      </c>
      <c r="AH577" s="77" t="inlineStr">
        <is>
          <t>2026/27 (starts 21 Sept 2026)</t>
        </is>
      </c>
      <c r="AI577" s="77" t="inlineStr">
        <is>
          <t>Yes</t>
        </is>
      </c>
      <c r="AJ577" s="77">
        <f>IF(AND(AI577="Yes",AF577="Meets all three",AG577="Current delivery confirmed"),"Yes","No")</f>
        <v/>
      </c>
      <c r="AK577" s="77" t="inlineStr">
        <is>
          <t>'up to 50 businesses' and 1,800 students per year (page, undated)</t>
        </is>
      </c>
      <c r="AL577" s="77" t="inlineStr">
        <is>
          <t>UK28-S02-R1</t>
        </is>
      </c>
      <c r="AM577" s="77" t="inlineStr">
        <is>
          <t>Team structure; credit; compulsory or optional.</t>
        </is>
      </c>
      <c r="AN577" s="77" t="inlineStr"/>
      <c r="AO577" s="77" t="inlineStr">
        <is>
          <t>UK</t>
        </is>
      </c>
      <c r="AP577" s="77" t="inlineStr">
        <is>
          <t>UK – additional</t>
        </is>
      </c>
      <c r="AQ577" s="77" t="inlineStr">
        <is>
          <t>~1 term/semester</t>
        </is>
      </c>
      <c r="AR577" s="77" t="inlineStr">
        <is>
          <t>All/standard</t>
        </is>
      </c>
      <c r="AS577" s="77" t="inlineStr"/>
    </row>
    <row r="578">
      <c r="A578" s="77" t="inlineStr">
        <is>
          <t>UK28</t>
        </is>
      </c>
      <c r="B578" s="77" t="inlineStr">
        <is>
          <t>Nottingham Trent</t>
        </is>
      </c>
      <c r="C578" s="77" t="inlineStr">
        <is>
          <t>Faculty/school</t>
        </is>
      </c>
      <c r="D578" s="77" t="inlineStr">
        <is>
          <t>UK28-S03</t>
        </is>
      </c>
      <c r="E578" s="77" t="inlineStr"/>
      <c r="F578" s="77" t="inlineStr">
        <is>
          <t>No</t>
        </is>
      </c>
      <c r="G578" s="79" t="inlineStr">
        <is>
          <t>Postgraduate Consultancy Projects (Consultancy Experience Project)</t>
        </is>
      </c>
      <c r="H578" s="77" t="inlineStr">
        <is>
          <t>Nottingham Business School postgraduate consultancy projects</t>
        </is>
      </c>
      <c r="I578" s="77" t="inlineStr"/>
      <c r="J578" s="77" t="inlineStr">
        <is>
          <t>MSc and MBA student teams carry out real consultancy projects for external organisations (businesses, a primary school, a charity), presenting verbally with client Q&amp;A and, for MSc, a 3,000-4,000 word client report.</t>
        </is>
      </c>
      <c r="K578" s="77" t="inlineStr">
        <is>
          <t>Nottingham Business School</t>
        </is>
      </c>
      <c r="L578" s="77" t="inlineStr">
        <is>
          <t>Several NBS MSc programmes (e.g. Project Management, Digital Marketing, Economics Banking and Finance) and MBA</t>
        </is>
      </c>
      <c r="M578" s="77" t="inlineStr">
        <is>
          <t>Business/management</t>
        </is>
      </c>
      <c r="N578" s="77" t="inlineStr">
        <is>
          <t>Postgraduate taught</t>
        </is>
      </c>
      <c r="O578" s="77" t="inlineStr"/>
      <c r="P578" s="77" t="inlineStr"/>
      <c r="Q578" s="77" t="inlineStr">
        <is>
          <t>Unclear</t>
        </is>
      </c>
      <c r="R578" s="77" t="inlineStr">
        <is>
          <t>Curricular</t>
        </is>
      </c>
      <c r="S578" s="77" t="inlineStr">
        <is>
          <t>Not retrieved</t>
        </is>
      </c>
      <c r="T578" s="77" t="inlineStr">
        <is>
          <t>Varies; MBA example 4 working days + presentation on day 5</t>
        </is>
      </c>
      <c r="U578" s="77" t="inlineStr">
        <is>
          <t>Client consultancy teams</t>
        </is>
      </c>
      <c r="V578" s="77" t="inlineStr">
        <is>
          <t>Yes</t>
        </is>
      </c>
      <c r="W578" s="77" t="inlineStr">
        <is>
          <t>Real-life consultancy projects; verbal report and Q&amp;A; MSc written report 3,000-4,000 words [1][2].</t>
        </is>
      </c>
      <c r="X578" s="77" t="inlineStr">
        <is>
          <t>Yes</t>
        </is>
      </c>
      <c r="Y578" s="77" t="inlineStr">
        <is>
          <t>'working in professional consultancy teams' (Project Management MSc page, as summarised); four MSc students formed the Welbeck Primary team [1][2].</t>
        </is>
      </c>
      <c r="Z578" s="77" t="inlineStr">
        <is>
          <t>Yes</t>
        </is>
      </c>
      <c r="AA578" s="77" t="inlineStr">
        <is>
          <t>Clients get at least two meetings with students, attend final presentation and question the team; 88% of past clients said they would take forward ideas (self-reported) [1].</t>
        </is>
      </c>
      <c r="AB578" s="77" t="inlineStr">
        <is>
          <t>Mixed</t>
        </is>
      </c>
      <c r="AC578" s="77" t="inlineStr">
        <is>
          <t>Client: brief, meetings, receives report and presentation</t>
        </is>
      </c>
      <c r="AD578" s="77" t="inlineStr">
        <is>
          <t>Travis Perkins, Emmanuel House Support Centre, Discovery Trust MAT, Hallam Agency, a local primary school (case-study pages, years not confirmed; primary school news Nov 2025)</t>
        </is>
      </c>
      <c r="AE578" s="77" t="inlineStr">
        <is>
          <t>Verbal report + 3,000-4,000 word client report (MSc)</t>
        </is>
      </c>
      <c r="AF578" s="77">
        <f>IF(OR(V578="No",X578="No",Z578="No"),"Outside strict definition",IF(AND(V578="Yes",X578="Yes",Z578="Yes"),"Meets all three","Potentially relevant; evidence incomplete"))</f>
        <v/>
      </c>
      <c r="AG578" s="77" t="inlineStr">
        <is>
          <t>Current delivery confirmed</t>
        </is>
      </c>
      <c r="AH578" s="77" t="inlineStr">
        <is>
          <t>2025/26 (news Nov 2025)</t>
        </is>
      </c>
      <c r="AI578" s="77" t="inlineStr">
        <is>
          <t>Yes</t>
        </is>
      </c>
      <c r="AJ578" s="77">
        <f>IF(AND(AI578="Yes",AF578="Meets all three",AG578="Current delivery confirmed"),"Yes","No")</f>
        <v/>
      </c>
      <c r="AK578" s="77" t="inlineStr"/>
      <c r="AL578" s="77" t="inlineStr">
        <is>
          <t>UK28-S03-R1; UK28-S03-R2</t>
        </is>
      </c>
      <c r="AM578" s="77" t="inlineStr">
        <is>
          <t>Compulsory vs optional per programme; credit; which MSc programmes embed it.</t>
        </is>
      </c>
      <c r="AN578" s="77" t="inlineStr"/>
      <c r="AO578" s="77" t="inlineStr">
        <is>
          <t>UK</t>
        </is>
      </c>
      <c r="AP578" s="77" t="inlineStr">
        <is>
          <t>UK – additional</t>
        </is>
      </c>
      <c r="AQ578" s="77" t="inlineStr">
        <is>
          <t>Unclear</t>
        </is>
      </c>
      <c r="AR578" s="77" t="inlineStr">
        <is>
          <t>All/standard</t>
        </is>
      </c>
      <c r="AS578" s="77" t="inlineStr"/>
    </row>
    <row r="579">
      <c r="A579" s="77" t="inlineStr">
        <is>
          <t>UK28</t>
        </is>
      </c>
      <c r="B579" s="77" t="inlineStr">
        <is>
          <t>Nottingham Trent</t>
        </is>
      </c>
      <c r="C579" s="77" t="inlineStr">
        <is>
          <t>Programme/course</t>
        </is>
      </c>
      <c r="D579" s="77" t="inlineStr">
        <is>
          <t>UK28-S04</t>
        </is>
      </c>
      <c r="E579" s="77" t="inlineStr"/>
      <c r="F579" s="77" t="inlineStr">
        <is>
          <t>No</t>
        </is>
      </c>
      <c r="G579" s="79" t="inlineStr">
        <is>
          <t>Developing Professional Impact (core final-year NBS module)</t>
        </is>
      </c>
      <c r="H579" s="77" t="inlineStr">
        <is>
          <t>Developing Professional Impact</t>
        </is>
      </c>
      <c r="I579" s="77" t="inlineStr"/>
      <c r="J579" s="77" t="inlineStr">
        <is>
          <t>Core undergraduate module in which students apply degree skills in a live consultancy project: a real organisation sets the brief, teams address it and present findings and recommendations to the client and tutors.</t>
        </is>
      </c>
      <c r="K579" s="77" t="inlineStr">
        <is>
          <t>Nottingham Business School</t>
        </is>
      </c>
      <c r="L579" s="77" t="inlineStr">
        <is>
          <t>Business BA, Accounting and Finance BSc and other NBS UG courses carrying the same text</t>
        </is>
      </c>
      <c r="M579" s="77" t="inlineStr">
        <is>
          <t>Business/management</t>
        </is>
      </c>
      <c r="N579" s="77" t="inlineStr">
        <is>
          <t>Undergraduate</t>
        </is>
      </c>
      <c r="O579" s="77" t="inlineStr">
        <is>
          <t>Final year (not confirmed)</t>
        </is>
      </c>
      <c r="P579" s="77" t="inlineStr"/>
      <c r="Q579" s="77" t="inlineStr">
        <is>
          <t>Compulsory within specified programmes</t>
        </is>
      </c>
      <c r="R579" s="77" t="inlineStr">
        <is>
          <t>Curricular</t>
        </is>
      </c>
      <c r="S579" s="77" t="inlineStr">
        <is>
          <t>Not retrieved; assessment types include group poster presentations, work with external companies, business reports</t>
        </is>
      </c>
      <c r="T579" s="77" t="inlineStr">
        <is>
          <t>Unclear</t>
        </is>
      </c>
      <c r="U579" s="77" t="inlineStr">
        <is>
          <t>Live consultancy project</t>
        </is>
      </c>
      <c r="V579" s="77" t="inlineStr">
        <is>
          <t>Yes</t>
        </is>
      </c>
      <c r="W579" s="77" t="inlineStr">
        <is>
          <t>Live consultancy project with brief and presentation of findings/recommendations [1].</t>
        </is>
      </c>
      <c r="X579" s="77" t="inlineStr">
        <is>
          <t>Yes</t>
        </is>
      </c>
      <c r="Y579" s="77" t="inlineStr">
        <is>
          <t>'working in a team with other students to address a brief' [1].</t>
        </is>
      </c>
      <c r="Z579" s="77" t="inlineStr">
        <is>
          <t>Yes</t>
        </is>
      </c>
      <c r="AA579" s="77" t="inlineStr">
        <is>
          <t>'A real organisation sets the project brief'; students present to the client [1].</t>
        </is>
      </c>
      <c r="AB579" s="77" t="inlineStr">
        <is>
          <t>Unclear</t>
        </is>
      </c>
      <c r="AC579" s="77" t="inlineStr">
        <is>
          <t>Sets brief; receives presentation</t>
        </is>
      </c>
      <c r="AD579" s="77" t="inlineStr"/>
      <c r="AE579" s="77" t="inlineStr">
        <is>
          <t>Findings and recommendations presented to client</t>
        </is>
      </c>
      <c r="AF579" s="77">
        <f>IF(OR(V579="No",X579="No",Z579="No"),"Outside strict definition",IF(AND(V579="Yes",X579="Yes",Z579="Yes"),"Meets all three","Potentially relevant; evidence incomplete"))</f>
        <v/>
      </c>
      <c r="AG579" s="77" t="inlineStr">
        <is>
          <t>Current status unclear</t>
        </is>
      </c>
      <c r="AH579" s="77" t="inlineStr">
        <is>
          <t>undated</t>
        </is>
      </c>
      <c r="AI579" s="77" t="inlineStr">
        <is>
          <t>Yes</t>
        </is>
      </c>
      <c r="AJ579" s="77">
        <f>IF(AND(AI579="Yes",AF579="Meets all three",AG579="Current delivery confirmed"),"Yes","No")</f>
        <v/>
      </c>
      <c r="AK579" s="77" t="inlineStr"/>
      <c r="AL579" s="77" t="inlineStr">
        <is>
          <t>UK28-S04-R1</t>
        </is>
      </c>
      <c r="AM579" s="77" t="inlineStr">
        <is>
          <t>Undated course pages; module code, credits, whether the course pages are current-year; partner sector; relationship to #NBSBright (possible overlap).</t>
        </is>
      </c>
      <c r="AN579" s="77" t="inlineStr"/>
      <c r="AO579" s="77" t="inlineStr">
        <is>
          <t>UK</t>
        </is>
      </c>
      <c r="AP579" s="77" t="inlineStr">
        <is>
          <t>UK – additional</t>
        </is>
      </c>
      <c r="AQ579" s="77" t="inlineStr">
        <is>
          <t>Unclear</t>
        </is>
      </c>
      <c r="AR579" s="77" t="inlineStr">
        <is>
          <t>All/standard</t>
        </is>
      </c>
      <c r="AS579" s="77" t="inlineStr"/>
    </row>
    <row r="580">
      <c r="A580" s="77" t="inlineStr">
        <is>
          <t>UK28</t>
        </is>
      </c>
      <c r="B580" s="77" t="inlineStr">
        <is>
          <t>Nottingham Trent</t>
        </is>
      </c>
      <c r="C580" s="77" t="inlineStr">
        <is>
          <t>Cross-faculty</t>
        </is>
      </c>
      <c r="D580" s="77" t="inlineStr">
        <is>
          <t>UK28-S05</t>
        </is>
      </c>
      <c r="E580" s="77" t="inlineStr"/>
      <c r="F580" s="77" t="inlineStr">
        <is>
          <t>No</t>
        </is>
      </c>
      <c r="G580" s="79" t="inlineStr">
        <is>
          <t>Community Engaged Learning (CEL)</t>
        </is>
      </c>
      <c r="H580" s="77" t="inlineStr">
        <is>
          <t>Community Engaged Learning</t>
        </is>
      </c>
      <c r="I580" s="77" t="inlineStr"/>
      <c r="J580" s="77" t="inlineStr">
        <is>
          <t>Course-linked projects run by the Centre for Student and Community Engagement: groups (a team of five in the Sociology example) are assigned to a community partner and respond to an identified need through research, consultation, data analysis or campaigns, then present findings and a written report.</t>
        </is>
      </c>
      <c r="K580" s="77" t="inlineStr">
        <is>
          <t>Centre for Student and Community Engagement (CenSCE)</t>
        </is>
      </c>
      <c r="L580" s="77" t="inlineStr">
        <is>
          <t>Named courses incl. BA Sociology Y2, MA TESOL, Education Studies, Animation, Communications</t>
        </is>
      </c>
      <c r="M580" s="77" t="inlineStr">
        <is>
          <t>Central provision; Arts/humanities/social sciences</t>
        </is>
      </c>
      <c r="N580" s="77" t="inlineStr">
        <is>
          <t>Mixed</t>
        </is>
      </c>
      <c r="O580" s="77" t="inlineStr">
        <is>
          <t>Varies by course</t>
        </is>
      </c>
      <c r="P580" s="77" t="inlineStr">
        <is>
          <t>Students on participating modules</t>
        </is>
      </c>
      <c r="Q580" s="77" t="inlineStr">
        <is>
          <t>Compulsory within specified programmes</t>
        </is>
      </c>
      <c r="R580" s="77" t="inlineStr">
        <is>
          <t>Curricular</t>
        </is>
      </c>
      <c r="S580" s="77" t="inlineStr">
        <is>
          <t>Not retrieved; course-based</t>
        </is>
      </c>
      <c r="T580" s="77" t="inlineStr">
        <is>
          <t>Sociology example: activity January 2027, feedback April-May 2027</t>
        </is>
      </c>
      <c r="U580" s="77" t="inlineStr">
        <is>
          <t>Group projects with community organisations</t>
        </is>
      </c>
      <c r="V580" s="77" t="inlineStr">
        <is>
          <t>Yes</t>
        </is>
      </c>
      <c r="W580" s="77" t="inlineStr">
        <is>
          <t>Focused research, community profiles, data analysis, campaigns; present findings and written report [1][2].</t>
        </is>
      </c>
      <c r="X580" s="77" t="inlineStr">
        <is>
          <t>Yes</t>
        </is>
      </c>
      <c r="Y580" s="77" t="inlineStr">
        <is>
          <t>'Groups of students will be assigned to partner organisations'; partner works with a team of five (Sociology) [1][2].</t>
        </is>
      </c>
      <c r="Z580" s="77" t="inlineStr">
        <is>
          <t>Yes</t>
        </is>
      </c>
      <c r="AA580" s="77" t="inlineStr">
        <is>
          <t>Partner identifies the need, signs a partner agreement, attends touchpoint meetings and a final feedback event; not expected to assess [1][2].</t>
        </is>
      </c>
      <c r="AB580" s="77" t="inlineStr">
        <is>
          <t>Charity/community</t>
        </is>
      </c>
      <c r="AC580" s="77" t="inlineStr">
        <is>
          <t>Identifies need, touchpoint meetings, receives findings</t>
        </is>
      </c>
      <c r="AD580" s="77" t="inlineStr"/>
      <c r="AE580" s="77" t="inlineStr">
        <is>
          <t>Findings presentation + written report</t>
        </is>
      </c>
      <c r="AF580" s="77">
        <f>IF(OR(V580="No",X580="No",Z580="No"),"Outside strict definition",IF(AND(V580="Yes",X580="Yes",Z580="Yes"),"Meets all three","Potentially relevant; evidence incomplete"))</f>
        <v/>
      </c>
      <c r="AG580" s="77" t="inlineStr">
        <is>
          <t>Current delivery confirmed</t>
        </is>
      </c>
      <c r="AH580" s="77" t="inlineStr">
        <is>
          <t>2026/27</t>
        </is>
      </c>
      <c r="AI580" s="77" t="inlineStr">
        <is>
          <t>Yes</t>
        </is>
      </c>
      <c r="AJ580" s="77">
        <f>IF(AND(AI580="Yes",AF580="Meets all three",AG580="Current delivery confirmed"),"Yes","No")</f>
        <v/>
      </c>
      <c r="AK580" s="77" t="inlineStr"/>
      <c r="AL580" s="77" t="inlineStr">
        <is>
          <t>UK28-S05-R1; UK28-S05-R2</t>
        </is>
      </c>
      <c r="AM580" s="77" t="inlineStr">
        <is>
          <t>Compulsory status per module; module codes; whether all listed courses run annually; service-learning boundary (project output is defined so recorded).</t>
        </is>
      </c>
      <c r="AN580" s="77" t="inlineStr"/>
      <c r="AO580" s="77" t="inlineStr">
        <is>
          <t>UK</t>
        </is>
      </c>
      <c r="AP580" s="77" t="inlineStr">
        <is>
          <t>UK – additional</t>
        </is>
      </c>
      <c r="AQ580" s="77" t="inlineStr">
        <is>
          <t>~1 term/semester</t>
        </is>
      </c>
      <c r="AR580" s="77" t="inlineStr">
        <is>
          <t>All/standard</t>
        </is>
      </c>
      <c r="AS580" s="77" t="inlineStr"/>
    </row>
    <row r="581">
      <c r="A581" s="77" t="inlineStr">
        <is>
          <t>UK28</t>
        </is>
      </c>
      <c r="B581" s="77" t="inlineStr">
        <is>
          <t>Nottingham Trent</t>
        </is>
      </c>
      <c r="C581" s="77" t="inlineStr">
        <is>
          <t>Programme/course</t>
        </is>
      </c>
      <c r="D581" s="77" t="inlineStr">
        <is>
          <t>UK28-S06</t>
        </is>
      </c>
      <c r="E581" s="77" t="inlineStr"/>
      <c r="F581" s="77" t="inlineStr">
        <is>
          <t>No</t>
        </is>
      </c>
      <c r="G581" s="79" t="inlineStr">
        <is>
          <t>Product Design BA live industry briefs</t>
        </is>
      </c>
      <c r="H581" s="77" t="inlineStr">
        <is>
          <t>Product Design BA (Hons) live industry group projects</t>
        </is>
      </c>
      <c r="I581" s="77" t="inlineStr"/>
      <c r="J581" s="77" t="inlineStr">
        <is>
          <t>Product Design students work in groups on live briefs from industry; a recent project was set by design consultancy Matter (design three smart devices for 2025).</t>
        </is>
      </c>
      <c r="K581" s="77" t="inlineStr">
        <is>
          <t>School of Architecture, Design and the Built Environment</t>
        </is>
      </c>
      <c r="L581" s="77" t="inlineStr">
        <is>
          <t>Product Design BA (Hons)</t>
        </is>
      </c>
      <c r="M581" s="77" t="inlineStr">
        <is>
          <t>Other (law, health, design, architecture…); Engineering/computing</t>
        </is>
      </c>
      <c r="N581" s="77" t="inlineStr">
        <is>
          <t>Undergraduate</t>
        </is>
      </c>
      <c r="O581" s="77" t="inlineStr">
        <is>
          <t>Unclear</t>
        </is>
      </c>
      <c r="P581" s="77" t="inlineStr"/>
      <c r="Q581" s="77" t="inlineStr">
        <is>
          <t>Compulsory within specified programmes</t>
        </is>
      </c>
      <c r="R581" s="77" t="inlineStr">
        <is>
          <t>Curricular</t>
        </is>
      </c>
      <c r="S581" s="77" t="inlineStr">
        <is>
          <t>Not retrieved</t>
        </is>
      </c>
      <c r="T581" s="77" t="inlineStr">
        <is>
          <t>Unclear</t>
        </is>
      </c>
      <c r="U581" s="77" t="inlineStr">
        <is>
          <t>Live briefs</t>
        </is>
      </c>
      <c r="V581" s="77" t="inlineStr">
        <is>
          <t>Yes</t>
        </is>
      </c>
      <c r="W581" s="77" t="inlineStr">
        <is>
          <t>Design briefs with design outputs [1].</t>
        </is>
      </c>
      <c r="X581" s="77" t="inlineStr">
        <is>
          <t>Yes</t>
        </is>
      </c>
      <c r="Y581" s="77" t="inlineStr">
        <is>
          <t>'In groups, we were challenged with designing three separate smart devices' (course page student account) [1].</t>
        </is>
      </c>
      <c r="Z581" s="77" t="inlineStr">
        <is>
          <t>Yes</t>
        </is>
      </c>
      <c r="AA581" s="77" t="inlineStr">
        <is>
          <t>Live project briefs with real industry clients (Nestle, PepsiCo, Herman Miller, Speedo named); Matter set one brief [1].</t>
        </is>
      </c>
      <c r="AB581" s="77" t="inlineStr">
        <is>
          <t>Business/commercial</t>
        </is>
      </c>
      <c r="AC581" s="77" t="inlineStr">
        <is>
          <t>Sets brief</t>
        </is>
      </c>
      <c r="AD581" s="77" t="inlineStr">
        <is>
          <t>Matter, Nestle, PepsiCo, W'innovate, Herman Miller, Speedo (course page, undated)</t>
        </is>
      </c>
      <c r="AE581" s="77" t="inlineStr">
        <is>
          <t>Product concepts/design proposals</t>
        </is>
      </c>
      <c r="AF581" s="77">
        <f>IF(OR(V581="No",X581="No",Z581="No"),"Outside strict definition",IF(AND(V581="Yes",X581="Yes",Z581="Yes"),"Meets all three","Potentially relevant; evidence incomplete"))</f>
        <v/>
      </c>
      <c r="AG581" s="77" t="inlineStr">
        <is>
          <t>Current status unclear</t>
        </is>
      </c>
      <c r="AH581" s="77" t="inlineStr">
        <is>
          <t>c.2025 (undated page)</t>
        </is>
      </c>
      <c r="AI581" s="77" t="inlineStr">
        <is>
          <t>Yes</t>
        </is>
      </c>
      <c r="AJ581" s="77">
        <f>IF(AND(AI581="Yes",AF581="Meets all three",AG581="Current delivery confirmed"),"Yes","No")</f>
        <v/>
      </c>
      <c r="AK581" s="77" t="inlineStr"/>
      <c r="AL581" s="77" t="inlineStr">
        <is>
          <t>UK28-S06-R1</t>
        </is>
      </c>
      <c r="AM581" s="77" t="inlineStr">
        <is>
          <t>Whether group live briefs are compulsory modules; dates; partner role beyond brief; the BSc Product Design Commercial Project (live partners) not tested for group working.</t>
        </is>
      </c>
      <c r="AN581" s="77" t="inlineStr"/>
      <c r="AO581" s="77" t="inlineStr">
        <is>
          <t>UK</t>
        </is>
      </c>
      <c r="AP581" s="77" t="inlineStr">
        <is>
          <t>UK – additional</t>
        </is>
      </c>
      <c r="AQ581" s="77" t="inlineStr">
        <is>
          <t>Unclear</t>
        </is>
      </c>
      <c r="AR581" s="77" t="inlineStr">
        <is>
          <t>Some projects</t>
        </is>
      </c>
      <c r="AS581" s="77" t="inlineStr"/>
    </row>
    <row r="582">
      <c r="A582" s="77" t="inlineStr">
        <is>
          <t>UK28</t>
        </is>
      </c>
      <c r="B582" s="77" t="inlineStr">
        <is>
          <t>Nottingham Trent</t>
        </is>
      </c>
      <c r="C582" s="77" t="inlineStr">
        <is>
          <t>Faculty/school</t>
        </is>
      </c>
      <c r="D582" s="77" t="inlineStr">
        <is>
          <t>UK28-S07</t>
        </is>
      </c>
      <c r="E582" s="77" t="inlineStr"/>
      <c r="F582" s="77" t="inlineStr">
        <is>
          <t>No</t>
        </is>
      </c>
      <c r="G582" s="79" t="inlineStr">
        <is>
          <t>Co Lab (Nottingham School of Art &amp; Design)</t>
        </is>
      </c>
      <c r="H582" s="77" t="inlineStr">
        <is>
          <t>Co Lab</t>
        </is>
      </c>
      <c r="I582" s="77" t="inlineStr"/>
      <c r="J582" s="77" t="inlineStr">
        <is>
          <t>Collaboration model in which students from different specialisms (or other universities) work together on projects set by charities or industry partners; in Year 2 an assessed 20-credit module across four themes.</t>
        </is>
      </c>
      <c r="K582" s="77" t="inlineStr">
        <is>
          <t>Nottingham School of Art &amp; Design</t>
        </is>
      </c>
      <c r="L582" s="77" t="inlineStr">
        <is>
          <t>Art &amp; Design courses incl. Textile Design, Fashion Marketing and Branding</t>
        </is>
      </c>
      <c r="M582" s="77" t="inlineStr">
        <is>
          <t>Other (law, health, design, architecture…)</t>
        </is>
      </c>
      <c r="N582" s="77" t="inlineStr">
        <is>
          <t>Undergraduate</t>
        </is>
      </c>
      <c r="O582" s="77" t="inlineStr">
        <is>
          <t>Year 2</t>
        </is>
      </c>
      <c r="P582" s="77" t="inlineStr"/>
      <c r="Q582" s="77" t="inlineStr">
        <is>
          <t>Compulsory within specified programmes</t>
        </is>
      </c>
      <c r="R582" s="77" t="inlineStr">
        <is>
          <t>Curricular</t>
        </is>
      </c>
      <c r="S582" s="77" t="inlineStr">
        <is>
          <t>20 credits (Year 2)</t>
        </is>
      </c>
      <c r="T582" s="77" t="inlineStr">
        <is>
          <t>Unclear</t>
        </is>
      </c>
      <c r="U582" s="77" t="inlineStr">
        <is>
          <t>Cross-disciplinary projects</t>
        </is>
      </c>
      <c r="V582" s="77" t="inlineStr">
        <is>
          <t>Yes</t>
        </is>
      </c>
      <c r="W582" s="77" t="inlineStr">
        <is>
          <t>Projects set by charities or industry partners [1].</t>
        </is>
      </c>
      <c r="X582" s="77" t="inlineStr">
        <is>
          <t>Yes</t>
        </is>
      </c>
      <c r="Y582" s="77" t="inlineStr">
        <is>
          <t>'come together and collaborate with other students from different subject specialisms' [1].</t>
        </is>
      </c>
      <c r="Z582" s="77" t="inlineStr">
        <is>
          <t>Yes</t>
        </is>
      </c>
      <c r="AA582" s="77" t="inlineStr">
        <is>
          <t>'projects set by charities or industry partners' [1]; per-project involvement not detailed.</t>
        </is>
      </c>
      <c r="AB582" s="77" t="inlineStr">
        <is>
          <t>Mixed</t>
        </is>
      </c>
      <c r="AC582" s="77" t="inlineStr">
        <is>
          <t>Sets project</t>
        </is>
      </c>
      <c r="AD582" s="77" t="inlineStr"/>
      <c r="AE582" s="77" t="inlineStr">
        <is>
          <t>Not specified</t>
        </is>
      </c>
      <c r="AF582" s="77">
        <f>IF(OR(V582="No",X582="No",Z582="No"),"Outside strict definition",IF(AND(V582="Yes",X582="Yes",Z582="Yes"),"Meets all three","Potentially relevant; evidence incomplete"))</f>
        <v/>
      </c>
      <c r="AG582" s="77" t="inlineStr">
        <is>
          <t>Current status unclear</t>
        </is>
      </c>
      <c r="AH582" s="77" t="inlineStr">
        <is>
          <t>undated</t>
        </is>
      </c>
      <c r="AI582" s="77" t="inlineStr">
        <is>
          <t>Yes</t>
        </is>
      </c>
      <c r="AJ582" s="77">
        <f>IF(AND(AI582="Yes",AF582="Meets all three",AG582="Current delivery confirmed"),"Yes","No")</f>
        <v/>
      </c>
      <c r="AK582" s="77" t="inlineStr"/>
      <c r="AL582" s="77" t="inlineStr">
        <is>
          <t>UK28-S07-R1</t>
        </is>
      </c>
      <c r="AM582" s="77" t="inlineStr">
        <is>
          <t>Deliverables, partner involvement, whether every project has an external partner ('or with students from other universities'), dates.</t>
        </is>
      </c>
      <c r="AN582" s="77" t="inlineStr"/>
      <c r="AO582" s="77" t="inlineStr">
        <is>
          <t>UK</t>
        </is>
      </c>
      <c r="AP582" s="77" t="inlineStr">
        <is>
          <t>UK – additional</t>
        </is>
      </c>
      <c r="AQ582" s="77" t="inlineStr">
        <is>
          <t>Unclear</t>
        </is>
      </c>
      <c r="AR582" s="77" t="inlineStr">
        <is>
          <t>Unclear</t>
        </is>
      </c>
      <c r="AS582" s="77" t="inlineStr"/>
    </row>
    <row r="583">
      <c r="A583" s="77" t="inlineStr">
        <is>
          <t>UK28</t>
        </is>
      </c>
      <c r="B583" s="77" t="inlineStr">
        <is>
          <t>Nottingham Trent</t>
        </is>
      </c>
      <c r="C583" s="77" t="inlineStr">
        <is>
          <t>Programme/course</t>
        </is>
      </c>
      <c r="D583" s="77" t="inlineStr">
        <is>
          <t>UK28-S08</t>
        </is>
      </c>
      <c r="E583" s="77" t="inlineStr"/>
      <c r="F583" s="77" t="inlineStr">
        <is>
          <t>No</t>
        </is>
      </c>
      <c r="G583" s="79" t="inlineStr">
        <is>
          <t>Mechanical Engineering Year 1 industry Design Challenge / Grand Challenge</t>
        </is>
      </c>
      <c r="H583" s="77" t="inlineStr">
        <is>
          <t>Mechanical Engineering group design challenges</t>
        </is>
      </c>
      <c r="I583" s="77" t="inlineStr"/>
      <c r="J583" s="77" t="inlineStr">
        <is>
          <t>BEng Mechanical Engineering: after CAD training, groups tackle a Design Challenge 'set by industry'; MEng has a three-week Grand Challenge group project.</t>
        </is>
      </c>
      <c r="K583" s="77" t="inlineStr">
        <is>
          <t>School of Science and Technology</t>
        </is>
      </c>
      <c r="L583" s="77" t="inlineStr">
        <is>
          <t>Mechanical Engineering BEng/MEng (similar text for Aerospace)</t>
        </is>
      </c>
      <c r="M583" s="77" t="inlineStr">
        <is>
          <t>Engineering/computing</t>
        </is>
      </c>
      <c r="N583" s="77" t="inlineStr">
        <is>
          <t>Undergraduate</t>
        </is>
      </c>
      <c r="O583" s="77" t="inlineStr">
        <is>
          <t>Year 1 (design challenge)</t>
        </is>
      </c>
      <c r="P583" s="77" t="inlineStr"/>
      <c r="Q583" s="77" t="inlineStr">
        <is>
          <t>Compulsory within specified programmes</t>
        </is>
      </c>
      <c r="R583" s="77" t="inlineStr">
        <is>
          <t>Curricular</t>
        </is>
      </c>
      <c r="S583" s="77" t="inlineStr">
        <is>
          <t>Not retrieved</t>
        </is>
      </c>
      <c r="T583" s="77" t="inlineStr">
        <is>
          <t>Design Challenge after 3-day CAD course; Grand Challenge 3 weeks</t>
        </is>
      </c>
      <c r="U583" s="77" t="inlineStr">
        <is>
          <t>Group design challenge</t>
        </is>
      </c>
      <c r="V583" s="77" t="inlineStr">
        <is>
          <t>Yes</t>
        </is>
      </c>
      <c r="W583" s="77" t="inlineStr">
        <is>
          <t>Design challenge to a brief [1].</t>
        </is>
      </c>
      <c r="X583" s="77" t="inlineStr">
        <is>
          <t>Yes</t>
        </is>
      </c>
      <c r="Y583" s="77" t="inlineStr">
        <is>
          <t>'You will work in groups ... to meet the brief set by industry' [1].</t>
        </is>
      </c>
      <c r="Z583" s="77" t="inlineStr">
        <is>
          <t>Unclear</t>
        </is>
      </c>
      <c r="AA583" s="77" t="inlineStr">
        <is>
          <t>Brief described as 'set by industry' but no named company or evidence of participation in supervision/feedback/receiving outputs [1].</t>
        </is>
      </c>
      <c r="AB583" s="77" t="inlineStr">
        <is>
          <t>Unclear</t>
        </is>
      </c>
      <c r="AC583" s="77" t="inlineStr">
        <is>
          <t>Unclear</t>
        </is>
      </c>
      <c r="AD583" s="77" t="inlineStr"/>
      <c r="AE583" s="77" t="inlineStr">
        <is>
          <t>Design concept</t>
        </is>
      </c>
      <c r="AF583" s="77">
        <f>IF(OR(V583="No",X583="No",Z583="No"),"Outside strict definition",IF(AND(V583="Yes",X583="Yes",Z583="Yes"),"Meets all three","Potentially relevant; evidence incomplete"))</f>
        <v/>
      </c>
      <c r="AG583" s="77" t="inlineStr">
        <is>
          <t>Current status unclear</t>
        </is>
      </c>
      <c r="AH583" s="77" t="inlineStr">
        <is>
          <t>undated</t>
        </is>
      </c>
      <c r="AI583" s="77" t="inlineStr">
        <is>
          <t>Yes</t>
        </is>
      </c>
      <c r="AJ583" s="77">
        <f>IF(AND(AI583="Yes",AF583="Meets all three",AG583="Current delivery confirmed"),"Yes","No")</f>
        <v/>
      </c>
      <c r="AK583" s="77" t="inlineStr"/>
      <c r="AL583" s="77" t="inlineStr">
        <is>
          <t>UK28-S08-R1</t>
        </is>
      </c>
      <c r="AM583" s="77" t="inlineStr">
        <is>
          <t>Who sets the brief; external organisation involvement; dates.</t>
        </is>
      </c>
      <c r="AN583" s="77" t="inlineStr"/>
      <c r="AO583" s="77" t="inlineStr">
        <is>
          <t>UK</t>
        </is>
      </c>
      <c r="AP583" s="77" t="inlineStr">
        <is>
          <t>UK – additional</t>
        </is>
      </c>
      <c r="AQ583" s="77" t="inlineStr">
        <is>
          <t>1-4 weeks</t>
        </is>
      </c>
      <c r="AR583" s="77" t="inlineStr">
        <is>
          <t>Unclear</t>
        </is>
      </c>
      <c r="AS583" s="77" t="inlineStr"/>
    </row>
    <row r="584">
      <c r="A584" s="77" t="inlineStr">
        <is>
          <t>UK29</t>
        </is>
      </c>
      <c r="B584" s="77" t="inlineStr">
        <is>
          <t>Manchester Metropolitan</t>
        </is>
      </c>
      <c r="C584" s="77" t="inlineStr">
        <is>
          <t>Programme/course</t>
        </is>
      </c>
      <c r="D584" s="77" t="inlineStr">
        <is>
          <t>UK29-S01</t>
        </is>
      </c>
      <c r="E584" s="77" t="inlineStr"/>
      <c r="F584" s="77" t="inlineStr">
        <is>
          <t>No</t>
        </is>
      </c>
      <c r="G584" s="79" t="inlineStr">
        <is>
          <t>Engaging the Humanities</t>
        </is>
      </c>
      <c r="H584" s="77" t="inlineStr">
        <is>
          <t>Engaging the Humanities</t>
        </is>
      </c>
      <c r="I584" s="77" t="inlineStr"/>
      <c r="J584" s="77" t="inlineStr">
        <is>
          <t>15-credit Level 5 unit, compulsory since 2023/24 for History, Politics, International Relations and Philosophy students (optional for English). Over 11 weeks in Spring Semester students work in interdisciplinary groups on live project briefs co-developed with outside organisations; representatives attend to pitch projects and give formative feedback; students create a digital-media asset (e.g. podcast, short film).</t>
        </is>
      </c>
      <c r="K584" s="77" t="inlineStr">
        <is>
          <t>Faculty of Arts and Humanities (History, Politics, IR, Philosophy)</t>
        </is>
      </c>
      <c r="L584" s="77" t="inlineStr">
        <is>
          <t>BA History, Politics, International Relations, Philosophy (compulsory); English (optional)</t>
        </is>
      </c>
      <c r="M584" s="77" t="inlineStr">
        <is>
          <t>Arts/humanities/social sciences</t>
        </is>
      </c>
      <c r="N584" s="77" t="inlineStr">
        <is>
          <t>Undergraduate</t>
        </is>
      </c>
      <c r="O584" s="77" t="inlineStr">
        <is>
          <t>Year 2 (Level 5)</t>
        </is>
      </c>
      <c r="P584" s="77" t="inlineStr">
        <is>
          <t>Programme-specific</t>
        </is>
      </c>
      <c r="Q584" s="77" t="inlineStr">
        <is>
          <t>Compulsory within specified programmes</t>
        </is>
      </c>
      <c r="R584" s="77" t="inlineStr">
        <is>
          <t>Curricular</t>
        </is>
      </c>
      <c r="S584" s="77" t="inlineStr">
        <is>
          <t>15 credits, Level 5</t>
        </is>
      </c>
      <c r="T584" s="77" t="inlineStr">
        <is>
          <t>11 weeks (Spring Semester)</t>
        </is>
      </c>
      <c r="U584" s="77" t="inlineStr">
        <is>
          <t>In-class interdisciplinary group projects with partner pitches and feedback</t>
        </is>
      </c>
      <c r="V584" s="77" t="inlineStr">
        <is>
          <t>Yes</t>
        </is>
      </c>
      <c r="W584" s="77" t="inlineStr">
        <is>
          <t>Live project briefs with digital-media output (podcast/short film) [1].</t>
        </is>
      </c>
      <c r="X584" s="77" t="inlineStr">
        <is>
          <t>Yes</t>
        </is>
      </c>
      <c r="Y584" s="77" t="inlineStr">
        <is>
          <t>Students work in interdisciplinary groups; group sizes pairs/threes up to five or six [1].</t>
        </is>
      </c>
      <c r="Z584" s="77" t="inlineStr">
        <is>
          <t>Unclear</t>
        </is>
      </c>
      <c r="AA584" s="77" t="inlineStr">
        <is>
          <t>Briefs co-developed with outside organisations (DEFRA, National Archives, Manchester Histories); representatives pitch and give formative feedback; DEFRA projects on River Medlock in 2023 and 2024 [1]. But collaborators also include internal Careers, Library and Technical Services, and the proportion of briefs set by external bodies per cohort is not stated, so standard external coverage is not established.</t>
        </is>
      </c>
      <c r="AB584" s="77" t="inlineStr">
        <is>
          <t>Mixed</t>
        </is>
      </c>
      <c r="AC584" s="77" t="inlineStr">
        <is>
          <t>Co-develop briefs, pitch projects, give formative feedback</t>
        </is>
      </c>
      <c r="AD584" s="77" t="inlineStr">
        <is>
          <t>DEFRA, National Archives, Manchester Histories (per Oct 2025 write-up; years 2022-2024)</t>
        </is>
      </c>
      <c r="AE584" s="77" t="inlineStr">
        <is>
          <t>Group digital-media asset / project output for partner brief</t>
        </is>
      </c>
      <c r="AF584" s="77">
        <f>IF(OR(V584="No",X584="No",Z584="No"),"Outside strict definition",IF(AND(V584="Yes",X584="Yes",Z584="Yes"),"Meets all three","Potentially relevant; evidence incomplete"))</f>
        <v/>
      </c>
      <c r="AG584" s="77" t="inlineStr">
        <is>
          <t>Current status unclear</t>
        </is>
      </c>
      <c r="AH584" s="77" t="inlineStr">
        <is>
          <t>2024 (164 students)</t>
        </is>
      </c>
      <c r="AI584" s="77" t="inlineStr">
        <is>
          <t>Yes</t>
        </is>
      </c>
      <c r="AJ584" s="77">
        <f>IF(AND(AI584="Yes",AF584="Meets all three",AG584="Current delivery confirmed"),"Yes","No")</f>
        <v/>
      </c>
      <c r="AK584" s="77" t="inlineStr">
        <is>
          <t>164 students enrolled, 2024 [1]</t>
        </is>
      </c>
      <c r="AL584" s="77" t="inlineStr">
        <is>
          <t>UK29-S01-R1</t>
        </is>
      </c>
      <c r="AM584" s="77" t="inlineStr">
        <is>
          <t>2025/26 delivery and partner list not evidenced; page could not be opened (WebFetch 403; curl 403, not bypassed), so evidence is search-index extract. Summary refers to the output as digital-media asset; assessment detail not seen.</t>
        </is>
      </c>
      <c r="AN584" s="77" t="inlineStr"/>
      <c r="AO584" s="77" t="inlineStr">
        <is>
          <t>UK</t>
        </is>
      </c>
      <c r="AP584" s="77" t="inlineStr">
        <is>
          <t>UK – additional</t>
        </is>
      </c>
      <c r="AQ584" s="77" t="inlineStr">
        <is>
          <t>~1 term/semester</t>
        </is>
      </c>
      <c r="AR584" s="77" t="inlineStr">
        <is>
          <t>Unclear</t>
        </is>
      </c>
      <c r="AS584" s="77" t="inlineStr"/>
    </row>
    <row r="585">
      <c r="A585" s="77" t="inlineStr">
        <is>
          <t>UK29</t>
        </is>
      </c>
      <c r="B585" s="77" t="inlineStr">
        <is>
          <t>Manchester Metropolitan</t>
        </is>
      </c>
      <c r="C585" s="77" t="inlineStr">
        <is>
          <t>University-wide</t>
        </is>
      </c>
      <c r="D585" s="77" t="inlineStr">
        <is>
          <t>UK29-S02</t>
        </is>
      </c>
      <c r="E585" s="77" t="inlineStr"/>
      <c r="F585" s="77" t="inlineStr">
        <is>
          <t>No</t>
        </is>
      </c>
      <c r="G585" s="79" t="inlineStr">
        <is>
          <t>Rise project challenges</t>
        </is>
      </c>
      <c r="H585" s="77" t="inlineStr">
        <is>
          <t>Rise (co-curricular programme) - project challenges</t>
        </is>
      </c>
      <c r="I585" s="77" t="inlineStr"/>
      <c r="J585" s="77" t="inlineStr">
        <is>
          <t>Rise is the university-wide co-curricular programme; one of its opportunity types is 'project challenges' in which students respond to problems posed by advocates from the city. Group size, outputs, assessment and the organisations involved are not documented in sources found.</t>
        </is>
      </c>
      <c r="K585" s="77" t="inlineStr">
        <is>
          <t>Central Rise team</t>
        </is>
      </c>
      <c r="L585" s="77" t="inlineStr">
        <is>
          <t>Every Manchester Met student</t>
        </is>
      </c>
      <c r="M585" s="77" t="inlineStr">
        <is>
          <t>Central provision</t>
        </is>
      </c>
      <c r="N585" s="77" t="inlineStr">
        <is>
          <t>Mixed</t>
        </is>
      </c>
      <c r="O585" s="77" t="inlineStr">
        <is>
          <t>Any</t>
        </is>
      </c>
      <c r="P585" s="77" t="inlineStr">
        <is>
          <t>None stated</t>
        </is>
      </c>
      <c r="Q585" s="77" t="inlineStr">
        <is>
          <t>Optional/elective</t>
        </is>
      </c>
      <c r="R585" s="77" t="inlineStr">
        <is>
          <t>Extracurricular</t>
        </is>
      </c>
      <c r="S585" s="77" t="inlineStr">
        <is>
          <t>Rise points; page says students 'could even gain extra credits that improve your degree classification'</t>
        </is>
      </c>
      <c r="T585" s="77" t="inlineStr">
        <is>
          <t>Unclear</t>
        </is>
      </c>
      <c r="U585" s="77" t="inlineStr">
        <is>
          <t>Co-curricular challenges</t>
        </is>
      </c>
      <c r="V585" s="77" t="inlineStr">
        <is>
          <t>Unclear</t>
        </is>
      </c>
      <c r="W585" s="77" t="inlineStr">
        <is>
          <t>Described only as responding to problems posed by city advocates [1]; no brief or output detail.</t>
        </is>
      </c>
      <c r="X585" s="77" t="inlineStr">
        <is>
          <t>Unclear</t>
        </is>
      </c>
      <c r="Y585" s="77" t="inlineStr">
        <is>
          <t>Not stated.</t>
        </is>
      </c>
      <c r="Z585" s="77" t="inlineStr">
        <is>
          <t>Unclear</t>
        </is>
      </c>
      <c r="AA585" s="77" t="inlineStr">
        <is>
          <t>'Advocates from the city' pose the problems [1]; organisation type and role in receiving outputs not stated.</t>
        </is>
      </c>
      <c r="AB585" s="77" t="inlineStr">
        <is>
          <t>Unclear</t>
        </is>
      </c>
      <c r="AC585" s="77" t="inlineStr">
        <is>
          <t>Pose problems (unspecified further)</t>
        </is>
      </c>
      <c r="AD585" s="77" t="inlineStr"/>
      <c r="AE585" s="77" t="inlineStr"/>
      <c r="AF585" s="77">
        <f>IF(OR(V585="No",X585="No",Z585="No"),"Outside strict definition",IF(AND(V585="Yes",X585="Yes",Z585="Yes"),"Meets all three","Potentially relevant; evidence incomplete"))</f>
        <v/>
      </c>
      <c r="AG585" s="77" t="inlineStr">
        <is>
          <t>Current status unclear</t>
        </is>
      </c>
      <c r="AH585" s="77" t="inlineStr">
        <is>
          <t>undated</t>
        </is>
      </c>
      <c r="AI585" s="77" t="inlineStr">
        <is>
          <t>Yes</t>
        </is>
      </c>
      <c r="AJ585" s="77">
        <f>IF(AND(AI585="Yes",AF585="Meets all three",AG585="Current delivery confirmed"),"Yes","No")</f>
        <v/>
      </c>
      <c r="AK585" s="77" t="inlineStr"/>
      <c r="AL585" s="77" t="inlineStr">
        <is>
          <t>UK29-S02-R1; UK29-S02-R2</t>
        </is>
      </c>
      <c r="AM585" s="77" t="inlineStr">
        <is>
          <t>Need specific project-challenge listings on rise.mmu.ac.uk with dates, team structure and partners. Umbrella framework itself is excluded; only the project-challenge strand is a lead.</t>
        </is>
      </c>
      <c r="AN585" s="77" t="inlineStr">
        <is>
          <t>Rise</t>
        </is>
      </c>
      <c r="AO585" s="77" t="inlineStr">
        <is>
          <t>UK</t>
        </is>
      </c>
      <c r="AP585" s="77" t="inlineStr">
        <is>
          <t>UK – additional</t>
        </is>
      </c>
      <c r="AQ585" s="77" t="inlineStr">
        <is>
          <t>Unclear</t>
        </is>
      </c>
      <c r="AR585" s="77" t="inlineStr">
        <is>
          <t>Unclear</t>
        </is>
      </c>
      <c r="AS585" s="77" t="inlineStr"/>
    </row>
    <row r="586">
      <c r="A586" s="77" t="inlineStr">
        <is>
          <t>UK29</t>
        </is>
      </c>
      <c r="B586" s="77" t="inlineStr">
        <is>
          <t>Manchester Metropolitan</t>
        </is>
      </c>
      <c r="C586" s="77" t="inlineStr">
        <is>
          <t>Unclear</t>
        </is>
      </c>
      <c r="D586" s="77" t="inlineStr">
        <is>
          <t>UK29-S03</t>
        </is>
      </c>
      <c r="E586" s="77" t="inlineStr"/>
      <c r="F586" s="77" t="inlineStr">
        <is>
          <t>No</t>
        </is>
      </c>
      <c r="G586" s="79" t="inlineStr">
        <is>
          <t>Student projects and consultancy (Business Services / talent recruitment)</t>
        </is>
      </c>
      <c r="H586" s="77" t="inlineStr">
        <is>
          <t>Student projects and consultancy for organisations</t>
        </is>
      </c>
      <c r="I586" s="77" t="inlineStr"/>
      <c r="J586" s="77" t="inlineStr">
        <is>
          <t>Central employer-facing service: organisations of all sizes can work with Manchester Met students on a project supervised by an expert staff member; scale set by the organisation; no charge; deliverable a written report, presentation or both.</t>
        </is>
      </c>
      <c r="K586" s="77" t="inlineStr">
        <is>
          <t>Business Services (talent, recruitment and development)</t>
        </is>
      </c>
      <c r="L586" s="77" t="inlineStr">
        <is>
          <t>Not specified</t>
        </is>
      </c>
      <c r="M586" s="77" t="inlineStr">
        <is>
          <t>Central provision; Business/management</t>
        </is>
      </c>
      <c r="N586" s="77" t="inlineStr">
        <is>
          <t>Unclear</t>
        </is>
      </c>
      <c r="O586" s="77" t="inlineStr"/>
      <c r="P586" s="77" t="inlineStr"/>
      <c r="Q586" s="77" t="inlineStr">
        <is>
          <t>Unclear</t>
        </is>
      </c>
      <c r="R586" s="77" t="inlineStr">
        <is>
          <t>Unclear</t>
        </is>
      </c>
      <c r="S586" s="77" t="inlineStr">
        <is>
          <t>Not stated</t>
        </is>
      </c>
      <c r="T586" s="77" t="inlineStr">
        <is>
          <t>Not stated</t>
        </is>
      </c>
      <c r="U586" s="77" t="inlineStr">
        <is>
          <t>Staff-supervised projects</t>
        </is>
      </c>
      <c r="V586" s="77" t="inlineStr">
        <is>
          <t>Yes</t>
        </is>
      </c>
      <c r="W586" s="77" t="inlineStr">
        <is>
          <t>Written report and/or presentation 'depending on the brief' [1].</t>
        </is>
      </c>
      <c r="X586" s="77" t="inlineStr">
        <is>
          <t>Unclear</t>
        </is>
      </c>
      <c r="Y586" s="77" t="inlineStr">
        <is>
          <t>Page does not say whether projects are done by teams or individuals [1].</t>
        </is>
      </c>
      <c r="Z586" s="77" t="inlineStr">
        <is>
          <t>Yes</t>
        </is>
      </c>
      <c r="AA586" s="77" t="inlineStr">
        <is>
          <t>External organisations commission the project, set scale and receive the report/presentation [1].</t>
        </is>
      </c>
      <c r="AB586" s="77" t="inlineStr">
        <is>
          <t>Mixed</t>
        </is>
      </c>
      <c r="AC586" s="77" t="inlineStr">
        <is>
          <t>Client: commissions and receives report/presentation</t>
        </is>
      </c>
      <c r="AD586" s="77" t="inlineStr"/>
      <c r="AE586" s="77" t="inlineStr">
        <is>
          <t>Report and/or presentation</t>
        </is>
      </c>
      <c r="AF586" s="77">
        <f>IF(OR(V586="No",X586="No",Z586="No"),"Outside strict definition",IF(AND(V586="Yes",X586="Yes",Z586="Yes"),"Meets all three","Potentially relevant; evidence incomplete"))</f>
        <v/>
      </c>
      <c r="AG586" s="77" t="inlineStr">
        <is>
          <t>Current status unclear</t>
        </is>
      </c>
      <c r="AH586" s="77" t="inlineStr">
        <is>
          <t>undated</t>
        </is>
      </c>
      <c r="AI586" s="77" t="inlineStr">
        <is>
          <t>Yes</t>
        </is>
      </c>
      <c r="AJ586" s="77">
        <f>IF(AND(AI586="Yes",AF586="Meets all three",AG586="Current delivery confirmed"),"Yes","No")</f>
        <v/>
      </c>
      <c r="AK586" s="77" t="inlineStr"/>
      <c r="AL586" s="77" t="inlineStr">
        <is>
          <t>UK29-S03-R1</t>
        </is>
      </c>
      <c r="AM586" s="77" t="inlineStr">
        <is>
          <t>Team vs individual; which programmes/modules; credit; dates.</t>
        </is>
      </c>
      <c r="AN586" s="77" t="inlineStr"/>
      <c r="AO586" s="77" t="inlineStr">
        <is>
          <t>UK</t>
        </is>
      </c>
      <c r="AP586" s="77" t="inlineStr">
        <is>
          <t>UK – additional</t>
        </is>
      </c>
      <c r="AQ586" s="77" t="inlineStr">
        <is>
          <t>Unclear</t>
        </is>
      </c>
      <c r="AR586" s="77" t="inlineStr">
        <is>
          <t>All/standard</t>
        </is>
      </c>
      <c r="AS586" s="77" t="inlineStr"/>
    </row>
    <row r="587">
      <c r="A587" s="77" t="inlineStr">
        <is>
          <t>UK29</t>
        </is>
      </c>
      <c r="B587" s="77" t="inlineStr">
        <is>
          <t>Manchester Metropolitan</t>
        </is>
      </c>
      <c r="C587" s="77" t="inlineStr">
        <is>
          <t>Faculty/school</t>
        </is>
      </c>
      <c r="D587" s="77" t="inlineStr">
        <is>
          <t>UK29-S04</t>
        </is>
      </c>
      <c r="E587" s="77" t="inlineStr"/>
      <c r="F587" s="77" t="inlineStr">
        <is>
          <t>No</t>
        </is>
      </c>
      <c r="G587" s="79" t="inlineStr">
        <is>
          <t>Work-integrated learning live projects (Faculty of Health and Education)</t>
        </is>
      </c>
      <c r="H587" s="77" t="inlineStr">
        <is>
          <t>WIL live project briefs</t>
        </is>
      </c>
      <c r="I587" s="77" t="inlineStr"/>
      <c r="J587" s="77" t="inlineStr">
        <is>
          <t>Within the Faculty of Health and Education WIL offer, students can complete authentic live project briefs supplied in advance by organisations, individually or in small groups, as an alternative to placement formats (e.g. MSc Mental Health and Wellbeing in Practice lists a 40-hour WIL placement or live project).</t>
        </is>
      </c>
      <c r="K587" s="77" t="inlineStr">
        <is>
          <t>Faculty of Health and Education WIL team</t>
        </is>
      </c>
      <c r="L587" s="77" t="inlineStr">
        <is>
          <t>Faculty of Health and Education programmes (live-project eligibility not named)</t>
        </is>
      </c>
      <c r="M587" s="77" t="inlineStr">
        <is>
          <t>Other (law, health, design, architecture…)</t>
        </is>
      </c>
      <c r="N587" s="77" t="inlineStr">
        <is>
          <t>Mixed</t>
        </is>
      </c>
      <c r="O587" s="77" t="inlineStr">
        <is>
          <t>Not stated</t>
        </is>
      </c>
      <c r="P587" s="77" t="inlineStr"/>
      <c r="Q587" s="77" t="inlineStr">
        <is>
          <t>Unclear</t>
        </is>
      </c>
      <c r="R587" s="77" t="inlineStr">
        <is>
          <t>Curricular</t>
        </is>
      </c>
      <c r="S587" s="77" t="inlineStr">
        <is>
          <t>Not stated</t>
        </is>
      </c>
      <c r="T587" s="77" t="inlineStr">
        <is>
          <t>Not stated</t>
        </is>
      </c>
      <c r="U587" s="77" t="inlineStr">
        <is>
          <t>On-site, hybrid or remote</t>
        </is>
      </c>
      <c r="V587" s="77" t="inlineStr">
        <is>
          <t>Yes</t>
        </is>
      </c>
      <c r="W587" s="77" t="inlineStr">
        <is>
          <t>'authentic live project briefs' with organisation-provided brief [1].</t>
        </is>
      </c>
      <c r="X587" s="77" t="inlineStr">
        <is>
          <t>Unclear</t>
        </is>
      </c>
      <c r="Y587" s="77" t="inlineStr">
        <is>
          <t>'individually or in small groups' - routes not separable [1].</t>
        </is>
      </c>
      <c r="Z587" s="77" t="inlineStr">
        <is>
          <t>Yes</t>
        </is>
      </c>
      <c r="AA587" s="77" t="inlineStr">
        <is>
          <t>'organisations are required to provide a project brief in advance' [1].</t>
        </is>
      </c>
      <c r="AB587" s="77" t="inlineStr">
        <is>
          <t>Unclear</t>
        </is>
      </c>
      <c r="AC587" s="77" t="inlineStr">
        <is>
          <t>Supply live brief</t>
        </is>
      </c>
      <c r="AD587" s="77" t="inlineStr"/>
      <c r="AE587" s="77" t="inlineStr"/>
      <c r="AF587" s="77">
        <f>IF(OR(V587="No",X587="No",Z587="No"),"Outside strict definition",IF(AND(V587="Yes",X587="Yes",Z587="Yes"),"Meets all three","Potentially relevant; evidence incomplete"))</f>
        <v/>
      </c>
      <c r="AG587" s="77" t="inlineStr">
        <is>
          <t>Current status unclear</t>
        </is>
      </c>
      <c r="AH587" s="77" t="inlineStr">
        <is>
          <t>undated</t>
        </is>
      </c>
      <c r="AI587" s="77" t="inlineStr">
        <is>
          <t>Yes</t>
        </is>
      </c>
      <c r="AJ587" s="77">
        <f>IF(AND(AI587="Yes",AF587="Meets all three",AG587="Current delivery confirmed"),"Yes","No")</f>
        <v/>
      </c>
      <c r="AK587" s="77" t="inlineStr"/>
      <c r="AL587" s="77" t="inlineStr">
        <is>
          <t>UK29-S04-R1</t>
        </is>
      </c>
      <c r="AM587" s="77" t="inlineStr">
        <is>
          <t>Group vs individual split; credit; programme coverage; date.</t>
        </is>
      </c>
      <c r="AN587" s="77" t="inlineStr"/>
      <c r="AO587" s="77" t="inlineStr">
        <is>
          <t>UK</t>
        </is>
      </c>
      <c r="AP587" s="77" t="inlineStr">
        <is>
          <t>UK – additional</t>
        </is>
      </c>
      <c r="AQ587" s="77" t="inlineStr">
        <is>
          <t>Unclear</t>
        </is>
      </c>
      <c r="AR587" s="77" t="inlineStr">
        <is>
          <t>All/standard</t>
        </is>
      </c>
      <c r="AS587" s="77" t="inlineStr"/>
    </row>
    <row r="588">
      <c r="A588" s="77" t="inlineStr">
        <is>
          <t>UK29</t>
        </is>
      </c>
      <c r="B588" s="77" t="inlineStr">
        <is>
          <t>Manchester Metropolitan</t>
        </is>
      </c>
      <c r="C588" s="77" t="inlineStr">
        <is>
          <t>Programme/course</t>
        </is>
      </c>
      <c r="D588" s="77" t="inlineStr">
        <is>
          <t>UK29-S05</t>
        </is>
      </c>
      <c r="E588" s="77" t="inlineStr"/>
      <c r="F588" s="77" t="inlineStr">
        <is>
          <t>No</t>
        </is>
      </c>
      <c r="G588" s="79" t="inlineStr">
        <is>
          <t>Engineering live projects and Group Project (BEng Mechanical / Electrical)</t>
        </is>
      </c>
      <c r="H588" s="77" t="inlineStr">
        <is>
          <t>Engineering group and live projects</t>
        </is>
      </c>
      <c r="I588" s="77" t="inlineStr"/>
      <c r="J588" s="77" t="inlineStr">
        <is>
          <t>BEng courses list a core Year 2 Group Project (and Year 1 Design Project, Year 3 Individual Project) and state the university invites businesses and academic colleagues to set live projects. Link between the Group Project unit and employer-set briefs is not documented.</t>
        </is>
      </c>
      <c r="K588" s="77" t="inlineStr">
        <is>
          <t>Department of Engineering, Faculty of Science and Engineering</t>
        </is>
      </c>
      <c r="L588" s="77" t="inlineStr">
        <is>
          <t>BEng Mechanical Engineering; BEng Electrical and Electronic Engineering</t>
        </is>
      </c>
      <c r="M588" s="77" t="inlineStr">
        <is>
          <t>Engineering/computing</t>
        </is>
      </c>
      <c r="N588" s="77" t="inlineStr">
        <is>
          <t>Undergraduate</t>
        </is>
      </c>
      <c r="O588" s="77" t="inlineStr">
        <is>
          <t>Year 2</t>
        </is>
      </c>
      <c r="P588" s="77" t="inlineStr"/>
      <c r="Q588" s="77" t="inlineStr">
        <is>
          <t>Compulsory within specified programmes</t>
        </is>
      </c>
      <c r="R588" s="77" t="inlineStr">
        <is>
          <t>Curricular</t>
        </is>
      </c>
      <c r="S588" s="77" t="inlineStr">
        <is>
          <t>Not stated</t>
        </is>
      </c>
      <c r="T588" s="77" t="inlineStr">
        <is>
          <t>Unclear</t>
        </is>
      </c>
      <c r="U588" s="77" t="inlineStr">
        <is>
          <t>Group project units</t>
        </is>
      </c>
      <c r="V588" s="77" t="inlineStr">
        <is>
          <t>Yes</t>
        </is>
      </c>
      <c r="W588" s="77" t="inlineStr">
        <is>
          <t>Core 'Group Project' unit listed; no description [1].</t>
        </is>
      </c>
      <c r="X588" s="77" t="inlineStr">
        <is>
          <t>Yes</t>
        </is>
      </c>
      <c r="Y588" s="77" t="inlineStr">
        <is>
          <t>Unit titled Group Project; course page cites 'group work activities' [1].</t>
        </is>
      </c>
      <c r="Z588" s="77" t="inlineStr">
        <is>
          <t>Unclear</t>
        </is>
      </c>
      <c r="AA588" s="77" t="inlineStr">
        <is>
          <t>Page: university invites 'businesses and academic colleagues to set live projects' [1]; not tied to the Group Project unit and may include internal academic clients.</t>
        </is>
      </c>
      <c r="AB588" s="77" t="inlineStr">
        <is>
          <t>Mixed</t>
        </is>
      </c>
      <c r="AC588" s="77" t="inlineStr">
        <is>
          <t>Set live projects (unit link unconfirmed)</t>
        </is>
      </c>
      <c r="AD588" s="77" t="inlineStr"/>
      <c r="AE588" s="77" t="inlineStr"/>
      <c r="AF588" s="77">
        <f>IF(OR(V588="No",X588="No",Z588="No"),"Outside strict definition",IF(AND(V588="Yes",X588="Yes",Z588="Yes"),"Meets all three","Potentially relevant; evidence incomplete"))</f>
        <v/>
      </c>
      <c r="AG588" s="77" t="inlineStr">
        <is>
          <t>Current status unclear</t>
        </is>
      </c>
      <c r="AH588" s="77" t="inlineStr">
        <is>
          <t>Course page for September 2027 entry (undated unit content)</t>
        </is>
      </c>
      <c r="AI588" s="77" t="inlineStr">
        <is>
          <t>Yes</t>
        </is>
      </c>
      <c r="AJ588" s="77">
        <f>IF(AND(AI588="Yes",AF588="Meets all three",AG588="Current delivery confirmed"),"Yes","No")</f>
        <v/>
      </c>
      <c r="AK588" s="77" t="inlineStr"/>
      <c r="AL588" s="77" t="inlineStr">
        <is>
          <t>UK29-S05-R1</t>
        </is>
      </c>
      <c r="AM588" s="77" t="inlineStr">
        <is>
          <t>Unit specification needed to confirm external clients for the Group Project; department collaborative projects page could not be retrieved (301/404).</t>
        </is>
      </c>
      <c r="AN588" s="77" t="inlineStr"/>
      <c r="AO588" s="77" t="inlineStr">
        <is>
          <t>UK</t>
        </is>
      </c>
      <c r="AP588" s="77" t="inlineStr">
        <is>
          <t>UK – additional</t>
        </is>
      </c>
      <c r="AQ588" s="77" t="inlineStr">
        <is>
          <t>Unclear</t>
        </is>
      </c>
      <c r="AR588" s="77" t="inlineStr">
        <is>
          <t>Unclear</t>
        </is>
      </c>
      <c r="AS588" s="77" t="inlineStr"/>
    </row>
    <row r="589">
      <c r="A589" s="77" t="inlineStr">
        <is>
          <t>UK30</t>
        </is>
      </c>
      <c r="B589" s="77" t="inlineStr">
        <is>
          <t>Plymouth</t>
        </is>
      </c>
      <c r="C589" s="77" t="inlineStr">
        <is>
          <t>Programme/course</t>
        </is>
      </c>
      <c r="D589" s="77" t="inlineStr">
        <is>
          <t>UK30-S01</t>
        </is>
      </c>
      <c r="E589" s="77" t="inlineStr"/>
      <c r="F589" s="77" t="inlineStr">
        <is>
          <t>No</t>
        </is>
      </c>
      <c r="G589" s="79" t="inlineStr">
        <is>
          <t>Leading Change, People and Projects (MBA)</t>
        </is>
      </c>
      <c r="H589" s="77" t="inlineStr">
        <is>
          <t>Leading Change, People and Projects (MBA)</t>
        </is>
      </c>
      <c r="I589" s="77" t="inlineStr"/>
      <c r="J589" s="77" t="inlineStr">
        <is>
          <t>30-credit core MBA module: students are placed in diverse teams and over 10-14 weeks work on a real organisational brief, analysing challenges and developing evidence-based recommendations, ending in a presentation to the client organisation.</t>
        </is>
      </c>
      <c r="K589" s="77" t="inlineStr">
        <is>
          <t>Plymouth Business School</t>
        </is>
      </c>
      <c r="L589" s="77" t="inlineStr">
        <is>
          <t>MBA Master of Business Administration</t>
        </is>
      </c>
      <c r="M589" s="77" t="inlineStr">
        <is>
          <t>Business/management</t>
        </is>
      </c>
      <c r="N589" s="77" t="inlineStr">
        <is>
          <t>Postgraduate taught</t>
        </is>
      </c>
      <c r="O589" s="77" t="inlineStr"/>
      <c r="P589" s="77" t="inlineStr"/>
      <c r="Q589" s="77" t="inlineStr">
        <is>
          <t>Compulsory within specified programmes</t>
        </is>
      </c>
      <c r="R589" s="77" t="inlineStr">
        <is>
          <t>Curricular</t>
        </is>
      </c>
      <c r="S589" s="77" t="inlineStr">
        <is>
          <t>30 credits; assessment weighting not stated</t>
        </is>
      </c>
      <c r="T589" s="77" t="inlineStr">
        <is>
          <t>10-14 weeks</t>
        </is>
      </c>
      <c r="U589" s="77" t="inlineStr">
        <is>
          <t>Team client project</t>
        </is>
      </c>
      <c r="V589" s="77" t="inlineStr">
        <is>
          <t>Yes</t>
        </is>
      </c>
      <c r="W589" s="77" t="inlineStr">
        <is>
          <t>Real organisational brief; practical evidence-based recommendations; client presentation [1].</t>
        </is>
      </c>
      <c r="X589" s="77" t="inlineStr">
        <is>
          <t>Yes</t>
        </is>
      </c>
      <c r="Y589" s="77" t="inlineStr">
        <is>
          <t>'you will be placed in a diverse team' [1].</t>
        </is>
      </c>
      <c r="Z589" s="77" t="inlineStr">
        <is>
          <t>Yes</t>
        </is>
      </c>
      <c r="AA589" s="77" t="inlineStr">
        <is>
          <t>Team engages with a real organisation's brief and presents to the client organisation [1]. The page lists Plymouth Argyle Community Trust, St Luke's Hospice, TimeBank South West and Arterne CIC as example local organisations but does not say this module uses them.</t>
        </is>
      </c>
      <c r="AB589" s="77" t="inlineStr">
        <is>
          <t>Mixed</t>
        </is>
      </c>
      <c r="AC589" s="77" t="inlineStr">
        <is>
          <t>Client: supplies brief, receives presentation</t>
        </is>
      </c>
      <c r="AD589" s="77" t="inlineStr"/>
      <c r="AE589" s="77" t="inlineStr">
        <is>
          <t>Recommendations and professional client presentation</t>
        </is>
      </c>
      <c r="AF589" s="77">
        <f>IF(OR(V589="No",X589="No",Z589="No"),"Outside strict definition",IF(AND(V589="Yes",X589="Yes",Z589="Yes"),"Meets all three","Potentially relevant; evidence incomplete"))</f>
        <v/>
      </c>
      <c r="AG589" s="77" t="inlineStr">
        <is>
          <t>Current status unclear</t>
        </is>
      </c>
      <c r="AH589" s="77" t="inlineStr">
        <is>
          <t>undated</t>
        </is>
      </c>
      <c r="AI589" s="77" t="inlineStr">
        <is>
          <t>Yes</t>
        </is>
      </c>
      <c r="AJ589" s="77">
        <f>IF(AND(AI589="Yes",AF589="Meets all three",AG589="Current delivery confirmed"),"Yes","No")</f>
        <v/>
      </c>
      <c r="AK589" s="77" t="inlineStr"/>
      <c r="AL589" s="77" t="inlineStr">
        <is>
          <t>UK30-S01-R1</t>
        </is>
      </c>
      <c r="AM589" s="77" t="inlineStr">
        <is>
          <t>No academic year shown; listed as core module on live course page; partner types are charity/community/hospice per examples but unconfirmed for this module.</t>
        </is>
      </c>
      <c r="AN589" s="77" t="inlineStr"/>
      <c r="AO589" s="77" t="inlineStr">
        <is>
          <t>UK</t>
        </is>
      </c>
      <c r="AP589" s="77" t="inlineStr">
        <is>
          <t>UK – additional</t>
        </is>
      </c>
      <c r="AQ589" s="77" t="inlineStr">
        <is>
          <t>~1 term/semester</t>
        </is>
      </c>
      <c r="AR589" s="77" t="inlineStr">
        <is>
          <t>All/standard</t>
        </is>
      </c>
      <c r="AS589" s="77" t="inlineStr"/>
    </row>
    <row r="590">
      <c r="A590" s="77" t="inlineStr">
        <is>
          <t>UK30</t>
        </is>
      </c>
      <c r="B590" s="77" t="inlineStr">
        <is>
          <t>Plymouth</t>
        </is>
      </c>
      <c r="C590" s="77" t="inlineStr">
        <is>
          <t>Programme/course</t>
        </is>
      </c>
      <c r="D590" s="77" t="inlineStr">
        <is>
          <t>UK30-S02</t>
        </is>
      </c>
      <c r="E590" s="77" t="inlineStr"/>
      <c r="F590" s="77" t="inlineStr">
        <is>
          <t>No</t>
        </is>
      </c>
      <c r="G590" s="79" t="inlineStr">
        <is>
          <t>BA Architecture live projects (Big Tent, Eco-pod, outdoor classroom)</t>
        </is>
      </c>
      <c r="H590" s="77" t="inlineStr">
        <is>
          <t>BA Architecture live projects (Big Tent, Eco-pod, outdoor classroom)</t>
        </is>
      </c>
      <c r="I590" s="77" t="inlineStr"/>
      <c r="J590" s="77" t="inlineStr">
        <is>
          <t>Architecture students work on live briefs with clients and partner organisations; e.g. Big Tent: 14 student groups designed a temporary timber shelter in 5 days for Dartington Hall Trust (client wrote the brief); the design was built by students. Year 1 outdoor classroom: student teams proposed concept designs and the client (Riverside Primary School) chose the winner.</t>
        </is>
      </c>
      <c r="K590" s="77" t="inlineStr">
        <is>
          <t>School of Art, Design and Architecture</t>
        </is>
      </c>
      <c r="L590" s="77" t="inlineStr">
        <is>
          <t>BA (Hons) Architecture; BA (Hons) Architecture Technology and the Environment</t>
        </is>
      </c>
      <c r="M590" s="77" t="inlineStr">
        <is>
          <t>Arts/humanities/social sciences; Other (law, health, design, architecture…)</t>
        </is>
      </c>
      <c r="N590" s="77" t="inlineStr">
        <is>
          <t>Undergraduate</t>
        </is>
      </c>
      <c r="O590" s="77" t="inlineStr">
        <is>
          <t>Years 1-3 (examples)</t>
        </is>
      </c>
      <c r="P590" s="77" t="inlineStr"/>
      <c r="Q590" s="77" t="inlineStr">
        <is>
          <t>Unclear</t>
        </is>
      </c>
      <c r="R590" s="77" t="inlineStr">
        <is>
          <t>Curricular</t>
        </is>
      </c>
      <c r="S590" s="77" t="inlineStr"/>
      <c r="T590" s="77" t="inlineStr">
        <is>
          <t>Big Tent design response 5 days; others unstated</t>
        </is>
      </c>
      <c r="U590" s="77" t="inlineStr">
        <is>
          <t>Team live design-build projects</t>
        </is>
      </c>
      <c r="V590" s="77" t="inlineStr">
        <is>
          <t>Yes</t>
        </is>
      </c>
      <c r="W590" s="77" t="inlineStr">
        <is>
          <t>Design proposals, costing, construction manual, built structures [1].</t>
        </is>
      </c>
      <c r="X590" s="77" t="inlineStr">
        <is>
          <t>Yes</t>
        </is>
      </c>
      <c r="Y590" s="77" t="inlineStr">
        <is>
          <t>14 groups (Big Tent); student teams each proposed a concept (outdoor classroom) [1].</t>
        </is>
      </c>
      <c r="Z590" s="77" t="inlineStr">
        <is>
          <t>Yes</t>
        </is>
      </c>
      <c r="AA590" s="77" t="inlineStr">
        <is>
          <t>Dartington Hall Trust wrote the competition brief; Riverside Primary School selected the winning design [1].</t>
        </is>
      </c>
      <c r="AB590" s="77" t="inlineStr">
        <is>
          <t>Mixed</t>
        </is>
      </c>
      <c r="AC590" s="77" t="inlineStr">
        <is>
          <t>Client: sets brief, selects winning design</t>
        </is>
      </c>
      <c r="AD590" s="77" t="inlineStr">
        <is>
          <t>Dartington Hall Trust; Riverside Primary School (undated; outdoor classroom shortlisted 2020 RIBA MacEwan Award)</t>
        </is>
      </c>
      <c r="AE590" s="77" t="inlineStr">
        <is>
          <t>Design proposals and built structure</t>
        </is>
      </c>
      <c r="AF590" s="77">
        <f>IF(OR(V590="No",X590="No",Z590="No"),"Outside strict definition",IF(AND(V590="Yes",X590="Yes",Z590="Yes"),"Meets all three","Potentially relevant; evidence incomplete"))</f>
        <v/>
      </c>
      <c r="AG590" s="77" t="inlineStr">
        <is>
          <t>Current status unclear</t>
        </is>
      </c>
      <c r="AH590" s="77" t="inlineStr">
        <is>
          <t>2020 (award reference)</t>
        </is>
      </c>
      <c r="AI590" s="77" t="inlineStr">
        <is>
          <t>Yes</t>
        </is>
      </c>
      <c r="AJ590" s="77">
        <f>IF(AND(AI590="Yes",AF590="Meets all three",AG590="Current delivery confirmed"),"Yes","No")</f>
        <v/>
      </c>
      <c r="AK590" s="77" t="inlineStr"/>
      <c r="AL590" s="77" t="inlineStr">
        <is>
          <t>UK30-S02-R1</t>
        </is>
      </c>
      <c r="AM590" s="77" t="inlineStr">
        <is>
          <t>No module names/codes; no dated 2025/26 delivery; whether compulsory.</t>
        </is>
      </c>
      <c r="AN590" s="77" t="inlineStr"/>
      <c r="AO590" s="77" t="inlineStr">
        <is>
          <t>UK</t>
        </is>
      </c>
      <c r="AP590" s="77" t="inlineStr">
        <is>
          <t>UK – additional</t>
        </is>
      </c>
      <c r="AQ590" s="77" t="inlineStr">
        <is>
          <t>1-4 weeks</t>
        </is>
      </c>
      <c r="AR590" s="77" t="inlineStr">
        <is>
          <t>Some projects</t>
        </is>
      </c>
      <c r="AS590" s="77" t="inlineStr"/>
    </row>
    <row r="591">
      <c r="A591" s="77" t="inlineStr">
        <is>
          <t>UK30</t>
        </is>
      </c>
      <c r="B591" s="77" t="inlineStr">
        <is>
          <t>Plymouth</t>
        </is>
      </c>
      <c r="C591" s="77" t="inlineStr">
        <is>
          <t>Programme/course</t>
        </is>
      </c>
      <c r="D591" s="77" t="inlineStr">
        <is>
          <t>UK30-S03</t>
        </is>
      </c>
      <c r="E591" s="77" t="inlineStr"/>
      <c r="F591" s="77" t="inlineStr">
        <is>
          <t>No</t>
        </is>
      </c>
      <c r="G591" s="79" t="inlineStr">
        <is>
          <t>Creative Industry Collaboration (BA Photography Year 1)</t>
        </is>
      </c>
      <c r="H591" s="77" t="inlineStr">
        <is>
          <t>Creative Industry Collaboration (BA Photography Year 1)</t>
        </is>
      </c>
      <c r="I591" s="77" t="inlineStr">
        <is>
          <t>MEDI423</t>
        </is>
      </c>
      <c r="J591" s="77" t="inlineStr">
        <is>
          <t>Core Year 1 module in which students work in teams to tackle a live brief set by a creative industry client or partner.</t>
        </is>
      </c>
      <c r="K591" s="77" t="inlineStr">
        <is>
          <t>School of Art, Design and Architecture</t>
        </is>
      </c>
      <c r="L591" s="77" t="inlineStr">
        <is>
          <t>BA (Hons) Photography (module code also appears on Creative Media course page)</t>
        </is>
      </c>
      <c r="M591" s="77" t="inlineStr">
        <is>
          <t>Arts/humanities/social sciences</t>
        </is>
      </c>
      <c r="N591" s="77" t="inlineStr">
        <is>
          <t>Undergraduate</t>
        </is>
      </c>
      <c r="O591" s="77" t="inlineStr">
        <is>
          <t>Year 1</t>
        </is>
      </c>
      <c r="P591" s="77" t="inlineStr"/>
      <c r="Q591" s="77" t="inlineStr">
        <is>
          <t>Compulsory within specified programmes</t>
        </is>
      </c>
      <c r="R591" s="77" t="inlineStr">
        <is>
          <t>Curricular</t>
        </is>
      </c>
      <c r="S591" s="77" t="inlineStr"/>
      <c r="T591" s="77" t="inlineStr"/>
      <c r="U591" s="77" t="inlineStr"/>
      <c r="V591" s="77" t="inlineStr">
        <is>
          <t>Unclear</t>
        </is>
      </c>
      <c r="W591" s="77" t="inlineStr">
        <is>
          <t>'live brief' but defined output not stated on page [1].</t>
        </is>
      </c>
      <c r="X591" s="77" t="inlineStr">
        <is>
          <t>Yes</t>
        </is>
      </c>
      <c r="Y591" s="77" t="inlineStr">
        <is>
          <t>'Work in teams to tackle a live brief' [1].</t>
        </is>
      </c>
      <c r="Z591" s="77" t="inlineStr">
        <is>
          <t>Yes</t>
        </is>
      </c>
      <c r="AA591" s="77" t="inlineStr">
        <is>
          <t>Brief set by a creative industry client or partner [1]; extent of client involvement in assessment not stated.</t>
        </is>
      </c>
      <c r="AB591" s="77" t="inlineStr">
        <is>
          <t>Business/commercial</t>
        </is>
      </c>
      <c r="AC591" s="77" t="inlineStr">
        <is>
          <t>Sets live brief</t>
        </is>
      </c>
      <c r="AD591" s="77" t="inlineStr"/>
      <c r="AE591" s="77" t="inlineStr">
        <is>
          <t>Not stated</t>
        </is>
      </c>
      <c r="AF591" s="77">
        <f>IF(OR(V591="No",X591="No",Z591="No"),"Outside strict definition",IF(AND(V591="Yes",X591="Yes",Z591="Yes"),"Meets all three","Potentially relevant; evidence incomplete"))</f>
        <v/>
      </c>
      <c r="AG591" s="77" t="inlineStr">
        <is>
          <t>Current status unclear</t>
        </is>
      </c>
      <c r="AH591" s="77" t="inlineStr">
        <is>
          <t>undated</t>
        </is>
      </c>
      <c r="AI591" s="77" t="inlineStr">
        <is>
          <t>Yes</t>
        </is>
      </c>
      <c r="AJ591" s="77">
        <f>IF(AND(AI591="Yes",AF591="Meets all three",AG591="Current delivery confirmed"),"Yes","No")</f>
        <v/>
      </c>
      <c r="AK591" s="77" t="inlineStr"/>
      <c r="AL591" s="77" t="inlineStr">
        <is>
          <t>UK30-S03-R1; UK30-S03-R2</t>
        </is>
      </c>
      <c r="AM591" s="77" t="inlineStr">
        <is>
          <t>Deliverable, credits, duration, named clients, delivery year.</t>
        </is>
      </c>
      <c r="AN591" s="77" t="inlineStr"/>
      <c r="AO591" s="77" t="inlineStr">
        <is>
          <t>UK</t>
        </is>
      </c>
      <c r="AP591" s="77" t="inlineStr">
        <is>
          <t>UK – additional</t>
        </is>
      </c>
      <c r="AQ591" s="77" t="inlineStr">
        <is>
          <t>Unclear</t>
        </is>
      </c>
      <c r="AR591" s="77" t="inlineStr">
        <is>
          <t>All/standard</t>
        </is>
      </c>
      <c r="AS591" s="77" t="inlineStr"/>
    </row>
    <row r="592">
      <c r="A592" s="77" t="inlineStr">
        <is>
          <t>UK30</t>
        </is>
      </c>
      <c r="B592" s="77" t="inlineStr">
        <is>
          <t>Plymouth</t>
        </is>
      </c>
      <c r="C592" s="77" t="inlineStr">
        <is>
          <t>Programme/course</t>
        </is>
      </c>
      <c r="D592" s="77" t="inlineStr">
        <is>
          <t>UK30-S04</t>
        </is>
      </c>
      <c r="E592" s="77" t="inlineStr"/>
      <c r="F592" s="77" t="inlineStr">
        <is>
          <t>No</t>
        </is>
      </c>
      <c r="G592" s="79" t="inlineStr">
        <is>
          <t>Business Project (Business Management with Foundation Year)</t>
        </is>
      </c>
      <c r="H592" s="77" t="inlineStr">
        <is>
          <t>Business Project (Business Management with Foundation Year)</t>
        </is>
      </c>
      <c r="I592" s="77" t="inlineStr">
        <is>
          <t>BUSM3004</t>
        </is>
      </c>
      <c r="J592" s="77" t="inlineStr">
        <is>
          <t>Core foundation-year module: students work in a team to plan, deliver and evaluate a real business or community project.</t>
        </is>
      </c>
      <c r="K592" s="77" t="inlineStr">
        <is>
          <t>Plymouth Business School</t>
        </is>
      </c>
      <c r="L592" s="77" t="inlineStr">
        <is>
          <t>BSc (Hons) Business Management with Foundation Year</t>
        </is>
      </c>
      <c r="M592" s="77" t="inlineStr">
        <is>
          <t>Business/management</t>
        </is>
      </c>
      <c r="N592" s="77" t="inlineStr">
        <is>
          <t>Undergraduate</t>
        </is>
      </c>
      <c r="O592" s="77" t="inlineStr">
        <is>
          <t>Foundation year (Year 0)</t>
        </is>
      </c>
      <c r="P592" s="77" t="inlineStr"/>
      <c r="Q592" s="77" t="inlineStr">
        <is>
          <t>Compulsory within specified programmes</t>
        </is>
      </c>
      <c r="R592" s="77" t="inlineStr">
        <is>
          <t>Curricular</t>
        </is>
      </c>
      <c r="S592" s="77" t="inlineStr"/>
      <c r="T592" s="77" t="inlineStr"/>
      <c r="U592" s="77" t="inlineStr"/>
      <c r="V592" s="77" t="inlineStr">
        <is>
          <t>Yes</t>
        </is>
      </c>
      <c r="W592" s="77" t="inlineStr">
        <is>
          <t>Plan, deliver and evaluate a real business or community project [1].</t>
        </is>
      </c>
      <c r="X592" s="77" t="inlineStr">
        <is>
          <t>Yes</t>
        </is>
      </c>
      <c r="Y592" s="77" t="inlineStr">
        <is>
          <t>'You'll work in a team to plan, deliver, and evaluate...' [1].</t>
        </is>
      </c>
      <c r="Z592" s="77" t="inlineStr">
        <is>
          <t>Unclear</t>
        </is>
      </c>
      <c r="AA592" s="77" t="inlineStr">
        <is>
          <t>Page says 'real business or community project' but names no external organisation and does not say who sets the brief or receives output [1].</t>
        </is>
      </c>
      <c r="AB592" s="77" t="inlineStr">
        <is>
          <t>Unclear</t>
        </is>
      </c>
      <c r="AC592" s="77" t="inlineStr">
        <is>
          <t>Not evidenced</t>
        </is>
      </c>
      <c r="AD592" s="77" t="inlineStr"/>
      <c r="AE592" s="77" t="inlineStr"/>
      <c r="AF592" s="77">
        <f>IF(OR(V592="No",X592="No",Z592="No"),"Outside strict definition",IF(AND(V592="Yes",X592="Yes",Z592="Yes"),"Meets all three","Potentially relevant; evidence incomplete"))</f>
        <v/>
      </c>
      <c r="AG592" s="77" t="inlineStr">
        <is>
          <t>Current delivery confirmed</t>
        </is>
      </c>
      <c r="AH592" s="77" t="inlineStr">
        <is>
          <t>2026/27 (course page fee table lists 2026-27 and 2027-28 starts)</t>
        </is>
      </c>
      <c r="AI592" s="77" t="inlineStr">
        <is>
          <t>Yes</t>
        </is>
      </c>
      <c r="AJ592" s="77">
        <f>IF(AND(AI592="Yes",AF592="Meets all three",AG592="Current delivery confirmed"),"Yes","No")</f>
        <v/>
      </c>
      <c r="AK592" s="77" t="inlineStr"/>
      <c r="AL592" s="77" t="inlineStr">
        <is>
          <t>UK30-S04-R1</t>
        </is>
      </c>
      <c r="AM592" s="77" t="inlineStr">
        <is>
          <t>Whether projects are externally commissioned or student-initiated; credits.</t>
        </is>
      </c>
      <c r="AN592" s="77" t="inlineStr"/>
      <c r="AO592" s="77" t="inlineStr">
        <is>
          <t>UK</t>
        </is>
      </c>
      <c r="AP592" s="77" t="inlineStr">
        <is>
          <t>UK – additional</t>
        </is>
      </c>
      <c r="AQ592" s="77" t="inlineStr">
        <is>
          <t>Unclear</t>
        </is>
      </c>
      <c r="AR592" s="77" t="inlineStr">
        <is>
          <t>Unclear</t>
        </is>
      </c>
      <c r="AS592" s="77" t="inlineStr"/>
    </row>
    <row r="593">
      <c r="A593" s="77" t="inlineStr">
        <is>
          <t>UK30</t>
        </is>
      </c>
      <c r="B593" s="77" t="inlineStr">
        <is>
          <t>Plymouth</t>
        </is>
      </c>
      <c r="C593" s="77" t="inlineStr">
        <is>
          <t>Programme/course</t>
        </is>
      </c>
      <c r="D593" s="77" t="inlineStr">
        <is>
          <t>UK30-S05</t>
        </is>
      </c>
      <c r="E593" s="77" t="inlineStr"/>
      <c r="F593" s="77" t="inlineStr">
        <is>
          <t>No</t>
        </is>
      </c>
      <c r="G593" s="79" t="inlineStr">
        <is>
          <t>MEng Group Project (Electrical and Electronic Engineering)</t>
        </is>
      </c>
      <c r="H593" s="77" t="inlineStr">
        <is>
          <t>MEng Group Project (Electrical and Electronic Engineering)</t>
        </is>
      </c>
      <c r="I593" s="77" t="inlineStr">
        <is>
          <t>PROJ500</t>
        </is>
      </c>
      <c r="J593" s="77" t="inlineStr">
        <is>
          <t>Core 60-credit final-year MEng group project on a complex real-world problem 'drawn from industry, commerce, or research'; teams design and build a prototype.</t>
        </is>
      </c>
      <c r="K593" s="77" t="inlineStr">
        <is>
          <t>School of Engineering, Computing and Mathematics</t>
        </is>
      </c>
      <c r="L593" s="77" t="inlineStr">
        <is>
          <t>MEng (Hons) Electrical and Electronic Engineering</t>
        </is>
      </c>
      <c r="M593" s="77" t="inlineStr">
        <is>
          <t>Engineering/computing</t>
        </is>
      </c>
      <c r="N593" s="77" t="inlineStr">
        <is>
          <t>Undergraduate</t>
        </is>
      </c>
      <c r="O593" s="77" t="inlineStr">
        <is>
          <t>Year 4 (final)</t>
        </is>
      </c>
      <c r="P593" s="77" t="inlineStr"/>
      <c r="Q593" s="77" t="inlineStr">
        <is>
          <t>Compulsory within specified programmes</t>
        </is>
      </c>
      <c r="R593" s="77" t="inlineStr">
        <is>
          <t>Curricular</t>
        </is>
      </c>
      <c r="S593" s="77" t="inlineStr">
        <is>
          <t>60 credits</t>
        </is>
      </c>
      <c r="T593" s="77" t="inlineStr"/>
      <c r="U593" s="77" t="inlineStr"/>
      <c r="V593" s="77" t="inlineStr">
        <is>
          <t>Yes</t>
        </is>
      </c>
      <c r="W593" s="77" t="inlineStr">
        <is>
          <t>Real-world problem; prototype demonstrating claims in project execution plan [1].</t>
        </is>
      </c>
      <c r="X593" s="77" t="inlineStr">
        <is>
          <t>Yes</t>
        </is>
      </c>
      <c r="Y593" s="77" t="inlineStr">
        <is>
          <t>'teams are expected to design and build a prototype' [1].</t>
        </is>
      </c>
      <c r="Z593" s="77" t="inlineStr">
        <is>
          <t>Unclear</t>
        </is>
      </c>
      <c r="AA593" s="77" t="inlineStr">
        <is>
          <t>Problems may be drawn from industry, commerce or research (so research groups possible, which are internal); no named partner or partner role stated on the page [1]. Search summary of other pages mentions industry-sponsored prizes and examples, not retrieved directly.</t>
        </is>
      </c>
      <c r="AB593" s="77" t="inlineStr">
        <is>
          <t>Unclear</t>
        </is>
      </c>
      <c r="AC593" s="77" t="inlineStr"/>
      <c r="AD593" s="77" t="inlineStr"/>
      <c r="AE593" s="77" t="inlineStr">
        <is>
          <t>Prototype and report</t>
        </is>
      </c>
      <c r="AF593" s="77">
        <f>IF(OR(V593="No",X593="No",Z593="No"),"Outside strict definition",IF(AND(V593="Yes",X593="Yes",Z593="Yes"),"Meets all three","Potentially relevant; evidence incomplete"))</f>
        <v/>
      </c>
      <c r="AG593" s="77" t="inlineStr">
        <is>
          <t>Current status unclear</t>
        </is>
      </c>
      <c r="AH593" s="77" t="inlineStr">
        <is>
          <t>undated</t>
        </is>
      </c>
      <c r="AI593" s="77" t="inlineStr">
        <is>
          <t>Yes</t>
        </is>
      </c>
      <c r="AJ593" s="77">
        <f>IF(AND(AI593="Yes",AF593="Meets all three",AG593="Current delivery confirmed"),"Yes","No")</f>
        <v/>
      </c>
      <c r="AK593" s="77" t="inlineStr"/>
      <c r="AL593" s="77" t="inlineStr">
        <is>
          <t>UK30-S05-R1</t>
        </is>
      </c>
      <c r="AM593" s="77" t="inlineStr">
        <is>
          <t>Whether external organisations set/supervise projects; delivery year.</t>
        </is>
      </c>
      <c r="AN593" s="77" t="inlineStr"/>
      <c r="AO593" s="77" t="inlineStr">
        <is>
          <t>UK</t>
        </is>
      </c>
      <c r="AP593" s="77" t="inlineStr">
        <is>
          <t>UK – additional</t>
        </is>
      </c>
      <c r="AQ593" s="77" t="inlineStr">
        <is>
          <t>Unclear</t>
        </is>
      </c>
      <c r="AR593" s="77" t="inlineStr">
        <is>
          <t>Unclear</t>
        </is>
      </c>
      <c r="AS593" s="77" t="inlineStr"/>
    </row>
    <row r="594">
      <c r="A594" s="77" t="inlineStr">
        <is>
          <t>UK30</t>
        </is>
      </c>
      <c r="B594" s="77" t="inlineStr">
        <is>
          <t>Plymouth</t>
        </is>
      </c>
      <c r="C594" s="77" t="inlineStr">
        <is>
          <t>Faculty/school</t>
        </is>
      </c>
      <c r="D594" s="77" t="inlineStr">
        <is>
          <t>UK30-S06</t>
        </is>
      </c>
      <c r="E594" s="77" t="inlineStr"/>
      <c r="F594" s="77" t="inlineStr">
        <is>
          <t>No</t>
        </is>
      </c>
      <c r="G594" s="79" t="inlineStr">
        <is>
          <t>Inspiring Futures (Faculty of Arts, Humanities and Business)</t>
        </is>
      </c>
      <c r="H594" s="77" t="inlineStr">
        <is>
          <t>Inspiring Futures (Faculty of Arts, Humanities and Business)</t>
        </is>
      </c>
      <c r="I594" s="77" t="inlineStr"/>
      <c r="J594" s="77" t="inlineStr">
        <is>
          <t>Knowledge-exchange scheme embedding consultancy projects in curricula: Business School students on marketing and funding strategies for local businesses and charities; design/film/media students producing explainer videos, design and web work for local charities and social enterprises; no cost to organisations.</t>
        </is>
      </c>
      <c r="K594" s="77" t="inlineStr">
        <is>
          <t>Plymouth Business School / Faculty of Arts, Humanities and Business</t>
        </is>
      </c>
      <c r="L594" s="77" t="inlineStr">
        <is>
          <t>Participating programmes in the Faculty of Arts, Humanities and Business</t>
        </is>
      </c>
      <c r="M594" s="77" t="inlineStr">
        <is>
          <t>Business/management; Arts/humanities/social sciences</t>
        </is>
      </c>
      <c r="N594" s="77" t="inlineStr">
        <is>
          <t>Unclear</t>
        </is>
      </c>
      <c r="O594" s="77" t="inlineStr"/>
      <c r="P594" s="77" t="inlineStr"/>
      <c r="Q594" s="77" t="inlineStr">
        <is>
          <t>Unclear</t>
        </is>
      </c>
      <c r="R594" s="77" t="inlineStr">
        <is>
          <t>Curricular</t>
        </is>
      </c>
      <c r="S594" s="77" t="inlineStr"/>
      <c r="T594" s="77" t="inlineStr"/>
      <c r="U594" s="77" t="inlineStr"/>
      <c r="V594" s="77" t="inlineStr">
        <is>
          <t>Yes</t>
        </is>
      </c>
      <c r="W594" s="77" t="inlineStr">
        <is>
          <t>Marketing strategies, funding strategies, explainer videos, design work [1].</t>
        </is>
      </c>
      <c r="X594" s="77" t="inlineStr">
        <is>
          <t>Unclear</t>
        </is>
      </c>
      <c r="Y594" s="77" t="inlineStr">
        <is>
          <t>Page describes both group projects and individual student case studies; routes not separable [1].</t>
        </is>
      </c>
      <c r="Z594" s="77" t="inlineStr">
        <is>
          <t>Yes</t>
        </is>
      </c>
      <c r="AA594" s="77" t="inlineStr">
        <is>
          <t>External organisations (e.g. Ramer Sponges Ltd, Enterprise Rent-A-Car, Memory Matters South West CIC, Devon Disability Collective, Devon &amp; Cornwall Food Action, RSA brief) hosted projects [1].</t>
        </is>
      </c>
      <c r="AB594" s="77" t="inlineStr">
        <is>
          <t>Mixed</t>
        </is>
      </c>
      <c r="AC594" s="77" t="inlineStr">
        <is>
          <t>Clients setting briefs</t>
        </is>
      </c>
      <c r="AD594" s="77" t="inlineStr">
        <is>
          <t>Ramer Sponges Ltd; Enterprise Rent-A-Car; Memory Matters South West CIC; Devon Disability Collective; Devon &amp; Cornwall Food Action; Clever Student Lets; RSA (undated)</t>
        </is>
      </c>
      <c r="AE594" s="77" t="inlineStr">
        <is>
          <t>Strategies, videos, design work</t>
        </is>
      </c>
      <c r="AF594" s="77">
        <f>IF(OR(V594="No",X594="No",Z594="No"),"Outside strict definition",IF(AND(V594="Yes",X594="Yes",Z594="Yes"),"Meets all three","Potentially relevant; evidence incomplete"))</f>
        <v/>
      </c>
      <c r="AG594" s="77" t="inlineStr">
        <is>
          <t>Current status unclear</t>
        </is>
      </c>
      <c r="AH594" s="77" t="inlineStr">
        <is>
          <t>undated</t>
        </is>
      </c>
      <c r="AI594" s="77" t="inlineStr">
        <is>
          <t>Yes</t>
        </is>
      </c>
      <c r="AJ594" s="77">
        <f>IF(AND(AI594="Yes",AF594="Meets all three",AG594="Current delivery confirmed"),"Yes","No")</f>
        <v/>
      </c>
      <c r="AK594" s="77" t="inlineStr"/>
      <c r="AL594" s="77" t="inlineStr">
        <is>
          <t>UK30-S06-R1</t>
        </is>
      </c>
      <c r="AM594" s="77" t="inlineStr">
        <is>
          <t>Which modules use it; group/individual split; delivery year; intake.</t>
        </is>
      </c>
      <c r="AN594" s="77" t="inlineStr">
        <is>
          <t>Inspiring Futures</t>
        </is>
      </c>
      <c r="AO594" s="77" t="inlineStr">
        <is>
          <t>UK</t>
        </is>
      </c>
      <c r="AP594" s="77" t="inlineStr">
        <is>
          <t>UK – additional</t>
        </is>
      </c>
      <c r="AQ594" s="77" t="inlineStr">
        <is>
          <t>Unclear</t>
        </is>
      </c>
      <c r="AR594" s="77" t="inlineStr">
        <is>
          <t>Some projects</t>
        </is>
      </c>
      <c r="AS594" s="77" t="inlineStr"/>
    </row>
    <row r="595">
      <c r="A595" s="77" t="inlineStr">
        <is>
          <t>US01</t>
        </is>
      </c>
      <c r="B595" s="77" t="inlineStr">
        <is>
          <t>Massachusetts Institute of Technology</t>
        </is>
      </c>
      <c r="C595" s="77" t="inlineStr">
        <is>
          <t>Faculty/school</t>
        </is>
      </c>
      <c r="D595" s="77" t="inlineStr">
        <is>
          <t>US01-S01</t>
        </is>
      </c>
      <c r="E595" s="77" t="inlineStr"/>
      <c r="F595" s="77" t="inlineStr">
        <is>
          <t>No</t>
        </is>
      </c>
      <c r="G595" s="79" t="inlineStr">
        <is>
          <t>MIT Sloan Action Learning Labs</t>
        </is>
      </c>
      <c r="H595" s="77" t="inlineStr">
        <is>
          <t>MIT Sloan Action Learning Labs</t>
        </is>
      </c>
      <c r="I595" s="77" t="inlineStr">
        <is>
          <t>Multiple labs (e.g. Asia/ASEAN Lab, GO-Lab, Finance Lab, Sustainable Business Lab, Work Lab 15.679)</t>
        </is>
      </c>
      <c r="J595" s="77" t="inlineStr">
        <is>
          <t>Sloan action-learning labs in which teams of four students work on a real business challenge for a host organisation (corporate, startup, nonprofit, government, healthcare), supervised by a Sloan faculty mentor, often including travel to the host; they give the host options and recommendations backed by research and analysis.</t>
        </is>
      </c>
      <c r="K595" s="77" t="inlineStr">
        <is>
          <t>MIT Sloan Action Learning</t>
        </is>
      </c>
      <c r="L595" s="77" t="inlineStr">
        <is>
          <t>Sloan graduate programmes (MBA and others); some labs open to students across MIT by selective admission (e.g. Analytics Lab)</t>
        </is>
      </c>
      <c r="M595" s="77" t="inlineStr">
        <is>
          <t>Business/management</t>
        </is>
      </c>
      <c r="N595" s="77" t="inlineStr">
        <is>
          <t>Postgraduate taught</t>
        </is>
      </c>
      <c r="O595" s="77" t="inlineStr"/>
      <c r="P595" s="77" t="inlineStr">
        <is>
          <t>Lab-specific application/selection; MBA-focused (Asia Lab page mentions MBA students only)</t>
        </is>
      </c>
      <c r="Q595" s="77" t="inlineStr">
        <is>
          <t>Optional/elective</t>
        </is>
      </c>
      <c r="R595" s="77" t="inlineStr">
        <is>
          <t>Curricular</t>
        </is>
      </c>
      <c r="S595" s="77" t="inlineStr">
        <is>
          <t>Course credit varies by lab (not captured)</t>
        </is>
      </c>
      <c r="T595" s="77" t="inlineStr">
        <is>
          <t>Varies by lab: January month (Finance Lab), February-mid-May (ASEAN Lab), c. four months (GO-Lab)</t>
        </is>
      </c>
      <c r="U595" s="77" t="inlineStr">
        <is>
          <t>Team project with host organisation, often with in-country field work</t>
        </is>
      </c>
      <c r="V595" s="77" t="inlineStr">
        <is>
          <t>Yes</t>
        </is>
      </c>
      <c r="W595" s="77" t="inlineStr">
        <is>
          <t>Teams give 'options and recommendations for the host organization's problem' backed by research and analysis [2].</t>
        </is>
      </c>
      <c r="X595" s="77" t="inlineStr">
        <is>
          <t>Yes</t>
        </is>
      </c>
      <c r="Y595" s="77" t="inlineStr">
        <is>
          <t>'four-person teams' each with a Sloan faculty mentor [2].</t>
        </is>
      </c>
      <c r="Z595" s="77" t="inlineStr">
        <is>
          <t>Yes</t>
        </is>
      </c>
      <c r="AA595" s="77" t="inlineStr">
        <is>
          <t>Hosts provide the problem, an executive sponsor and a day-to-day contact, fund team travel and receive recommendations [2]; students and faculty have worked with 'over 2,700 organizations' including nonprofits, government and multinationals [1].</t>
        </is>
      </c>
      <c r="AB595" s="77" t="inlineStr">
        <is>
          <t>Mixed</t>
        </is>
      </c>
      <c r="AC595" s="77" t="inlineStr">
        <is>
          <t>Host/client: sets problem, executive sponsor, funds travel, receives recommendations</t>
        </is>
      </c>
      <c r="AD595" s="77" t="inlineStr"/>
      <c r="AE595" s="77" t="inlineStr">
        <is>
          <t>Options and recommendations (report/presentation) for host</t>
        </is>
      </c>
      <c r="AF595" s="77">
        <f>IF(OR(V595="No",X595="No",Z595="No"),"Outside strict definition",IF(AND(V595="Yes",X595="Yes",Z595="Yes"),"Meets all three","Potentially relevant; evidence incomplete"))</f>
        <v/>
      </c>
      <c r="AG595" s="77" t="inlineStr">
        <is>
          <t>Current delivery confirmed</t>
        </is>
      </c>
      <c r="AH595" s="77" t="inlineStr">
        <is>
          <t>2026 (Work Lab first offered spring 2026)</t>
        </is>
      </c>
      <c r="AI595" s="77" t="inlineStr">
        <is>
          <t>Yes</t>
        </is>
      </c>
      <c r="AJ595" s="77">
        <f>IF(AND(AI595="Yes",AF595="Meets all three",AG595="Current delivery confirmed"),"Yes","No")</f>
        <v/>
      </c>
      <c r="AK595" s="77" t="inlineStr">
        <is>
          <t>Over 2,700 host organisations cumulative (undated) [1].</t>
        </is>
      </c>
      <c r="AL595" s="77" t="inlineStr">
        <is>
          <t>US01-S01-R1; US01-S01-R2; US01-S01-R3</t>
        </is>
      </c>
      <c r="AM595" s="77" t="inlineStr">
        <is>
          <t>Team-size and credit of other labs; whether any lab is required; Info For Hosts page described the Asia Lab only.</t>
        </is>
      </c>
      <c r="AN595" s="77" t="inlineStr"/>
      <c r="AO595" s="77" t="inlineStr">
        <is>
          <t>US</t>
        </is>
      </c>
      <c r="AP595" s="77" t="inlineStr">
        <is>
          <t>US</t>
        </is>
      </c>
      <c r="AQ595" s="77" t="inlineStr">
        <is>
          <t>~1 term/semester</t>
        </is>
      </c>
      <c r="AR595" s="77" t="inlineStr">
        <is>
          <t>All/standard</t>
        </is>
      </c>
      <c r="AS595" s="77" t="inlineStr"/>
    </row>
    <row r="596">
      <c r="A596" s="77" t="inlineStr">
        <is>
          <t>US01</t>
        </is>
      </c>
      <c r="B596" s="77" t="inlineStr">
        <is>
          <t>Massachusetts Institute of Technology</t>
        </is>
      </c>
      <c r="C596" s="77" t="inlineStr">
        <is>
          <t>Programme/course</t>
        </is>
      </c>
      <c r="D596" s="77" t="inlineStr">
        <is>
          <t>US01-S02</t>
        </is>
      </c>
      <c r="E596" s="77" t="inlineStr"/>
      <c r="F596" s="77" t="inlineStr">
        <is>
          <t>No</t>
        </is>
      </c>
      <c r="G596" s="79" t="inlineStr">
        <is>
          <t>OP Team Project (MIT Sloan Action Learning)</t>
        </is>
      </c>
      <c r="H596" s="77" t="inlineStr">
        <is>
          <t>OP Team Project</t>
        </is>
      </c>
      <c r="I596" s="77" t="inlineStr"/>
      <c r="J596" s="77" t="inlineStr">
        <is>
          <t>Core MBA course in which each team of six first-year students analyses a live case study of a real company's strategic change initiative (structure, politics, culture) and crafts implementation plans.</t>
        </is>
      </c>
      <c r="K596" s="77" t="inlineStr">
        <is>
          <t>MIT Sloan Action Learning</t>
        </is>
      </c>
      <c r="L596" s="77" t="inlineStr">
        <is>
          <t>First-year Sloan MBA</t>
        </is>
      </c>
      <c r="M596" s="77" t="inlineStr">
        <is>
          <t>Business/management</t>
        </is>
      </c>
      <c r="N596" s="77" t="inlineStr">
        <is>
          <t>Postgraduate taught</t>
        </is>
      </c>
      <c r="O596" s="77" t="inlineStr">
        <is>
          <t>Year 1 MBA</t>
        </is>
      </c>
      <c r="P596" s="77" t="inlineStr">
        <is>
          <t>First-year MBA students</t>
        </is>
      </c>
      <c r="Q596" s="77" t="inlineStr">
        <is>
          <t>Compulsory within specified programmes</t>
        </is>
      </c>
      <c r="R596" s="77" t="inlineStr">
        <is>
          <t>Curricular</t>
        </is>
      </c>
      <c r="S596" s="77" t="inlineStr"/>
      <c r="T596" s="77" t="inlineStr">
        <is>
          <t>'Over the semester'</t>
        </is>
      </c>
      <c r="U596" s="77" t="inlineStr">
        <is>
          <t>Team project with company</t>
        </is>
      </c>
      <c r="V596" s="77" t="inlineStr">
        <is>
          <t>Yes</t>
        </is>
      </c>
      <c r="W596" s="77" t="inlineStr">
        <is>
          <t>Teams analyse a live company change effort and craft implementation plans [1].</t>
        </is>
      </c>
      <c r="X596" s="77" t="inlineStr">
        <is>
          <t>Yes</t>
        </is>
      </c>
      <c r="Y596" s="77" t="inlineStr">
        <is>
          <t>'each team of six' students [1].</t>
        </is>
      </c>
      <c r="Z596" s="77" t="inlineStr">
        <is>
          <t>Unclear</t>
        </is>
      </c>
      <c r="AA596" s="77" t="inlineStr">
        <is>
          <t>'live case study with a real company' [1]; how the company supplies the brief, receives outputs or assesses is not stated.</t>
        </is>
      </c>
      <c r="AB596" s="77" t="inlineStr">
        <is>
          <t>Business/commercial</t>
        </is>
      </c>
      <c r="AC596" s="77" t="inlineStr">
        <is>
          <t>Subject company of live case; role unspecified</t>
        </is>
      </c>
      <c r="AD596" s="77" t="inlineStr"/>
      <c r="AE596" s="77" t="inlineStr">
        <is>
          <t>Implementation plans (form unspecified)</t>
        </is>
      </c>
      <c r="AF596" s="77">
        <f>IF(OR(V596="No",X596="No",Z596="No"),"Outside strict definition",IF(AND(V596="Yes",X596="Yes",Z596="Yes"),"Meets all three","Potentially relevant; evidence incomplete"))</f>
        <v/>
      </c>
      <c r="AG596" s="77" t="inlineStr">
        <is>
          <t>Current status unclear</t>
        </is>
      </c>
      <c r="AH596" s="77" t="inlineStr">
        <is>
          <t>undated</t>
        </is>
      </c>
      <c r="AI596" s="77" t="inlineStr">
        <is>
          <t>Yes</t>
        </is>
      </c>
      <c r="AJ596" s="77">
        <f>IF(AND(AI596="Yes",AF596="Meets all three",AG596="Current delivery confirmed"),"Yes","No")</f>
        <v/>
      </c>
      <c r="AK596" s="77" t="inlineStr">
        <is>
          <t>Core course for 'all 450+ first-year MIT Sloan MBA students' (undated) [1].</t>
        </is>
      </c>
      <c r="AL596" s="77" t="inlineStr">
        <is>
          <t>US01-S02-R1</t>
        </is>
      </c>
      <c r="AM596" s="77" t="inlineStr">
        <is>
          <t>Company role, deliverable, term, and dated delivery.</t>
        </is>
      </c>
      <c r="AN596" s="77" t="inlineStr"/>
      <c r="AO596" s="77" t="inlineStr">
        <is>
          <t>US</t>
        </is>
      </c>
      <c r="AP596" s="77" t="inlineStr">
        <is>
          <t>US</t>
        </is>
      </c>
      <c r="AQ596" s="77" t="inlineStr">
        <is>
          <t>~1 term/semester</t>
        </is>
      </c>
      <c r="AR596" s="77" t="inlineStr">
        <is>
          <t>Unclear</t>
        </is>
      </c>
      <c r="AS596" s="77" t="inlineStr"/>
    </row>
    <row r="597">
      <c r="A597" s="77" t="inlineStr">
        <is>
          <t>US01</t>
        </is>
      </c>
      <c r="B597" s="77" t="inlineStr">
        <is>
          <t>Massachusetts Institute of Technology</t>
        </is>
      </c>
      <c r="C597" s="77" t="inlineStr">
        <is>
          <t>Programme/course</t>
        </is>
      </c>
      <c r="D597" s="77" t="inlineStr">
        <is>
          <t>US01-S03</t>
        </is>
      </c>
      <c r="E597" s="77" t="inlineStr"/>
      <c r="F597" s="77" t="inlineStr">
        <is>
          <t>No</t>
        </is>
      </c>
      <c r="G597" s="79" t="inlineStr">
        <is>
          <t>Master of Business Analytics Capstone</t>
        </is>
      </c>
      <c r="H597" s="77" t="inlineStr">
        <is>
          <t>Master of Business Analytics Capstone</t>
        </is>
      </c>
      <c r="I597" s="77" t="inlineStr"/>
      <c r="J597" s="77" t="inlineStr">
        <is>
          <t>Sponsor-proposed analytics projects for the 12-month MBAn: external organisations (38 in 2025, e.g. BMW, City of Boston, UNICEF, Pfizer) submit projects, provide a staff mentor under an NDA and Statement of Work and data; students with a faculty advisor produce a project and poster.</t>
        </is>
      </c>
      <c r="K597" s="77" t="inlineStr">
        <is>
          <t>MIT Sloan, Master of Business Analytics</t>
        </is>
      </c>
      <c r="L597" s="77" t="inlineStr">
        <is>
          <t>Master of Business Analytics</t>
        </is>
      </c>
      <c r="M597" s="77" t="inlineStr">
        <is>
          <t>Business/management</t>
        </is>
      </c>
      <c r="N597" s="77" t="inlineStr">
        <is>
          <t>Postgraduate taught</t>
        </is>
      </c>
      <c r="O597" s="77" t="inlineStr"/>
      <c r="P597" s="77" t="inlineStr"/>
      <c r="Q597" s="77" t="inlineStr">
        <is>
          <t>Unclear</t>
        </is>
      </c>
      <c r="R597" s="77" t="inlineStr">
        <is>
          <t>Curricular</t>
        </is>
      </c>
      <c r="S597" s="77" t="inlineStr"/>
      <c r="T597" s="77" t="inlineStr">
        <is>
          <t>About 7 months (search summary)</t>
        </is>
      </c>
      <c r="U597" s="77" t="inlineStr">
        <is>
          <t>Sponsored capstone project</t>
        </is>
      </c>
      <c r="V597" s="77" t="inlineStr">
        <is>
          <t>Yes</t>
        </is>
      </c>
      <c r="W597" s="77" t="inlineStr">
        <is>
          <t>41 listed 2025 projects each with a poster PDF [2].</t>
        </is>
      </c>
      <c r="X597" s="77" t="inlineStr">
        <is>
          <t>Unclear</t>
        </is>
      </c>
      <c r="Y597" s="77" t="inlineStr">
        <is>
          <t>'Most projects have two students and one faculty advisor' but CoreWeave and Lincoln Laboratory list one student [2]; pair projects count as group but mix not separable.</t>
        </is>
      </c>
      <c r="Z597" s="77" t="inlineStr">
        <is>
          <t>Yes</t>
        </is>
      </c>
      <c r="AA597" s="77" t="inlineStr">
        <is>
          <t>Sponsors must provide a staff mentor, sign NDA and Statement of Work and share de-identified data; 38 unique sponsors in 2025 [1][2].</t>
        </is>
      </c>
      <c r="AB597" s="77" t="inlineStr">
        <is>
          <t>Mixed</t>
        </is>
      </c>
      <c r="AC597" s="77" t="inlineStr">
        <is>
          <t>Sponsor: proposes project, provides data and staff mentor</t>
        </is>
      </c>
      <c r="AD597" s="77" t="inlineStr">
        <is>
          <t>Accenture, BMW, City of Boston, Comcast, McKinsey, Microsoft, Pfizer, UNICEF (2025 list) [2]</t>
        </is>
      </c>
      <c r="AE597" s="77" t="inlineStr">
        <is>
          <t>Project and poster</t>
        </is>
      </c>
      <c r="AF597" s="77">
        <f>IF(OR(V597="No",X597="No",Z597="No"),"Outside strict definition",IF(AND(V597="Yes",X597="Yes",Z597="Yes"),"Meets all three","Potentially relevant; evidence incomplete"))</f>
        <v/>
      </c>
      <c r="AG597" s="77" t="inlineStr">
        <is>
          <t>Current delivery confirmed</t>
        </is>
      </c>
      <c r="AH597" s="77" t="inlineStr">
        <is>
          <t>2025 cohort; 2027 project call closes 1 Nov 2026</t>
        </is>
      </c>
      <c r="AI597" s="77" t="inlineStr">
        <is>
          <t>Yes</t>
        </is>
      </c>
      <c r="AJ597" s="77">
        <f>IF(AND(AI597="Yes",AF597="Meets all three",AG597="Current delivery confirmed"),"Yes","No")</f>
        <v/>
      </c>
      <c r="AK597" s="77" t="inlineStr">
        <is>
          <t>41 projects, 38 sponsors (2025).</t>
        </is>
      </c>
      <c r="AL597" s="77" t="inlineStr">
        <is>
          <t>US01-S03-R1; US01-S03-R2</t>
        </is>
      </c>
      <c r="AM597" s="77" t="inlineStr">
        <is>
          <t>Whether capstone is compulsory; duration; individual vs pair split.</t>
        </is>
      </c>
      <c r="AN597" s="77" t="inlineStr"/>
      <c r="AO597" s="77" t="inlineStr">
        <is>
          <t>US</t>
        </is>
      </c>
      <c r="AP597" s="77" t="inlineStr">
        <is>
          <t>US</t>
        </is>
      </c>
      <c r="AQ597" s="77" t="inlineStr">
        <is>
          <t>~1 term/semester</t>
        </is>
      </c>
      <c r="AR597" s="77" t="inlineStr">
        <is>
          <t>All/standard</t>
        </is>
      </c>
      <c r="AS597" s="77" t="inlineStr"/>
    </row>
    <row r="598">
      <c r="A598" s="77" t="inlineStr">
        <is>
          <t>US01</t>
        </is>
      </c>
      <c r="B598" s="77" t="inlineStr">
        <is>
          <t>Massachusetts Institute of Technology</t>
        </is>
      </c>
      <c r="C598" s="77" t="inlineStr">
        <is>
          <t>Programme/course</t>
        </is>
      </c>
      <c r="D598" s="77" t="inlineStr">
        <is>
          <t>US01-S04</t>
        </is>
      </c>
      <c r="E598" s="77" t="inlineStr"/>
      <c r="F598" s="77" t="inlineStr">
        <is>
          <t>No</t>
        </is>
      </c>
      <c r="G598" s="79" t="inlineStr">
        <is>
          <t>Supply Chain Management Capstone (CTL sponsored projects)</t>
        </is>
      </c>
      <c r="H598" s="77" t="inlineStr">
        <is>
          <t>Supply Chain Management Capstone</t>
        </is>
      </c>
      <c r="I598" s="77" t="inlineStr"/>
      <c r="J598" s="77" t="inlineStr">
        <is>
          <t>Ten-month capstone in which teams of MIT SCM master's students work on a problem identified by a sponsoring industry organisation, delivering a written report, models or prototypes and an executive presentation.</t>
        </is>
      </c>
      <c r="K598" s="77" t="inlineStr">
        <is>
          <t>MIT Center for Transportation and Logistics (SCM programme)</t>
        </is>
      </c>
      <c r="L598" s="77" t="inlineStr">
        <is>
          <t>MIT SCM master's students</t>
        </is>
      </c>
      <c r="M598" s="77" t="inlineStr">
        <is>
          <t>Engineering/computing; Business/management</t>
        </is>
      </c>
      <c r="N598" s="77" t="inlineStr">
        <is>
          <t>Postgraduate taught</t>
        </is>
      </c>
      <c r="O598" s="77" t="inlineStr"/>
      <c r="P598" s="77" t="inlineStr"/>
      <c r="Q598" s="77" t="inlineStr">
        <is>
          <t>Unclear</t>
        </is>
      </c>
      <c r="R598" s="77" t="inlineStr">
        <is>
          <t>Curricular</t>
        </is>
      </c>
      <c r="S598" s="77" t="inlineStr"/>
      <c r="T598" s="77" t="inlineStr">
        <is>
          <t>10 months</t>
        </is>
      </c>
      <c r="U598" s="77" t="inlineStr">
        <is>
          <t>Sponsored team project</t>
        </is>
      </c>
      <c r="V598" s="77" t="inlineStr">
        <is>
          <t>Yes</t>
        </is>
      </c>
      <c r="W598" s="77" t="inlineStr">
        <is>
          <t>Report, analytical models/prototypes, executive final presentation [1].</t>
        </is>
      </c>
      <c r="X598" s="77" t="inlineStr">
        <is>
          <t>Yes</t>
        </is>
      </c>
      <c r="Y598" s="77" t="inlineStr">
        <is>
          <t>'Teams of students work closely with the sponsoring organization' [1]. Search summary says c.80 students and c.45 projects a year, so teams may be small (not verified).</t>
        </is>
      </c>
      <c r="Z598" s="77" t="inlineStr">
        <is>
          <t>Yes</t>
        </is>
      </c>
      <c r="AA598" s="77" t="inlineStr">
        <is>
          <t>'Each project is designed around a problem identified by an industry organization'; sponsors propose the challenge and teams work closely with them [1].</t>
        </is>
      </c>
      <c r="AB598" s="77" t="inlineStr">
        <is>
          <t>Business/commercial</t>
        </is>
      </c>
      <c r="AC598" s="77" t="inlineStr">
        <is>
          <t>Sponsor: proposes problem, works with team</t>
        </is>
      </c>
      <c r="AD598" s="77" t="inlineStr"/>
      <c r="AE598" s="77" t="inlineStr">
        <is>
          <t>Written report, models/prototypes, executive presentation</t>
        </is>
      </c>
      <c r="AF598" s="77">
        <f>IF(OR(V598="No",X598="No",Z598="No"),"Outside strict definition",IF(AND(V598="Yes",X598="Yes",Z598="Yes"),"Meets all three","Potentially relevant; evidence incomplete"))</f>
        <v/>
      </c>
      <c r="AG598" s="77" t="inlineStr">
        <is>
          <t>Current status unclear</t>
        </is>
      </c>
      <c r="AH598" s="77" t="inlineStr">
        <is>
          <t>undated</t>
        </is>
      </c>
      <c r="AI598" s="77" t="inlineStr">
        <is>
          <t>Yes</t>
        </is>
      </c>
      <c r="AJ598" s="77">
        <f>IF(AND(AI598="Yes",AF598="Meets all three",AG598="Current delivery confirmed"),"Yes","No")</f>
        <v/>
      </c>
      <c r="AK598" s="77" t="inlineStr"/>
      <c r="AL598" s="77" t="inlineStr">
        <is>
          <t>US01-S04-R1; US01-S04-R2</t>
        </is>
      </c>
      <c r="AM598" s="77" t="inlineStr">
        <is>
          <t>Team size; whether thesis option is individual; dated delivery.</t>
        </is>
      </c>
      <c r="AN598" s="77" t="inlineStr"/>
      <c r="AO598" s="77" t="inlineStr">
        <is>
          <t>US</t>
        </is>
      </c>
      <c r="AP598" s="77" t="inlineStr">
        <is>
          <t>US</t>
        </is>
      </c>
      <c r="AQ598" s="77" t="inlineStr">
        <is>
          <t>&gt;1 term</t>
        </is>
      </c>
      <c r="AR598" s="77" t="inlineStr">
        <is>
          <t>All/standard</t>
        </is>
      </c>
      <c r="AS598" s="77" t="inlineStr"/>
    </row>
    <row r="599">
      <c r="A599" s="77" t="inlineStr">
        <is>
          <t>US01</t>
        </is>
      </c>
      <c r="B599" s="77" t="inlineStr">
        <is>
          <t>Massachusetts Institute of Technology</t>
        </is>
      </c>
      <c r="C599" s="77" t="inlineStr">
        <is>
          <t>Programme/course</t>
        </is>
      </c>
      <c r="D599" s="77" t="inlineStr">
        <is>
          <t>US01-S05</t>
        </is>
      </c>
      <c r="E599" s="77" t="inlineStr"/>
      <c r="F599" s="77" t="inlineStr">
        <is>
          <t>No</t>
        </is>
      </c>
      <c r="G599" s="79" t="inlineStr">
        <is>
          <t>System Design and Management spring project</t>
        </is>
      </c>
      <c r="H599" s="77" t="inlineStr">
        <is>
          <t>SDM spring project (Core Integrated Team Projects)</t>
        </is>
      </c>
      <c r="I599" s="77" t="inlineStr"/>
      <c r="J599" s="77" t="inlineStr">
        <is>
          <t>In the spring semester SDM students work in teams on challenges proposed by industry, governmental and non-profit partners; the partner gives real-world context, reviews progress and advises on the team's approach.</t>
        </is>
      </c>
      <c r="K599" s="77" t="inlineStr">
        <is>
          <t>MIT SDM (Engineering and Sloan)</t>
        </is>
      </c>
      <c r="L599" s="77" t="inlineStr">
        <is>
          <t>SDM students</t>
        </is>
      </c>
      <c r="M599" s="77" t="inlineStr">
        <is>
          <t>Engineering/computing; Business/management</t>
        </is>
      </c>
      <c r="N599" s="77" t="inlineStr">
        <is>
          <t>Postgraduate taught</t>
        </is>
      </c>
      <c r="O599" s="77" t="inlineStr"/>
      <c r="P599" s="77" t="inlineStr"/>
      <c r="Q599" s="77" t="inlineStr">
        <is>
          <t>Unclear</t>
        </is>
      </c>
      <c r="R599" s="77" t="inlineStr">
        <is>
          <t>Curricular</t>
        </is>
      </c>
      <c r="S599" s="77" t="inlineStr"/>
      <c r="T599" s="77" t="inlineStr">
        <is>
          <t>Spring semester</t>
        </is>
      </c>
      <c r="U599" s="77" t="inlineStr">
        <is>
          <t>Team project with partner</t>
        </is>
      </c>
      <c r="V599" s="77" t="inlineStr">
        <is>
          <t>Yes</t>
        </is>
      </c>
      <c r="W599" s="77" t="inlineStr">
        <is>
          <t>Students 'spend the spring semester working on challenges proposed by' partners [1]; deliverables not listed.</t>
        </is>
      </c>
      <c r="X599" s="77" t="inlineStr">
        <is>
          <t>Yes</t>
        </is>
      </c>
      <c r="Y599" s="77" t="inlineStr">
        <is>
          <t>'Each team works closely with their project partner' [1]; team size not stated.</t>
        </is>
      </c>
      <c r="Z599" s="77" t="inlineStr">
        <is>
          <t>Yes</t>
        </is>
      </c>
      <c r="AA599" s="77" t="inlineStr">
        <is>
          <t>Partner 'provides real-world context', 'reviews progress throughout the semester' and advises [1].</t>
        </is>
      </c>
      <c r="AB599" s="77" t="inlineStr">
        <is>
          <t>Mixed</t>
        </is>
      </c>
      <c r="AC599" s="77" t="inlineStr">
        <is>
          <t>Proposes challenge, reviews progress, advises</t>
        </is>
      </c>
      <c r="AD599" s="77" t="inlineStr"/>
      <c r="AE599" s="77" t="inlineStr">
        <is>
          <t>Not specified</t>
        </is>
      </c>
      <c r="AF599" s="77">
        <f>IF(OR(V599="No",X599="No",Z599="No"),"Outside strict definition",IF(AND(V599="Yes",X599="Yes",Z599="Yes"),"Meets all three","Potentially relevant; evidence incomplete"))</f>
        <v/>
      </c>
      <c r="AG599" s="77" t="inlineStr">
        <is>
          <t>Current status unclear</t>
        </is>
      </c>
      <c r="AH599" s="77" t="inlineStr">
        <is>
          <t>2025/26 (call for 2026 spring pitches open until 1 Dec 2025)</t>
        </is>
      </c>
      <c r="AI599" s="77" t="inlineStr">
        <is>
          <t>Yes</t>
        </is>
      </c>
      <c r="AJ599" s="77">
        <f>IF(AND(AI599="Yes",AF599="Meets all three",AG599="Current delivery confirmed"),"Yes","No")</f>
        <v/>
      </c>
      <c r="AK599" s="77" t="inlineStr"/>
      <c r="AL599" s="77" t="inlineStr">
        <is>
          <t>US01-S05-R1</t>
        </is>
      </c>
      <c r="AM599" s="77" t="inlineStr">
        <is>
          <t>Evidence is a pitch call, not delivery; team size, credit, compulsory status, deliverable.</t>
        </is>
      </c>
      <c r="AN599" s="77" t="inlineStr"/>
      <c r="AO599" s="77" t="inlineStr">
        <is>
          <t>US</t>
        </is>
      </c>
      <c r="AP599" s="77" t="inlineStr">
        <is>
          <t>US</t>
        </is>
      </c>
      <c r="AQ599" s="77" t="inlineStr">
        <is>
          <t>~1 term/semester</t>
        </is>
      </c>
      <c r="AR599" s="77" t="inlineStr">
        <is>
          <t>All/standard</t>
        </is>
      </c>
      <c r="AS599" s="77" t="inlineStr"/>
    </row>
    <row r="600">
      <c r="A600" s="77" t="inlineStr">
        <is>
          <t>US01</t>
        </is>
      </c>
      <c r="B600" s="77" t="inlineStr">
        <is>
          <t>Massachusetts Institute of Technology</t>
        </is>
      </c>
      <c r="C600" s="77" t="inlineStr">
        <is>
          <t>Unclear</t>
        </is>
      </c>
      <c r="D600" s="77" t="inlineStr">
        <is>
          <t>US01-S06</t>
        </is>
      </c>
      <c r="E600" s="77" t="inlineStr"/>
      <c r="F600" s="77" t="inlineStr">
        <is>
          <t>No</t>
        </is>
      </c>
      <c r="G600" s="79" t="inlineStr">
        <is>
          <t>D-Lab: Design (2.722J / MAD.720 / EC.720)</t>
        </is>
      </c>
      <c r="H600" s="77" t="inlineStr">
        <is>
          <t>D-Lab: Design</t>
        </is>
      </c>
      <c r="I600" s="77" t="inlineStr">
        <is>
          <t>2.722J / MAD.720 / EC.720</t>
        </is>
      </c>
      <c r="J600" s="77" t="inlineStr">
        <is>
          <t>Spring subject (5-0-7) in which multidisciplinary student teams carry out semester-long design and prototyping projects with international community partners (start-ups, nonprofits) on health, agriculture, sanitation and climate challenges. Other D-Lab classes follow a similar partner-project model.</t>
        </is>
      </c>
      <c r="K600" s="77" t="inlineStr">
        <is>
          <t>MIT D-Lab</t>
        </is>
      </c>
      <c r="L600" s="77" t="inlineStr">
        <is>
          <t>Cross-listed (U) subject; eligibility not stated</t>
        </is>
      </c>
      <c r="M600" s="77" t="inlineStr">
        <is>
          <t>Engineering/computing; Other (law, health, design, architecture…)</t>
        </is>
      </c>
      <c r="N600" s="77" t="inlineStr">
        <is>
          <t>Undergraduate</t>
        </is>
      </c>
      <c r="O600" s="77" t="inlineStr"/>
      <c r="P600" s="77" t="inlineStr">
        <is>
          <t>Not stated on page</t>
        </is>
      </c>
      <c r="Q600" s="77" t="inlineStr">
        <is>
          <t>Optional/elective</t>
        </is>
      </c>
      <c r="R600" s="77" t="inlineStr">
        <is>
          <t>Curricular</t>
        </is>
      </c>
      <c r="S600" s="77" t="inlineStr">
        <is>
          <t>5-0-7 units</t>
        </is>
      </c>
      <c r="T600" s="77" t="inlineStr">
        <is>
          <t>Spring semester</t>
        </is>
      </c>
      <c r="U600" s="77" t="inlineStr">
        <is>
          <t>Team design projects, optional IAP trips in related classes</t>
        </is>
      </c>
      <c r="V600" s="77" t="inlineStr">
        <is>
          <t>Yes</t>
        </is>
      </c>
      <c r="W600" s="77" t="inlineStr">
        <is>
          <t>'semester-long projects' with design and prototyping [1].</t>
        </is>
      </c>
      <c r="X600" s="77" t="inlineStr">
        <is>
          <t>Yes</t>
        </is>
      </c>
      <c r="Y600" s="77" t="inlineStr">
        <is>
          <t>'Multidisciplinary student teams work on semester-long projects' [1].</t>
        </is>
      </c>
      <c r="Z600" s="77" t="inlineStr">
        <is>
          <t>Yes</t>
        </is>
      </c>
      <c r="AA600" s="77" t="inlineStr">
        <is>
          <t>Projects 'in collaboration with international community partners'; teams connect with 'innovative global start-ups and nonprofits' [1]; students present to peers and partners (search summary).</t>
        </is>
      </c>
      <c r="AB600" s="77" t="inlineStr">
        <is>
          <t>Mixed</t>
        </is>
      </c>
      <c r="AC600" s="77" t="inlineStr">
        <is>
          <t>Community partner frames the project and collaborates</t>
        </is>
      </c>
      <c r="AD600" s="77" t="inlineStr"/>
      <c r="AE600" s="77" t="inlineStr">
        <is>
          <t>Prototype/design (presented to partners)</t>
        </is>
      </c>
      <c r="AF600" s="77">
        <f>IF(OR(V600="No",X600="No",Z600="No"),"Outside strict definition",IF(AND(V600="Yes",X600="Yes",Z600="Yes"),"Meets all three","Potentially relevant; evidence incomplete"))</f>
        <v/>
      </c>
      <c r="AG600" s="77" t="inlineStr">
        <is>
          <t>Current status unclear</t>
        </is>
      </c>
      <c r="AH600" s="77" t="inlineStr">
        <is>
          <t>undated</t>
        </is>
      </c>
      <c r="AI600" s="77" t="inlineStr">
        <is>
          <t>Yes</t>
        </is>
      </c>
      <c r="AJ600" s="77">
        <f>IF(AND(AI600="Yes",AF600="Meets all three",AG600="Current delivery confirmed"),"Yes","No")</f>
        <v/>
      </c>
      <c r="AK600" s="77" t="inlineStr"/>
      <c r="AL600" s="77" t="inlineStr">
        <is>
          <t>US01-S06-R1</t>
        </is>
      </c>
      <c r="AM600" s="77" t="inlineStr">
        <is>
          <t>Dated 2025/26 or 2026/27 offering; partner involvement in assessment; named partners.</t>
        </is>
      </c>
      <c r="AN600" s="77" t="inlineStr"/>
      <c r="AO600" s="77" t="inlineStr">
        <is>
          <t>US</t>
        </is>
      </c>
      <c r="AP600" s="77" t="inlineStr">
        <is>
          <t>US</t>
        </is>
      </c>
      <c r="AQ600" s="77" t="inlineStr">
        <is>
          <t>~1 term/semester</t>
        </is>
      </c>
      <c r="AR600" s="77" t="inlineStr">
        <is>
          <t>All/standard</t>
        </is>
      </c>
      <c r="AS600" s="77" t="inlineStr"/>
    </row>
    <row r="601">
      <c r="A601" s="77" t="inlineStr">
        <is>
          <t>US01</t>
        </is>
      </c>
      <c r="B601" s="77" t="inlineStr">
        <is>
          <t>Massachusetts Institute of Technology</t>
        </is>
      </c>
      <c r="C601" s="77" t="inlineStr">
        <is>
          <t>Programme/course</t>
        </is>
      </c>
      <c r="D601" s="77" t="inlineStr">
        <is>
          <t>US01-S07</t>
        </is>
      </c>
      <c r="E601" s="77" t="inlineStr"/>
      <c r="F601" s="77" t="inlineStr">
        <is>
          <t>No</t>
        </is>
      </c>
      <c r="G601" s="79" t="inlineStr">
        <is>
          <t>DUSP planning practicum (e.g. 11.S938 Resilience by Design)</t>
        </is>
      </c>
      <c r="H601" s="77" t="inlineStr">
        <is>
          <t>DUSP client-based practicum</t>
        </is>
      </c>
      <c r="I601" s="77" t="inlineStr">
        <is>
          <t>e.g. 11.S938</t>
        </is>
      </c>
      <c r="J601" s="77" t="inlineStr">
        <is>
          <t>MCP students must complete a departmental practicum that develops planning proposals in field situations, judged partly on being client-based. Example 11.S938 (graduate, Fall) works with MIT CoLab, GROUND3D, Brooklyn Level Up and Central Brooklyn EDC; students support community partners in answering a central question.</t>
        </is>
      </c>
      <c r="K601" s="77" t="inlineStr">
        <is>
          <t>Department of Urban Studies and Planning</t>
        </is>
      </c>
      <c r="L601" s="77" t="inlineStr">
        <is>
          <t>MCP students (practicum requirement)</t>
        </is>
      </c>
      <c r="M601" s="77" t="inlineStr">
        <is>
          <t>Other (law, health, design, architecture…)</t>
        </is>
      </c>
      <c r="N601" s="77" t="inlineStr">
        <is>
          <t>Postgraduate taught</t>
        </is>
      </c>
      <c r="O601" s="77" t="inlineStr"/>
      <c r="P601" s="77" t="inlineStr">
        <is>
          <t>Application per semester; limited enrolment</t>
        </is>
      </c>
      <c r="Q601" s="77" t="inlineStr">
        <is>
          <t>Compulsory within specified programmes</t>
        </is>
      </c>
      <c r="R601" s="77" t="inlineStr">
        <is>
          <t>Curricular</t>
        </is>
      </c>
      <c r="S601" s="77" t="inlineStr"/>
      <c r="T601" s="77" t="inlineStr">
        <is>
          <t>One semester</t>
        </is>
      </c>
      <c r="U601" s="77" t="inlineStr">
        <is>
          <t>Client-based practicum</t>
        </is>
      </c>
      <c r="V601" s="77" t="inlineStr">
        <is>
          <t>Yes</t>
        </is>
      </c>
      <c r="W601" s="77" t="inlineStr">
        <is>
          <t>Practica 'answer' to a real client and develop planning proposals [2].</t>
        </is>
      </c>
      <c r="X601" s="77" t="inlineStr">
        <is>
          <t>Unclear</t>
        </is>
      </c>
      <c r="Y601" s="77" t="inlineStr">
        <is>
          <t>Team basis not stated in extracts.</t>
        </is>
      </c>
      <c r="Z601" s="77" t="inlineStr">
        <is>
          <t>Unclear</t>
        </is>
      </c>
      <c r="AA601" s="77" t="inlineStr">
        <is>
          <t>11.S938 partners include community organisations and an EDC but also MIT CoLab (internal); no client-assessment detail [1].</t>
        </is>
      </c>
      <c r="AB601" s="77" t="inlineStr">
        <is>
          <t>Mixed</t>
        </is>
      </c>
      <c r="AC601" s="77" t="inlineStr">
        <is>
          <t>Community/client partners</t>
        </is>
      </c>
      <c r="AD601" s="77" t="inlineStr">
        <is>
          <t>Brooklyn Level Up, CBEDC, GROUND3D (11.S938, year not shown) [1]</t>
        </is>
      </c>
      <c r="AE601" s="77" t="inlineStr">
        <is>
          <t>Planning proposals/reports</t>
        </is>
      </c>
      <c r="AF601" s="77">
        <f>IF(OR(V601="No",X601="No",Z601="No"),"Outside strict definition",IF(AND(V601="Yes",X601="Yes",Z601="Yes"),"Meets all three","Potentially relevant; evidence incomplete"))</f>
        <v/>
      </c>
      <c r="AG601" s="77" t="inlineStr">
        <is>
          <t>Current status unclear</t>
        </is>
      </c>
      <c r="AH601" s="77" t="inlineStr">
        <is>
          <t>undated</t>
        </is>
      </c>
      <c r="AI601" s="77" t="inlineStr">
        <is>
          <t>Yes</t>
        </is>
      </c>
      <c r="AJ601" s="77">
        <f>IF(AND(AI601="Yes",AF601="Meets all three",AG601="Current delivery confirmed"),"Yes","No")</f>
        <v/>
      </c>
      <c r="AK601" s="77" t="inlineStr"/>
      <c r="AL601" s="77" t="inlineStr">
        <is>
          <t>US01-S07-R1; US01-S07-R2</t>
        </is>
      </c>
      <c r="AM601" s="77" t="inlineStr">
        <is>
          <t>Group structure, year, internal-vs-external share of clients.</t>
        </is>
      </c>
      <c r="AN601" s="77" t="inlineStr"/>
      <c r="AO601" s="77" t="inlineStr">
        <is>
          <t>US</t>
        </is>
      </c>
      <c r="AP601" s="77" t="inlineStr">
        <is>
          <t>US</t>
        </is>
      </c>
      <c r="AQ601" s="77" t="inlineStr">
        <is>
          <t>~1 term/semester</t>
        </is>
      </c>
      <c r="AR601" s="77" t="inlineStr">
        <is>
          <t>Some projects</t>
        </is>
      </c>
      <c r="AS601" s="77" t="inlineStr"/>
    </row>
    <row r="602">
      <c r="A602" s="77" t="inlineStr">
        <is>
          <t>US02</t>
        </is>
      </c>
      <c r="B602" s="77" t="inlineStr">
        <is>
          <t>Harvard</t>
        </is>
      </c>
      <c r="C602" s="77" t="inlineStr">
        <is>
          <t>Programme/course</t>
        </is>
      </c>
      <c r="D602" s="77" t="inlineStr">
        <is>
          <t>US02-S01</t>
        </is>
      </c>
      <c r="E602" s="77" t="inlineStr"/>
      <c r="F602" s="77" t="inlineStr">
        <is>
          <t>No</t>
        </is>
      </c>
      <c r="G602" s="79" t="inlineStr">
        <is>
          <t>FIELD Global Capstone (CAP), formerly FIELD Global Immersion</t>
        </is>
      </c>
      <c r="H602" s="77" t="inlineStr">
        <is>
          <t>FIELD Global Capstone (CAP)</t>
        </is>
      </c>
      <c r="I602" s="77" t="inlineStr">
        <is>
          <t>CAP</t>
        </is>
      </c>
      <c r="J602" s="77" t="inlineStr">
        <is>
          <t>Semester-long Required Curriculum course in the MBA first year. HBS matches each Global Partner company with a diverse team of six students who design something new for the company's local end-user consumers, then spend a one-week immersion at the partner's location (11-18 May 2026) meeting the partner and local consumers.</t>
        </is>
      </c>
      <c r="K602" s="77" t="inlineStr">
        <is>
          <t>Harvard Business School, MBA Program</t>
        </is>
      </c>
      <c r="L602" s="77" t="inlineStr">
        <is>
          <t>HBS MBA first-year (Required Curriculum) students; Boston-based section for those who cannot travel</t>
        </is>
      </c>
      <c r="M602" s="77" t="inlineStr">
        <is>
          <t>Business/management</t>
        </is>
      </c>
      <c r="N602" s="77" t="inlineStr">
        <is>
          <t>Postgraduate taught</t>
        </is>
      </c>
      <c r="O602" s="77" t="inlineStr">
        <is>
          <t>MBA Year 1</t>
        </is>
      </c>
      <c r="P602" s="77" t="inlineStr">
        <is>
          <t>MBA RC students</t>
        </is>
      </c>
      <c r="Q602" s="77" t="inlineStr">
        <is>
          <t>Compulsory within specified programmes</t>
        </is>
      </c>
      <c r="R602" s="77" t="inlineStr">
        <is>
          <t>Curricular</t>
        </is>
      </c>
      <c r="S602" s="77" t="inlineStr">
        <is>
          <t>Not retrieved</t>
        </is>
      </c>
      <c r="T602" s="77" t="inlineStr">
        <is>
          <t>One semester with one-week immersion</t>
        </is>
      </c>
      <c r="U602" s="77" t="inlineStr">
        <is>
          <t>Team project with partner company; on-campus sessions plus immersion abroad</t>
        </is>
      </c>
      <c r="V602" s="77" t="inlineStr">
        <is>
          <t>Yes</t>
        </is>
      </c>
      <c r="W602" s="77" t="inlineStr">
        <is>
          <t>Teams design a new product, service or customer experience concept for the partner's local consumers [1][2].</t>
        </is>
      </c>
      <c r="X602" s="77" t="inlineStr">
        <is>
          <t>Yes</t>
        </is>
      </c>
      <c r="Y602" s="77" t="inlineStr">
        <is>
          <t>Each company is matched with a team of six students [1][2].</t>
        </is>
      </c>
      <c r="Z602" s="77" t="inlineStr">
        <is>
          <t>Yes</t>
        </is>
      </c>
      <c r="AA602" s="77" t="inlineStr">
        <is>
          <t>Partner companies are selected by HBS, each names a Project Manager, signs a project agreement with HBS, hosts the team and receives the proposal [1][2]. Pages state learning, not consulting, is the main goal.</t>
        </is>
      </c>
      <c r="AB602" s="77" t="inlineStr">
        <is>
          <t>Business/commercial</t>
        </is>
      </c>
      <c r="AC602" s="77" t="inlineStr">
        <is>
          <t>Hosts team; names project manager; sets consumer-focused project area; receives proposal</t>
        </is>
      </c>
      <c r="AD602" s="77" t="inlineStr"/>
      <c r="AE602" s="77" t="inlineStr">
        <is>
          <t>Proposal for new product/service/customer experience presented to the partner</t>
        </is>
      </c>
      <c r="AF602" s="77">
        <f>IF(OR(V602="No",X602="No",Z602="No"),"Outside strict definition",IF(AND(V602="Yes",X602="Yes",Z602="Yes"),"Meets all three","Potentially relevant; evidence incomplete"))</f>
        <v/>
      </c>
      <c r="AG602" s="77" t="inlineStr">
        <is>
          <t>Current delivery confirmed</t>
        </is>
      </c>
      <c r="AH602" s="77" t="inlineStr">
        <is>
          <t>2026 (immersion 11-18 May 2026)</t>
        </is>
      </c>
      <c r="AI602" s="77" t="inlineStr">
        <is>
          <t>Yes</t>
        </is>
      </c>
      <c r="AJ602" s="77">
        <f>IF(AND(AI602="Yes",AF602="Meets all three",AG602="Current delivery confirmed"),"Yes","No")</f>
        <v/>
      </c>
      <c r="AK602" s="77" t="inlineStr"/>
      <c r="AL602" s="77" t="inlineStr">
        <is>
          <t>US02-S01-R1; US02-S01-R2</t>
        </is>
      </c>
      <c r="AM602" s="77" t="inlineStr">
        <is>
          <t>Credit/assessment weight; number of partners in current year (pages cite 13 and 16 cities); what the partner formally receives; HBS handbook and course pages could not be opened by WebFetch (404 / wrong page), so quotes are from search-index text.</t>
        </is>
      </c>
      <c r="AN602" s="77" t="inlineStr"/>
      <c r="AO602" s="77" t="inlineStr">
        <is>
          <t>US</t>
        </is>
      </c>
      <c r="AP602" s="77" t="inlineStr">
        <is>
          <t>US</t>
        </is>
      </c>
      <c r="AQ602" s="77" t="inlineStr">
        <is>
          <t>~1 term/semester</t>
        </is>
      </c>
      <c r="AR602" s="77" t="inlineStr">
        <is>
          <t>All/standard</t>
        </is>
      </c>
      <c r="AS602" s="77" t="inlineStr"/>
    </row>
    <row r="603">
      <c r="A603" s="77" t="inlineStr">
        <is>
          <t>US02</t>
        </is>
      </c>
      <c r="B603" s="77" t="inlineStr">
        <is>
          <t>Harvard</t>
        </is>
      </c>
      <c r="C603" s="77" t="inlineStr">
        <is>
          <t>Programme/course</t>
        </is>
      </c>
      <c r="D603" s="77" t="inlineStr">
        <is>
          <t>US02-S02</t>
        </is>
      </c>
      <c r="E603" s="77" t="inlineStr"/>
      <c r="F603" s="77" t="inlineStr">
        <is>
          <t>No</t>
        </is>
      </c>
      <c r="G603" s="79" t="inlineStr">
        <is>
          <t>Computational Science and Engineering Capstone Project (APCOMP 297R)</t>
        </is>
      </c>
      <c r="H603" s="77" t="inlineStr">
        <is>
          <t>Computational Science and Engineering Capstone Project</t>
        </is>
      </c>
      <c r="I603" s="77" t="inlineStr">
        <is>
          <t>APCOMP 297R</t>
        </is>
      </c>
      <c r="J603" s="77" t="inlineStr">
        <is>
          <t>Semester-long capstone in which students work in groups of 3-4 on a real-world project for a partner/client organization, with progress communicated to course staff and the partner. Past partner examples: Biogen, Fluxedo, Spotify (c. 2017); Unspace rail-incident drone vision project (2024-25).</t>
        </is>
      </c>
      <c r="K603" s="77" t="inlineStr">
        <is>
          <t>Institute for Applied Computational Science (IACS), SEAS</t>
        </is>
      </c>
      <c r="L603" s="77" t="inlineStr">
        <is>
          <t>Master's in Computational Science and Engineering / Data Science (inferred; page does not state who must take it)</t>
        </is>
      </c>
      <c r="M603" s="77" t="inlineStr">
        <is>
          <t>Engineering/computing</t>
        </is>
      </c>
      <c r="N603" s="77" t="inlineStr">
        <is>
          <t>Postgraduate taught</t>
        </is>
      </c>
      <c r="O603" s="77" t="inlineStr"/>
      <c r="P603" s="77" t="inlineStr">
        <is>
          <t>Not stated on pages retrieved</t>
        </is>
      </c>
      <c r="Q603" s="77" t="inlineStr">
        <is>
          <t>Unclear</t>
        </is>
      </c>
      <c r="R603" s="77" t="inlineStr">
        <is>
          <t>Curricular</t>
        </is>
      </c>
      <c r="S603" s="77" t="inlineStr">
        <is>
          <t>Not retrieved</t>
        </is>
      </c>
      <c r="T603" s="77" t="inlineStr">
        <is>
          <t>One semester (Fall 2026 and Spring 2027 sections listed)</t>
        </is>
      </c>
      <c r="U603" s="77" t="inlineStr">
        <is>
          <t>Weekly class (Wed 12:45-3:30pm) with team projects</t>
        </is>
      </c>
      <c r="V603" s="77" t="inlineStr">
        <is>
          <t>Yes</t>
        </is>
      </c>
      <c r="W603" s="77" t="inlineStr">
        <is>
          <t>Teams of 3-4 on a real-world project with messy real datasets; examples with defined models/systems built [1][2].</t>
        </is>
      </c>
      <c r="X603" s="77" t="inlineStr">
        <is>
          <t>Yes</t>
        </is>
      </c>
      <c r="Y603" s="77" t="inlineStr">
        <is>
          <t>'in groups of 3-4 on a real-world project' [1].</t>
        </is>
      </c>
      <c r="Z603" s="77" t="inlineStr">
        <is>
          <t>Yes</t>
        </is>
      </c>
      <c r="AA603" s="77" t="inlineStr">
        <is>
          <t>Course listing refers to progress communicated to a 'partner organization'; search result for a SEAS page says semester-long projects with 'client' organizations; examples of industry partners [1][2]. Whether external partners are the norm for every team is not stated.</t>
        </is>
      </c>
      <c r="AB603" s="77" t="inlineStr">
        <is>
          <t>Business/commercial</t>
        </is>
      </c>
      <c r="AC603" s="77" t="inlineStr">
        <is>
          <t>Provides real-world project and data; receives progress updates</t>
        </is>
      </c>
      <c r="AD603" s="77" t="inlineStr">
        <is>
          <t>Biogen, Fluxedo, Spotify (c. 2017); Unspace (2024-25, from search summary)</t>
        </is>
      </c>
      <c r="AE603" s="77" t="inlineStr">
        <is>
          <t>Team project output (model/system) reported to partner</t>
        </is>
      </c>
      <c r="AF603" s="77">
        <f>IF(OR(V603="No",X603="No",Z603="No"),"Outside strict definition",IF(AND(V603="Yes",X603="Yes",Z603="Yes"),"Meets all three","Potentially relevant; evidence incomplete"))</f>
        <v/>
      </c>
      <c r="AG603" s="77" t="inlineStr">
        <is>
          <t>Current delivery confirmed</t>
        </is>
      </c>
      <c r="AH603" s="77" t="inlineStr">
        <is>
          <t>Fall 2026</t>
        </is>
      </c>
      <c r="AI603" s="77" t="inlineStr">
        <is>
          <t>Yes</t>
        </is>
      </c>
      <c r="AJ603" s="77">
        <f>IF(AND(AI603="Yes",AF603="Meets all three",AG603="Current delivery confirmed"),"Yes","No")</f>
        <v/>
      </c>
      <c r="AK603" s="77" t="inlineStr"/>
      <c r="AL603" s="77" t="inlineStr">
        <is>
          <t>US02-S02-R1; US02-S02-R2</t>
        </is>
      </c>
      <c r="AM603" s="77" t="inlineStr">
        <is>
          <t>Whether compulsory for the CSE/Data Science master's; credit; current partner list; iacs.seas.harvard.edu/capstone and designfair pages returned 403 so were not read; partner-coverage wording is from the course listing and search summaries.</t>
        </is>
      </c>
      <c r="AN603" s="77" t="inlineStr"/>
      <c r="AO603" s="77" t="inlineStr">
        <is>
          <t>US</t>
        </is>
      </c>
      <c r="AP603" s="77" t="inlineStr">
        <is>
          <t>US</t>
        </is>
      </c>
      <c r="AQ603" s="77" t="inlineStr">
        <is>
          <t>~1 term/semester</t>
        </is>
      </c>
      <c r="AR603" s="77" t="inlineStr">
        <is>
          <t>Unclear</t>
        </is>
      </c>
      <c r="AS603" s="77" t="inlineStr"/>
    </row>
    <row r="604">
      <c r="A604" s="77" t="inlineStr">
        <is>
          <t>US02</t>
        </is>
      </c>
      <c r="B604" s="77" t="inlineStr">
        <is>
          <t>Harvard</t>
        </is>
      </c>
      <c r="C604" s="77" t="inlineStr">
        <is>
          <t>Faculty/school</t>
        </is>
      </c>
      <c r="D604" s="77" t="inlineStr">
        <is>
          <t>US02-S03</t>
        </is>
      </c>
      <c r="E604" s="77" t="inlineStr"/>
      <c r="F604" s="77" t="inlineStr">
        <is>
          <t>No</t>
        </is>
      </c>
      <c r="G604" s="79" t="inlineStr">
        <is>
          <t>Harvard Dispute Systems Design Clinic</t>
        </is>
      </c>
      <c r="H604" s="77" t="inlineStr">
        <is>
          <t>Harvard Dispute Systems Design Clinic</t>
        </is>
      </c>
      <c r="I604" s="77" t="inlineStr"/>
      <c r="J604" s="77" t="inlineStr">
        <is>
          <t>Students work in a team of 2-3 (themselves plus 1-2 others) with a Clinical Instructor on a challenge facing an organization or community, meet the client weekly, gather information (interviews, focus groups, surveys), and present findings and recommendations to the client and a final report. Co-required seminar 'Designing Dispute Systems for Justice' (2 classroom credits).</t>
        </is>
      </c>
      <c r="K604" s="77" t="inlineStr">
        <is>
          <t>Harvard Law School, in-house clinics</t>
        </is>
      </c>
      <c r="L604" s="77" t="inlineStr">
        <is>
          <t>Harvard Law School students (as stated by clinic page context)</t>
        </is>
      </c>
      <c r="M604" s="77" t="inlineStr">
        <is>
          <t>Other (law, health, design, architecture…)</t>
        </is>
      </c>
      <c r="N604" s="77" t="inlineStr">
        <is>
          <t>Unclear</t>
        </is>
      </c>
      <c r="O604" s="77" t="inlineStr"/>
      <c r="P604" s="77" t="inlineStr"/>
      <c r="Q604" s="77" t="inlineStr">
        <is>
          <t>Optional/elective</t>
        </is>
      </c>
      <c r="R604" s="77" t="inlineStr">
        <is>
          <t>Curricular</t>
        </is>
      </c>
      <c r="S604" s="77" t="inlineStr">
        <is>
          <t>Clinical credits plus 2-credit co-required seminar</t>
        </is>
      </c>
      <c r="T604" s="77" t="inlineStr">
        <is>
          <t>One semester (Fall and Spring)</t>
        </is>
      </c>
      <c r="U604" s="77" t="inlineStr">
        <is>
          <t>Team client project plus seminar</t>
        </is>
      </c>
      <c r="V604" s="77" t="inlineStr">
        <is>
          <t>Yes</t>
        </is>
      </c>
      <c r="W604" s="77" t="inlineStr">
        <is>
          <t>Research and consulting project ending in findings, recommendations and final report [1].</t>
        </is>
      </c>
      <c r="X604" s="77" t="inlineStr">
        <is>
          <t>Yes</t>
        </is>
      </c>
      <c r="Y604" s="77" t="inlineStr">
        <is>
          <t>'usually work in a team of 1-2 other students with a Clinical Instructor' [1]. Pair or trio counts as a team.</t>
        </is>
      </c>
      <c r="Z604" s="77" t="inlineStr">
        <is>
          <t>Yes</t>
        </is>
      </c>
      <c r="AA604" s="77" t="inlineStr">
        <is>
          <t>Each team works on a challenge facing an organization or community, meets the client weekly and shares recommendations with the client [1].</t>
        </is>
      </c>
      <c r="AB604" s="77" t="inlineStr">
        <is>
          <t>Unclear</t>
        </is>
      </c>
      <c r="AC604" s="77" t="inlineStr">
        <is>
          <t>Client: poses challenge, meets team weekly, receives recommendations</t>
        </is>
      </c>
      <c r="AD604" s="77" t="inlineStr"/>
      <c r="AE604" s="77" t="inlineStr">
        <is>
          <t>Final report and recommendations to client</t>
        </is>
      </c>
      <c r="AF604" s="77">
        <f>IF(OR(V604="No",X604="No",Z604="No"),"Outside strict definition",IF(AND(V604="Yes",X604="Yes",Z604="Yes"),"Meets all three","Potentially relevant; evidence incomplete"))</f>
        <v/>
      </c>
      <c r="AG604" s="77" t="inlineStr">
        <is>
          <t>Current status unclear</t>
        </is>
      </c>
      <c r="AH604" s="77" t="inlineStr"/>
      <c r="AI604" s="77" t="inlineStr">
        <is>
          <t>Yes</t>
        </is>
      </c>
      <c r="AJ604" s="77">
        <f>IF(AND(AI604="Yes",AF604="Meets all three",AG604="Current delivery confirmed"),"Yes","No")</f>
        <v/>
      </c>
      <c r="AK604" s="77" t="inlineStr"/>
      <c r="AL604" s="77" t="inlineStr">
        <is>
          <t>US02-S03-R1</t>
        </is>
      </c>
      <c r="AM604" s="77" t="inlineStr">
        <is>
          <t>Page is undated; no dated 2025/26-2026/27 corroboration; client sector mix; student level.</t>
        </is>
      </c>
      <c r="AN604" s="77" t="inlineStr"/>
      <c r="AO604" s="77" t="inlineStr">
        <is>
          <t>US</t>
        </is>
      </c>
      <c r="AP604" s="77" t="inlineStr">
        <is>
          <t>US</t>
        </is>
      </c>
      <c r="AQ604" s="77" t="inlineStr">
        <is>
          <t>~1 term/semester</t>
        </is>
      </c>
      <c r="AR604" s="77" t="inlineStr">
        <is>
          <t>All/standard</t>
        </is>
      </c>
      <c r="AS604" s="77" t="inlineStr"/>
    </row>
    <row r="605">
      <c r="A605" s="77" t="inlineStr">
        <is>
          <t>US02</t>
        </is>
      </c>
      <c r="B605" s="77" t="inlineStr">
        <is>
          <t>Harvard</t>
        </is>
      </c>
      <c r="C605" s="77" t="inlineStr">
        <is>
          <t>Programme/course</t>
        </is>
      </c>
      <c r="D605" s="77" t="inlineStr">
        <is>
          <t>US02-S04</t>
        </is>
      </c>
      <c r="E605" s="77" t="inlineStr"/>
      <c r="F605" s="77" t="inlineStr">
        <is>
          <t>No</t>
        </is>
      </c>
      <c r="G605" s="79" t="inlineStr">
        <is>
          <t>Policy Analysis Exercise (PAE), Master in Public Policy</t>
        </is>
      </c>
      <c r="H605" s="77" t="inlineStr">
        <is>
          <t>Policy Analysis Exercise</t>
        </is>
      </c>
      <c r="I605" s="77" t="inlineStr"/>
      <c r="J605" s="77" t="inlineStr">
        <is>
          <t>Second-year MPP capstone (September to March) on a public or nonprofit policy or management issue presented by a client organization; students define the problem with the client, research, and make actionable recommendations in a c. 40-page / 10,000-word analysis under a faculty advisor. Clients meet students regularly and review drafts.</t>
        </is>
      </c>
      <c r="K605" s="77" t="inlineStr">
        <is>
          <t>Harvard Kennedy School</t>
        </is>
      </c>
      <c r="L605" s="77" t="inlineStr">
        <is>
          <t>Master in Public Policy second-year students</t>
        </is>
      </c>
      <c r="M605" s="77" t="inlineStr">
        <is>
          <t>Arts/humanities/social sciences</t>
        </is>
      </c>
      <c r="N605" s="77" t="inlineStr">
        <is>
          <t>Postgraduate taught</t>
        </is>
      </c>
      <c r="O605" s="77" t="inlineStr">
        <is>
          <t>MPP Year 2</t>
        </is>
      </c>
      <c r="P605" s="77" t="inlineStr"/>
      <c r="Q605" s="77" t="inlineStr">
        <is>
          <t>Compulsory within specified programmes</t>
        </is>
      </c>
      <c r="R605" s="77" t="inlineStr">
        <is>
          <t>Curricular</t>
        </is>
      </c>
      <c r="S605" s="77" t="inlineStr">
        <is>
          <t>Capstone; must be passed to graduate (per Spring Exercise page); weighting not retrieved</t>
        </is>
      </c>
      <c r="T605" s="77" t="inlineStr">
        <is>
          <t>September to March, c. 8-10 hours a week</t>
        </is>
      </c>
      <c r="U605" s="77" t="inlineStr">
        <is>
          <t>Client project with faculty advisor</t>
        </is>
      </c>
      <c r="V605" s="77" t="inlineStr">
        <is>
          <t>Yes</t>
        </is>
      </c>
      <c r="W605" s="77" t="inlineStr">
        <is>
          <t>Defined client problem, research, and a 10,000-word analysis with recommendations [1][2].</t>
        </is>
      </c>
      <c r="X605" s="77" t="inlineStr">
        <is>
          <t>Unclear</t>
        </is>
      </c>
      <c r="Y605" s="77" t="inlineStr">
        <is>
          <t>Client page: 'Students may work alone or in a small group'; another HKS page describes it as individual; search results mention a 2026 four-person team project. Individual and group routes cannot be separated [2][3].</t>
        </is>
      </c>
      <c r="Z605" s="77" t="inlineStr">
        <is>
          <t>Yes</t>
        </is>
      </c>
      <c r="AA605" s="77" t="inlineStr">
        <is>
          <t>Client organization presents the problem, meets the student regularly, reviews drafts and supplies information; client may not control conclusions [1][2].</t>
        </is>
      </c>
      <c r="AB605" s="77" t="inlineStr">
        <is>
          <t>Mixed</t>
        </is>
      </c>
      <c r="AC605" s="77" t="inlineStr">
        <is>
          <t>Client: poses problem, supervises informally, receives analysis</t>
        </is>
      </c>
      <c r="AD605" s="77" t="inlineStr">
        <is>
          <t>AFL-CIO State and Local Advocacy Hub (2026 team project, from search summary)</t>
        </is>
      </c>
      <c r="AE605" s="77" t="inlineStr">
        <is>
          <t>Policy analysis report with recommendations to client</t>
        </is>
      </c>
      <c r="AF605" s="77">
        <f>IF(OR(V605="No",X605="No",Z605="No"),"Outside strict definition",IF(AND(V605="Yes",X605="Yes",Z605="Yes"),"Meets all three","Potentially relevant; evidence incomplete"))</f>
        <v/>
      </c>
      <c r="AG605" s="77" t="inlineStr">
        <is>
          <t>Current delivery confirmed</t>
        </is>
      </c>
      <c r="AH605" s="77" t="inlineStr">
        <is>
          <t>2026 (PAE showcase)</t>
        </is>
      </c>
      <c r="AI605" s="77" t="inlineStr">
        <is>
          <t>Yes</t>
        </is>
      </c>
      <c r="AJ605" s="77">
        <f>IF(AND(AI605="Yes",AF605="Meets all three",AG605="Current delivery confirmed"),"Yes","No")</f>
        <v/>
      </c>
      <c r="AK605" s="77" t="inlineStr"/>
      <c r="AL605" s="77" t="inlineStr">
        <is>
          <t>US02-S04-R1; US02-S04-R2; US02-S04-R3</t>
        </is>
      </c>
      <c r="AM605" s="77" t="inlineStr">
        <is>
          <t>Share of PAEs done in groups; status confirmed through a search-summary mention of a 2026 showcase plus an annual client call (proposals from August).</t>
        </is>
      </c>
      <c r="AN605" s="77" t="inlineStr"/>
      <c r="AO605" s="77" t="inlineStr">
        <is>
          <t>US</t>
        </is>
      </c>
      <c r="AP605" s="77" t="inlineStr">
        <is>
          <t>US</t>
        </is>
      </c>
      <c r="AQ605" s="77" t="inlineStr">
        <is>
          <t>&gt;1 term</t>
        </is>
      </c>
      <c r="AR605" s="77" t="inlineStr">
        <is>
          <t>All/standard</t>
        </is>
      </c>
      <c r="AS605" s="77" t="inlineStr"/>
    </row>
    <row r="606">
      <c r="A606" s="77" t="inlineStr">
        <is>
          <t>US03</t>
        </is>
      </c>
      <c r="B606" s="77" t="inlineStr">
        <is>
          <t>Stanford</t>
        </is>
      </c>
      <c r="C606" s="77" t="inlineStr">
        <is>
          <t>University-wide</t>
        </is>
      </c>
      <c r="D606" s="77" t="inlineStr">
        <is>
          <t>US03-S01</t>
        </is>
      </c>
      <c r="E606" s="77" t="inlineStr"/>
      <c r="F606" s="77" t="inlineStr">
        <is>
          <t>No</t>
        </is>
      </c>
      <c r="G606" s="79" t="inlineStr">
        <is>
          <t>Design for Extreme Affordability (Extreme)</t>
        </is>
      </c>
      <c r="H606" s="77" t="inlineStr">
        <is>
          <t>Design for Extreme Affordability</t>
        </is>
      </c>
      <c r="I606" s="77" t="inlineStr">
        <is>
          <t>OIT 333-334 / ME 206A/B</t>
        </is>
      </c>
      <c r="J606" s="77" t="inlineStr">
        <is>
          <t>Two-quarter (winter, spring) interdisciplinary graduate course co-offered by the GSB and School of Engineering; student teams take a question posed by a community partner, build prototypes, with a spring-break field trip to Costa Rica; aimed at implementation.</t>
        </is>
      </c>
      <c r="K606" s="77" t="inlineStr">
        <is>
          <t>d.school; Graduate School of Business; School of Engineering</t>
        </is>
      </c>
      <c r="L606" s="77" t="inlineStr">
        <is>
          <t>Graduate students across all Stanford schools and programs</t>
        </is>
      </c>
      <c r="M606" s="77" t="inlineStr">
        <is>
          <t>Central provision; Business/management; Engineering/computing</t>
        </is>
      </c>
      <c r="N606" s="77" t="inlineStr">
        <is>
          <t>Postgraduate taught</t>
        </is>
      </c>
      <c r="O606" s="77" t="inlineStr"/>
      <c r="P606" s="77" t="inlineStr">
        <is>
          <t>Limited enrolment by application; must take both OIT333 (winter) and OIT334 (spring)</t>
        </is>
      </c>
      <c r="Q606" s="77" t="inlineStr">
        <is>
          <t>Selective/competitive</t>
        </is>
      </c>
      <c r="R606" s="77" t="inlineStr">
        <is>
          <t>Curricular</t>
        </is>
      </c>
      <c r="S606" s="77" t="inlineStr">
        <is>
          <t>4 units, letter grade, cross-listed OIT 333-334 / ME 206A/B [2]</t>
        </is>
      </c>
      <c r="T606" s="77" t="inlineStr">
        <is>
          <t>Winter and spring quarters</t>
        </is>
      </c>
      <c r="U606" s="77" t="inlineStr">
        <is>
          <t>Team project course with field trip</t>
        </is>
      </c>
      <c r="V606" s="77" t="inlineStr">
        <is>
          <t>Yes</t>
        </is>
      </c>
      <c r="W606" s="77" t="inlineStr">
        <is>
          <t>Team-based challenges, prototypes, culminating in implementation [1][2]; no explicit final deliverable list on page.</t>
        </is>
      </c>
      <c r="X606" s="77" t="inlineStr">
        <is>
          <t>Yes</t>
        </is>
      </c>
      <c r="Y606" s="77" t="inlineStr">
        <is>
          <t>'work on team-based challenges with community partners'; 'multidisciplinary team, fast paced, project based experience' [1][2].</t>
        </is>
      </c>
      <c r="Z606" s="77" t="inlineStr">
        <is>
          <t>Yes</t>
        </is>
      </c>
      <c r="AA606" s="77" t="inlineStr">
        <is>
          <t>'Each project in Extreme begins with a question posed by a community partner on the ground'; 'Students work directly with course partners, and the communities they serve' [1][2].</t>
        </is>
      </c>
      <c r="AB606" s="77" t="inlineStr">
        <is>
          <t>Mixed</t>
        </is>
      </c>
      <c r="AC606" s="77" t="inlineStr">
        <is>
          <t>Poses project question; students work directly with partner and communities</t>
        </is>
      </c>
      <c r="AD606" s="77" t="inlineStr"/>
      <c r="AE606" s="77" t="inlineStr">
        <is>
          <t>Prototype/product or service (implementation intended)</t>
        </is>
      </c>
      <c r="AF606" s="77">
        <f>IF(OR(V606="No",X606="No",Z606="No"),"Outside strict definition",IF(AND(V606="Yes",X606="Yes",Z606="Yes"),"Meets all three","Potentially relevant; evidence incomplete"))</f>
        <v/>
      </c>
      <c r="AG606" s="77" t="inlineStr">
        <is>
          <t>Current delivery confirmed</t>
        </is>
      </c>
      <c r="AH606" s="77" t="inlineStr">
        <is>
          <t>2025/26 (application cycle Oct-Nov 2025 for 2026 cohort)</t>
        </is>
      </c>
      <c r="AI606" s="77" t="inlineStr">
        <is>
          <t>Yes</t>
        </is>
      </c>
      <c r="AJ606" s="77">
        <f>IF(AND(AI606="Yes",AF606="Meets all three",AG606="Current delivery confirmed"),"Yes","No")</f>
        <v/>
      </c>
      <c r="AK606" s="77" t="inlineStr"/>
      <c r="AL606" s="77" t="inlineStr">
        <is>
          <t>US03-S01-R1; US03-S01-R2</t>
        </is>
      </c>
      <c r="AM606" s="77" t="inlineStr">
        <is>
          <t>Partner sector mix (NGOs/social enterprises/companies) not itemised on pages fetched; no named partners.</t>
        </is>
      </c>
      <c r="AN606" s="77" t="inlineStr">
        <is>
          <t>Design for Extreme Affordability</t>
        </is>
      </c>
      <c r="AO606" s="77" t="inlineStr">
        <is>
          <t>US</t>
        </is>
      </c>
      <c r="AP606" s="77" t="inlineStr">
        <is>
          <t>US</t>
        </is>
      </c>
      <c r="AQ606" s="77" t="inlineStr">
        <is>
          <t>&gt; 1 term</t>
        </is>
      </c>
      <c r="AR606" s="77" t="inlineStr">
        <is>
          <t>All/standard</t>
        </is>
      </c>
      <c r="AS606" s="77" t="inlineStr"/>
    </row>
    <row r="607">
      <c r="A607" s="77" t="inlineStr">
        <is>
          <t>US03</t>
        </is>
      </c>
      <c r="B607" s="77" t="inlineStr">
        <is>
          <t>Stanford</t>
        </is>
      </c>
      <c r="C607" s="77" t="inlineStr">
        <is>
          <t>Programme/course</t>
        </is>
      </c>
      <c r="D607" s="77" t="inlineStr">
        <is>
          <t>US03-S02</t>
        </is>
      </c>
      <c r="E607" s="77" t="inlineStr"/>
      <c r="F607" s="77" t="inlineStr">
        <is>
          <t>No</t>
        </is>
      </c>
      <c r="G607" s="79" t="inlineStr">
        <is>
          <t>ME310 Global Design Innovation (ME310ABC)</t>
        </is>
      </c>
      <c r="H607" s="77" t="inlineStr">
        <is>
          <t>ME310 Global Design Innovation</t>
        </is>
      </c>
      <c r="I607" s="77" t="inlineStr">
        <is>
          <t>ME310A/B/C</t>
        </is>
      </c>
      <c r="J607" s="77" t="inlineStr">
        <is>
          <t>Year-long (Sept-June) company-sponsored engineering design course: Stanford team of 3-4 graduate students paired with a team at a partner university works on a corporate sponsor's problem statement, producing a functional prototype and presenting at Stanford Design EXPErience in June.</t>
        </is>
      </c>
      <c r="K607" s="77" t="inlineStr">
        <is>
          <t>Mechanical Engineering (Design Group)</t>
        </is>
      </c>
      <c r="L607" s="77" t="inlineStr">
        <is>
          <t>Master's-level engineering and design students (30-40 Stanford students per year)</t>
        </is>
      </c>
      <c r="M607" s="77" t="inlineStr">
        <is>
          <t>Engineering/computing</t>
        </is>
      </c>
      <c r="N607" s="77" t="inlineStr">
        <is>
          <t>Postgraduate taught</t>
        </is>
      </c>
      <c r="O607" s="77" t="inlineStr"/>
      <c r="P607" s="77" t="inlineStr">
        <is>
          <t>Not itemised on page fetched</t>
        </is>
      </c>
      <c r="Q607" s="77" t="inlineStr">
        <is>
          <t>Optional/elective</t>
        </is>
      </c>
      <c r="R607" s="77" t="inlineStr">
        <is>
          <t>Curricular</t>
        </is>
      </c>
      <c r="S607" s="77" t="inlineStr">
        <is>
          <t>Not evidenced</t>
        </is>
      </c>
      <c r="T607" s="77" t="inlineStr">
        <is>
          <t>Autumn to mid-June (9 months)</t>
        </is>
      </c>
      <c r="U607" s="77" t="inlineStr">
        <is>
          <t>Team design project with international partner team</t>
        </is>
      </c>
      <c r="V607" s="77" t="inlineStr">
        <is>
          <t>Yes</t>
        </is>
      </c>
      <c r="W607" s="77" t="inlineStr">
        <is>
          <t>Broad problem statements refined into 'fully functional reference model prototypes in June' [1].</t>
        </is>
      </c>
      <c r="X607" s="77" t="inlineStr">
        <is>
          <t>Yes</t>
        </is>
      </c>
      <c r="Y607" s="77" t="inlineStr">
        <is>
          <t>'two teams of three to four graduate students each' [1].</t>
        </is>
      </c>
      <c r="Z607" s="77" t="inlineStr">
        <is>
          <t>Yes</t>
        </is>
      </c>
      <c r="AA607" s="77" t="inlineStr">
        <is>
          <t>Industry collaborators sponsor the project; 'Corporate involvement provides the reality checks'; project fee for 2026-27 [1]; past sponsors per search extract: Clariant, IKEA Industry, Hamilton Company [2].</t>
        </is>
      </c>
      <c r="AB607" s="77" t="inlineStr">
        <is>
          <t>Business/commercial</t>
        </is>
      </c>
      <c r="AC607" s="77" t="inlineStr">
        <is>
          <t>Sponsors problem statement and fee; interacts with teams; liaison throughout year</t>
        </is>
      </c>
      <c r="AD607" s="77" t="inlineStr">
        <is>
          <t>Clariant (2012-13), IKEA Industry (undated), Hamilton Company (more recent, per search summary) - not verified for 2026-27</t>
        </is>
      </c>
      <c r="AE607" s="77" t="inlineStr">
        <is>
          <t>Functional reference-model prototype, showcased at EXPE</t>
        </is>
      </c>
      <c r="AF607" s="77">
        <f>IF(OR(V607="No",X607="No",Z607="No"),"Outside strict definition",IF(AND(V607="Yes",X607="Yes",Z607="Yes"),"Meets all three","Potentially relevant; evidence incomplete"))</f>
        <v/>
      </c>
      <c r="AG607" s="77" t="inlineStr">
        <is>
          <t>Current delivery confirmed</t>
        </is>
      </c>
      <c r="AH607" s="77" t="inlineStr">
        <is>
          <t>2026-27 (sponsor fee listed for academic year 2026-27)</t>
        </is>
      </c>
      <c r="AI607" s="77" t="inlineStr">
        <is>
          <t>Yes</t>
        </is>
      </c>
      <c r="AJ607" s="77">
        <f>IF(AND(AI607="Yes",AF607="Meets all three",AG607="Current delivery confirmed"),"Yes","No")</f>
        <v/>
      </c>
      <c r="AK607" s="77" t="inlineStr">
        <is>
          <t>About 100 masters students per year across Stanford and partner universities (30-40 Stanford) [1]</t>
        </is>
      </c>
      <c r="AL607" s="77" t="inlineStr">
        <is>
          <t>US03-S02-R1; US03-S02-R2</t>
        </is>
      </c>
      <c r="AM607" s="77" t="inlineStr">
        <is>
          <t>Credit/units and Stanford eligibility not confirmed; page is a sponsor solicitation, so 2026-27 sponsors not named.</t>
        </is>
      </c>
      <c r="AN607" s="77" t="inlineStr"/>
      <c r="AO607" s="77" t="inlineStr">
        <is>
          <t>US</t>
        </is>
      </c>
      <c r="AP607" s="77" t="inlineStr">
        <is>
          <t>US</t>
        </is>
      </c>
      <c r="AQ607" s="77" t="inlineStr">
        <is>
          <t>&gt;1 term</t>
        </is>
      </c>
      <c r="AR607" s="77" t="inlineStr">
        <is>
          <t>All/standard</t>
        </is>
      </c>
      <c r="AS607" s="77" t="inlineStr"/>
    </row>
    <row r="608">
      <c r="A608" s="77" t="inlineStr">
        <is>
          <t>US03</t>
        </is>
      </c>
      <c r="B608" s="77" t="inlineStr">
        <is>
          <t>Stanford</t>
        </is>
      </c>
      <c r="C608" s="77" t="inlineStr">
        <is>
          <t>Programme/course</t>
        </is>
      </c>
      <c r="D608" s="77" t="inlineStr">
        <is>
          <t>US03-S03</t>
        </is>
      </c>
      <c r="E608" s="77" t="inlineStr"/>
      <c r="F608" s="77" t="inlineStr">
        <is>
          <t>No</t>
        </is>
      </c>
      <c r="G608" s="79" t="inlineStr">
        <is>
          <t>Public Policy Practicum (PUBLPOL 200A/B/C undergraduate senior practicum; PUBLPOL 309 MPP Practicum)</t>
        </is>
      </c>
      <c r="H608" s="77" t="inlineStr">
        <is>
          <t>Public Policy Program Practicum</t>
        </is>
      </c>
      <c r="I608" s="77" t="inlineStr">
        <is>
          <t>PUBLPOL 200A/B/C; PUBLPOL 309</t>
        </is>
      </c>
      <c r="J608" s="77" t="inlineStr">
        <is>
          <t>Capstone in which small student teams analyse a real policy problem for a government or nonprofit client, ending in a final report and formal presentation to the client. Required for Public Policy BA seniors (5 units) and MPP students (10 units, Autumn and Winter).</t>
        </is>
      </c>
      <c r="K608" s="77" t="inlineStr">
        <is>
          <t>Public Policy Program</t>
        </is>
      </c>
      <c r="L608" s="77" t="inlineStr">
        <is>
          <t>Public Policy majors (senior year) and MPP students</t>
        </is>
      </c>
      <c r="M608" s="77" t="inlineStr">
        <is>
          <t>Arts/humanities/social sciences</t>
        </is>
      </c>
      <c r="N608" s="77" t="inlineStr">
        <is>
          <t>Mixed</t>
        </is>
      </c>
      <c r="O608" s="77" t="inlineStr">
        <is>
          <t>Senior year (UG); MPP year 2 (inferred, not stated)</t>
        </is>
      </c>
      <c r="P608" s="77" t="inlineStr">
        <is>
          <t>Public Policy majors / MPP</t>
        </is>
      </c>
      <c r="Q608" s="77" t="inlineStr">
        <is>
          <t>Compulsory within specified programmes</t>
        </is>
      </c>
      <c r="R608" s="77" t="inlineStr">
        <is>
          <t>Curricular</t>
        </is>
      </c>
      <c r="S608" s="77" t="inlineStr">
        <is>
          <t>PUBLPOL 200A/B/C 5 units; PUBLPOL 309 10 units</t>
        </is>
      </c>
      <c r="T608" s="77" t="inlineStr">
        <is>
          <t>1-2 quarters (UG one quarter; MPP Autumn+Winter)</t>
        </is>
      </c>
      <c r="U608" s="77" t="inlineStr">
        <is>
          <t>Team client project</t>
        </is>
      </c>
      <c r="V608" s="77" t="inlineStr">
        <is>
          <t>Yes</t>
        </is>
      </c>
      <c r="W608" s="77" t="inlineStr">
        <is>
          <t>'a final report and formal presentation to the client' [1].</t>
        </is>
      </c>
      <c r="X608" s="77" t="inlineStr">
        <is>
          <t>Yes</t>
        </is>
      </c>
      <c r="Y608" s="77" t="inlineStr">
        <is>
          <t>'students work in small teams' [1]; 'interdisciplinary student teams analyze real world policy issues for outside clients' [2].</t>
        </is>
      </c>
      <c r="Z608" s="77" t="inlineStr">
        <is>
          <t>Yes</t>
        </is>
      </c>
      <c r="AA608" s="77" t="inlineStr">
        <is>
          <t>Client organisations (government and nonprofit) sponsor projects, meet teams at start, middle and end (search extract) and receive the report and presentation [1][2]; 'over 50 client organizations' since 2007 [1].</t>
        </is>
      </c>
      <c r="AB608" s="77" t="inlineStr">
        <is>
          <t>Mixed</t>
        </is>
      </c>
      <c r="AC608" s="77" t="inlineStr">
        <is>
          <t>Client: poses project, guides team, receives report and presentation</t>
        </is>
      </c>
      <c r="AD608" s="77" t="inlineStr">
        <is>
          <t>Not named on pages fetched</t>
        </is>
      </c>
      <c r="AE608" s="77" t="inlineStr">
        <is>
          <t>Client report and presentation</t>
        </is>
      </c>
      <c r="AF608" s="77">
        <f>IF(OR(V608="No",X608="No",Z608="No"),"Outside strict definition",IF(AND(V608="Yes",X608="Yes",Z608="Yes"),"Meets all three","Potentially relevant; evidence incomplete"))</f>
        <v/>
      </c>
      <c r="AG608" s="77" t="inlineStr">
        <is>
          <t>Current status unclear</t>
        </is>
      </c>
      <c r="AH608" s="77" t="inlineStr">
        <is>
          <t>undated</t>
        </is>
      </c>
      <c r="AI608" s="77" t="inlineStr">
        <is>
          <t>Yes</t>
        </is>
      </c>
      <c r="AJ608" s="77">
        <f>IF(AND(AI608="Yes",AF608="Meets all three",AG608="Current delivery confirmed"),"Yes","No")</f>
        <v/>
      </c>
      <c r="AK608" s="77" t="inlineStr">
        <is>
          <t>Over 200 students, over 50 client organisations since 2007 (cumulative) [1]</t>
        </is>
      </c>
      <c r="AL608" s="77" t="inlineStr">
        <is>
          <t>US03-S03-R1; US03-S03-R2</t>
        </is>
      </c>
      <c r="AM608" s="77" t="inlineStr">
        <is>
          <t>No dated 2025/26 or 2026/27 evidence retrieved; need current-year practicum client list.</t>
        </is>
      </c>
      <c r="AN608" s="77" t="inlineStr"/>
      <c r="AO608" s="77" t="inlineStr">
        <is>
          <t>US</t>
        </is>
      </c>
      <c r="AP608" s="77" t="inlineStr">
        <is>
          <t>US</t>
        </is>
      </c>
      <c r="AQ608" s="77" t="inlineStr">
        <is>
          <t>~1 term</t>
        </is>
      </c>
      <c r="AR608" s="77" t="inlineStr">
        <is>
          <t>All/standard</t>
        </is>
      </c>
      <c r="AS608" s="77" t="inlineStr"/>
    </row>
    <row r="609">
      <c r="A609" s="77" t="inlineStr">
        <is>
          <t>US03</t>
        </is>
      </c>
      <c r="B609" s="77" t="inlineStr">
        <is>
          <t>Stanford</t>
        </is>
      </c>
      <c r="C609" s="77" t="inlineStr">
        <is>
          <t>Programme/course</t>
        </is>
      </c>
      <c r="D609" s="77" t="inlineStr">
        <is>
          <t>US03-S04</t>
        </is>
      </c>
      <c r="E609" s="77" t="inlineStr"/>
      <c r="F609" s="77" t="inlineStr">
        <is>
          <t>No</t>
        </is>
      </c>
      <c r="G609" s="79" t="inlineStr">
        <is>
          <t>MS&amp;E Senior Project (sponsor-based team projects)</t>
        </is>
      </c>
      <c r="H609" s="77" t="inlineStr">
        <is>
          <t>Management Science &amp; Engineering senior project course</t>
        </is>
      </c>
      <c r="I609" s="77" t="inlineStr"/>
      <c r="J609" s="77" t="inlineStr">
        <is>
          <t>Senior project course of the MS&amp;E major in which teams of 3-4 act as consultants to sponsor organisations on real problems over a 10-week quarter (2026 sponsors included IBM, New Enterprise Associates, Sanas, Ajax Health), delivering final presentations and written summaries, models or AI tools.</t>
        </is>
      </c>
      <c r="K609" s="77" t="inlineStr">
        <is>
          <t>Management Science and Engineering</t>
        </is>
      </c>
      <c r="L609" s="77" t="inlineStr">
        <is>
          <t>MS&amp;E majors (seniors)</t>
        </is>
      </c>
      <c r="M609" s="77" t="inlineStr">
        <is>
          <t>Engineering/computing; Business/management</t>
        </is>
      </c>
      <c r="N609" s="77" t="inlineStr">
        <is>
          <t>Undergraduate</t>
        </is>
      </c>
      <c r="O609" s="77" t="inlineStr">
        <is>
          <t>Senior</t>
        </is>
      </c>
      <c r="P609" s="77" t="inlineStr"/>
      <c r="Q609" s="77" t="inlineStr">
        <is>
          <t>Unclear</t>
        </is>
      </c>
      <c r="R609" s="77" t="inlineStr">
        <is>
          <t>Curricular</t>
        </is>
      </c>
      <c r="S609" s="77" t="inlineStr">
        <is>
          <t>Not stated; course number not named on page</t>
        </is>
      </c>
      <c r="T609" s="77" t="inlineStr">
        <is>
          <t>10-week quarter (per search extract)</t>
        </is>
      </c>
      <c r="U609" s="77" t="inlineStr">
        <is>
          <t>Team consulting project</t>
        </is>
      </c>
      <c r="V609" s="77" t="inlineStr">
        <is>
          <t>Yes</t>
        </is>
      </c>
      <c r="W609" s="77" t="inlineStr">
        <is>
          <t>Deliverables included final presentations, written summaries, financial models, go-to-market strategies, custom AI agents [1].</t>
        </is>
      </c>
      <c r="X609" s="77" t="inlineStr">
        <is>
          <t>Yes</t>
        </is>
      </c>
      <c r="Y609" s="77" t="inlineStr">
        <is>
          <t>'In teams of three to four' [1].</t>
        </is>
      </c>
      <c r="Z609" s="77" t="inlineStr">
        <is>
          <t>Yes</t>
        </is>
      </c>
      <c r="AA609" s="77" t="inlineStr">
        <is>
          <t>Teams define and solve a problem with a sponsor organisation; page lists 2026 sponsors, with some videos shared only where sponsors allowed [1].</t>
        </is>
      </c>
      <c r="AB609" s="77" t="inlineStr">
        <is>
          <t>Business/commercial</t>
        </is>
      </c>
      <c r="AC609" s="77" t="inlineStr">
        <is>
          <t>Sponsor: problem, feedback; receives deliverables</t>
        </is>
      </c>
      <c r="AD609" s="77" t="inlineStr">
        <is>
          <t>2026: IBM (three teams), New Enterprise Associates, Sanas, Ajax Health, SURF Stanford Medicine, Nest, PINTAR and others [1]</t>
        </is>
      </c>
      <c r="AE609" s="77" t="inlineStr">
        <is>
          <t>Final presentation and written summary/model/tool</t>
        </is>
      </c>
      <c r="AF609" s="77">
        <f>IF(OR(V609="No",X609="No",Z609="No"),"Outside strict definition",IF(AND(V609="Yes",X609="Yes",Z609="Yes"),"Meets all three","Potentially relevant; evidence incomplete"))</f>
        <v/>
      </c>
      <c r="AG609" s="77" t="inlineStr">
        <is>
          <t>Current delivery confirmed</t>
        </is>
      </c>
      <c r="AH609" s="77" t="inlineStr">
        <is>
          <t>2026 (Winter/Spring quarter 2026)</t>
        </is>
      </c>
      <c r="AI609" s="77" t="inlineStr">
        <is>
          <t>Yes</t>
        </is>
      </c>
      <c r="AJ609" s="77">
        <f>IF(AND(AI609="Yes",AF609="Meets all three",AG609="Current delivery confirmed"),"Yes","No")</f>
        <v/>
      </c>
      <c r="AK609" s="77" t="inlineStr">
        <is>
          <t>About 15 named sponsors/projects listed for 2026 [1]</t>
        </is>
      </c>
      <c r="AL609" s="77" t="inlineStr">
        <is>
          <t>US03-S04-R1</t>
        </is>
      </c>
      <c r="AM609" s="77" t="inlineStr">
        <is>
          <t>Course number and whether compulsory for MS&amp;E majors; whether 'External Partner Coverage' is standard for all teams (some sponsor 'Anonymous' ; SURF Stanford Medicine is internal-affiliated).</t>
        </is>
      </c>
      <c r="AN609" s="77" t="inlineStr"/>
      <c r="AO609" s="77" t="inlineStr">
        <is>
          <t>US</t>
        </is>
      </c>
      <c r="AP609" s="77" t="inlineStr">
        <is>
          <t>US</t>
        </is>
      </c>
      <c r="AQ609" s="77" t="inlineStr">
        <is>
          <t>~1 term</t>
        </is>
      </c>
      <c r="AR609" s="77" t="inlineStr">
        <is>
          <t>All/standard</t>
        </is>
      </c>
      <c r="AS609" s="77" t="inlineStr"/>
    </row>
    <row r="610">
      <c r="A610" s="77" t="inlineStr">
        <is>
          <t>US03</t>
        </is>
      </c>
      <c r="B610" s="77" t="inlineStr">
        <is>
          <t>Stanford</t>
        </is>
      </c>
      <c r="C610" s="77" t="inlineStr">
        <is>
          <t>Programme/course</t>
        </is>
      </c>
      <c r="D610" s="77" t="inlineStr">
        <is>
          <t>US03-S05</t>
        </is>
      </c>
      <c r="E610" s="77" t="inlineStr"/>
      <c r="F610" s="77" t="inlineStr">
        <is>
          <t>No</t>
        </is>
      </c>
      <c r="G610" s="79" t="inlineStr">
        <is>
          <t>CS 210B Software Entrepreneurship Project (Software Development for Startups / Software Fair)</t>
        </is>
      </c>
      <c r="H610" s="77" t="inlineStr">
        <is>
          <t>CS210 corporate-partner software project</t>
        </is>
      </c>
      <c r="I610" s="77" t="inlineStr">
        <is>
          <t>CS 210B</t>
        </is>
      </c>
      <c r="J610" s="77" t="inlineStr">
        <is>
          <t>Two-quarter (Winter/Spring) course where teams operate as startups on loosely defined R&amp;D challenges seeded by corporate partners, travelling to partner HQ where practical; showcased at the Software Fair (10 June 2026).</t>
        </is>
      </c>
      <c r="K610" s="77" t="inlineStr">
        <is>
          <t>Computer Science</t>
        </is>
      </c>
      <c r="L610" s="77" t="inlineStr">
        <is>
          <t>Not established</t>
        </is>
      </c>
      <c r="M610" s="77" t="inlineStr">
        <is>
          <t>Engineering/computing</t>
        </is>
      </c>
      <c r="N610" s="77" t="inlineStr">
        <is>
          <t>Unclear</t>
        </is>
      </c>
      <c r="O610" s="77" t="inlineStr"/>
      <c r="P610" s="77" t="inlineStr">
        <is>
          <t>Not retrieved</t>
        </is>
      </c>
      <c r="Q610" s="77" t="inlineStr">
        <is>
          <t>Optional/elective</t>
        </is>
      </c>
      <c r="R610" s="77" t="inlineStr">
        <is>
          <t>Curricular</t>
        </is>
      </c>
      <c r="S610" s="77" t="inlineStr">
        <is>
          <t>Not retrieved</t>
        </is>
      </c>
      <c r="T610" s="77" t="inlineStr">
        <is>
          <t>Winter and Spring quarters (CS210B spring 2026 lecture 30 Mar-3 Jun 2026)</t>
        </is>
      </c>
      <c r="U610" s="77" t="inlineStr">
        <is>
          <t>Team software project</t>
        </is>
      </c>
      <c r="V610" s="77" t="inlineStr">
        <is>
          <t>Yes</t>
        </is>
      </c>
      <c r="W610" s="77" t="inlineStr">
        <is>
          <t>Teams build software solutions to partner-seeded challenges; Software Fair showcase (search extract) [1].</t>
        </is>
      </c>
      <c r="X610" s="77" t="inlineStr">
        <is>
          <t>Yes</t>
        </is>
      </c>
      <c r="Y610" s="77" t="inlineStr">
        <is>
          <t>Student teams treated as start-up companies (search extract) [1].</t>
        </is>
      </c>
      <c r="Z610" s="77" t="inlineStr">
        <is>
          <t>Unclear</t>
        </is>
      </c>
      <c r="AA610" s="77" t="inlineStr">
        <is>
          <t>Corporate partners seed projects; partner names retrieved were older (Facebook, Yahoo, Microsoft, BMW) and 2025-26 partners were not found [1].</t>
        </is>
      </c>
      <c r="AB610" s="77" t="inlineStr">
        <is>
          <t>Business/commercial</t>
        </is>
      </c>
      <c r="AC610" s="77" t="inlineStr">
        <is>
          <t>Seeds project challenges; liaison on advisory board</t>
        </is>
      </c>
      <c r="AD610" s="77" t="inlineStr">
        <is>
          <t>Historical only (older page); not verified for 2025/26</t>
        </is>
      </c>
      <c r="AE610" s="77" t="inlineStr">
        <is>
          <t>Software product, Software Fair demo</t>
        </is>
      </c>
      <c r="AF610" s="77">
        <f>IF(OR(V610="No",X610="No",Z610="No"),"Outside strict definition",IF(AND(V610="Yes",X610="Yes",Z610="Yes"),"Meets all three","Potentially relevant; evidence incomplete"))</f>
        <v/>
      </c>
      <c r="AG610" s="77" t="inlineStr">
        <is>
          <t>Current delivery confirmed</t>
        </is>
      </c>
      <c r="AH610" s="77" t="inlineStr">
        <is>
          <t>Spring 2026 (Explore Courses listing; Software Fair 10 June 2026)</t>
        </is>
      </c>
      <c r="AI610" s="77" t="inlineStr">
        <is>
          <t>Yes</t>
        </is>
      </c>
      <c r="AJ610" s="77">
        <f>IF(AND(AI610="Yes",AF610="Meets all three",AG610="Current delivery confirmed"),"Yes","No")</f>
        <v/>
      </c>
      <c r="AK610" s="77" t="inlineStr"/>
      <c r="AL610" s="77" t="inlineStr">
        <is>
          <t>US03-S05-R1</t>
        </is>
      </c>
      <c r="AM610" s="77" t="inlineStr">
        <is>
          <t>Search extract only (cs210.stanford.edu not opened); current partners and current-year C evidence not verified.</t>
        </is>
      </c>
      <c r="AN610" s="77" t="inlineStr"/>
      <c r="AO610" s="77" t="inlineStr">
        <is>
          <t>US</t>
        </is>
      </c>
      <c r="AP610" s="77" t="inlineStr">
        <is>
          <t>US</t>
        </is>
      </c>
      <c r="AQ610" s="77" t="inlineStr">
        <is>
          <t>&gt;1 term</t>
        </is>
      </c>
      <c r="AR610" s="77" t="inlineStr">
        <is>
          <t>Unclear</t>
        </is>
      </c>
      <c r="AS610" s="77" t="inlineStr"/>
    </row>
    <row r="611">
      <c r="A611" s="77" t="inlineStr">
        <is>
          <t>US03</t>
        </is>
      </c>
      <c r="B611" s="77" t="inlineStr">
        <is>
          <t>Stanford</t>
        </is>
      </c>
      <c r="C611" s="77" t="inlineStr">
        <is>
          <t>Faculty/school</t>
        </is>
      </c>
      <c r="D611" s="77" t="inlineStr">
        <is>
          <t>US03-S06</t>
        </is>
      </c>
      <c r="E611" s="77" t="inlineStr"/>
      <c r="F611" s="77" t="inlineStr">
        <is>
          <t>No</t>
        </is>
      </c>
      <c r="G611" s="79" t="inlineStr">
        <is>
          <t>Law and Policy Lab practicums</t>
        </is>
      </c>
      <c r="H611" s="77" t="inlineStr">
        <is>
          <t>Law and Policy Lab practicums</t>
        </is>
      </c>
      <c r="I611" s="77" t="inlineStr">
        <is>
          <t>e.g. LAW 810B</t>
        </is>
      </c>
      <c r="J611" s="77" t="inlineStr">
        <is>
          <t>Stanford Law School practicums in which students, under faculty guidance, advise real public-sector or nonprofit clients and produce client-needs-driven reports (e.g. California Civil Rights Division dispute-resolution project, 2025-26).</t>
        </is>
      </c>
      <c r="K611" s="77" t="inlineStr">
        <is>
          <t>Stanford Law School</t>
        </is>
      </c>
      <c r="L611" s="77" t="inlineStr">
        <is>
          <t>Stanford Law students (enrolment criteria not stated)</t>
        </is>
      </c>
      <c r="M611" s="77" t="inlineStr">
        <is>
          <t>Other (law, health, design, architecture…)</t>
        </is>
      </c>
      <c r="N611" s="77" t="inlineStr">
        <is>
          <t>Postgraduate taught</t>
        </is>
      </c>
      <c r="O611" s="77" t="inlineStr"/>
      <c r="P611" s="77" t="inlineStr">
        <is>
          <t>Not stated</t>
        </is>
      </c>
      <c r="Q611" s="77" t="inlineStr">
        <is>
          <t>Optional/elective</t>
        </is>
      </c>
      <c r="R611" s="77" t="inlineStr">
        <is>
          <t>Curricular</t>
        </is>
      </c>
      <c r="S611" s="77" t="inlineStr">
        <is>
          <t>Not retrieved</t>
        </is>
      </c>
      <c r="T611" s="77" t="inlineStr">
        <is>
          <t>Autumn/Winter quarter practicums</t>
        </is>
      </c>
      <c r="U611" s="77" t="inlineStr">
        <is>
          <t>Client practicum</t>
        </is>
      </c>
      <c r="V611" s="77" t="inlineStr">
        <is>
          <t>Yes</t>
        </is>
      </c>
      <c r="W611" s="77" t="inlineStr">
        <is>
          <t>'The resulting deliverables reflect the needs of the client'; completed reports cited [1].</t>
        </is>
      </c>
      <c r="X611" s="77" t="inlineStr">
        <is>
          <t>Unclear</t>
        </is>
      </c>
      <c r="Y611" s="77" t="inlineStr">
        <is>
          <t>Page says students counsel clients under faculty advisers; team structure not stated in fetched text [1].</t>
        </is>
      </c>
      <c r="Z611" s="77" t="inlineStr">
        <is>
          <t>Yes</t>
        </is>
      </c>
      <c r="AA611" s="77" t="inlineStr">
        <is>
          <t>'The clients may be local, state, or federal public agencies or officials' and private nonprofits [1].</t>
        </is>
      </c>
      <c r="AB611" s="77" t="inlineStr">
        <is>
          <t>Public sector</t>
        </is>
      </c>
      <c r="AC611" s="77" t="inlineStr">
        <is>
          <t>Client</t>
        </is>
      </c>
      <c r="AD611" s="77" t="inlineStr">
        <is>
          <t>California Civil Rights Division (LAW 810B Autumn 2025/Winter 2026, per search summary)</t>
        </is>
      </c>
      <c r="AE611" s="77" t="inlineStr">
        <is>
          <t>Client report</t>
        </is>
      </c>
      <c r="AF611" s="77">
        <f>IF(OR(V611="No",X611="No",Z611="No"),"Outside strict definition",IF(AND(V611="Yes",X611="Yes",Z611="Yes"),"Meets all three","Potentially relevant; evidence incomplete"))</f>
        <v/>
      </c>
      <c r="AG611" s="77" t="inlineStr">
        <is>
          <t>Current delivery confirmed</t>
        </is>
      </c>
      <c r="AH611" s="77" t="inlineStr">
        <is>
          <t>2026-27 (page lists Practicums 2026-2027, five Autumn 2026)</t>
        </is>
      </c>
      <c r="AI611" s="77" t="inlineStr">
        <is>
          <t>Yes</t>
        </is>
      </c>
      <c r="AJ611" s="77">
        <f>IF(AND(AI611="Yes",AF611="Meets all three",AG611="Current delivery confirmed"),"Yes","No")</f>
        <v/>
      </c>
      <c r="AK611" s="77" t="inlineStr"/>
      <c r="AL611" s="77" t="inlineStr">
        <is>
          <t>US03-S06-R1</t>
        </is>
      </c>
      <c r="AM611" s="77" t="inlineStr">
        <is>
          <t>Group working and enrolment not stated; other law clinics are casework (excluded).</t>
        </is>
      </c>
      <c r="AN611" s="77" t="inlineStr"/>
      <c r="AO611" s="77" t="inlineStr">
        <is>
          <t>US</t>
        </is>
      </c>
      <c r="AP611" s="77" t="inlineStr">
        <is>
          <t>US</t>
        </is>
      </c>
      <c r="AQ611" s="77" t="inlineStr">
        <is>
          <t>~1 term</t>
        </is>
      </c>
      <c r="AR611" s="77" t="inlineStr">
        <is>
          <t>All/standard</t>
        </is>
      </c>
      <c r="AS611" s="77" t="inlineStr"/>
    </row>
    <row r="612">
      <c r="A612" s="77" t="inlineStr">
        <is>
          <t>US04</t>
        </is>
      </c>
      <c r="B612" s="77" t="inlineStr">
        <is>
          <t>California Institute of Technology</t>
        </is>
      </c>
      <c r="C612" s="77" t="inlineStr">
        <is>
          <t>Programme/course</t>
        </is>
      </c>
      <c r="D612" s="77" t="inlineStr">
        <is>
          <t>US04-S01</t>
        </is>
      </c>
      <c r="E612" s="77" t="inlineStr"/>
      <c r="F612" s="77" t="inlineStr">
        <is>
          <t>No</t>
        </is>
      </c>
      <c r="G612" s="79" t="inlineStr">
        <is>
          <t>CS/IDS 163 Projects in Machine Learning</t>
        </is>
      </c>
      <c r="H612" s="77" t="inlineStr">
        <is>
          <t>Projects in Machine Learning</t>
        </is>
      </c>
      <c r="I612" s="77" t="inlineStr">
        <is>
          <t>CS/IDS 163</t>
        </is>
      </c>
      <c r="J612" s="77" t="inlineStr">
        <is>
          <t>Project-based machine learning course in which students work in groups; each group is given a project topic and domain expert advisors. Nature of the advisors (internal faculty vs external organisation) and the output are not stated in the catalogue entry.</t>
        </is>
      </c>
      <c r="K612" s="77" t="inlineStr">
        <is>
          <t>Computing + Mathematical Sciences</t>
        </is>
      </c>
      <c r="L612" s="77" t="inlineStr">
        <is>
          <t>Students with CS/CNS/EE/IDS 155 or EE/CMS/CNS/CS/IDS 181 prerequisite</t>
        </is>
      </c>
      <c r="M612" s="77" t="inlineStr">
        <is>
          <t>Engineering/computing</t>
        </is>
      </c>
      <c r="N612" s="77" t="inlineStr">
        <is>
          <t>Unclear</t>
        </is>
      </c>
      <c r="O612" s="77" t="inlineStr"/>
      <c r="P612" s="77" t="inlineStr">
        <is>
          <t>Prerequisite CS/CNS/EE/IDS 155 or EE/CMS/CNS/CS/IDS 181</t>
        </is>
      </c>
      <c r="Q612" s="77" t="inlineStr">
        <is>
          <t>Optional/elective</t>
        </is>
      </c>
      <c r="R612" s="77" t="inlineStr">
        <is>
          <t>Curricular</t>
        </is>
      </c>
      <c r="S612" s="77" t="inlineStr">
        <is>
          <t>9 units (0-9-0)</t>
        </is>
      </c>
      <c r="T612" s="77" t="inlineStr">
        <is>
          <t>First term</t>
        </is>
      </c>
      <c r="U612" s="77" t="inlineStr">
        <is>
          <t>Group projects</t>
        </is>
      </c>
      <c r="V612" s="77" t="inlineStr">
        <is>
          <t>Yes</t>
        </is>
      </c>
      <c r="W612" s="77" t="inlineStr">
        <is>
          <t>'project-based course ... gain practical experience in machine learning'; each group given a project topic [1].</t>
        </is>
      </c>
      <c r="X612" s="77" t="inlineStr">
        <is>
          <t>Yes</t>
        </is>
      </c>
      <c r="Y612" s="77" t="inlineStr">
        <is>
          <t>'Students will work in groups.' [1]</t>
        </is>
      </c>
      <c r="Z612" s="77" t="inlineStr">
        <is>
          <t>Unclear</t>
        </is>
      </c>
      <c r="AA612" s="77" t="inlineStr">
        <is>
          <t>'domain expert advisors' not identified as external organisations; no sponsor or client named [1].</t>
        </is>
      </c>
      <c r="AB612" s="77" t="inlineStr">
        <is>
          <t>Unclear</t>
        </is>
      </c>
      <c r="AC612" s="77" t="inlineStr">
        <is>
          <t>Unspecified domain expert advisors</t>
        </is>
      </c>
      <c r="AD612" s="77" t="inlineStr"/>
      <c r="AE612" s="77" t="inlineStr">
        <is>
          <t>Not stated</t>
        </is>
      </c>
      <c r="AF612" s="77">
        <f>IF(OR(V612="No",X612="No",Z612="No"),"Outside strict definition",IF(AND(V612="Yes",X612="Yes",Z612="Yes"),"Meets all three","Potentially relevant; evidence incomplete"))</f>
        <v/>
      </c>
      <c r="AG612" s="77" t="inlineStr">
        <is>
          <t>Current status unclear</t>
        </is>
      </c>
      <c r="AH612" s="77" t="inlineStr">
        <is>
          <t>2026-27 catalogue listing (no 'not offered' note)</t>
        </is>
      </c>
      <c r="AI612" s="77" t="inlineStr">
        <is>
          <t>Yes</t>
        </is>
      </c>
      <c r="AJ612" s="77">
        <f>IF(AND(AI612="Yes",AF612="Meets all three",AG612="Current delivery confirmed"),"Yes","No")</f>
        <v/>
      </c>
      <c r="AK612" s="77" t="inlineStr"/>
      <c r="AL612" s="77" t="inlineStr">
        <is>
          <t>US04-S01-R1</t>
        </is>
      </c>
      <c r="AM612" s="77" t="inlineStr">
        <is>
          <t>Who the domain experts are; whether any are external organisations; deliverable.</t>
        </is>
      </c>
      <c r="AN612" s="77" t="inlineStr"/>
      <c r="AO612" s="77" t="inlineStr">
        <is>
          <t>US</t>
        </is>
      </c>
      <c r="AP612" s="77" t="inlineStr">
        <is>
          <t>US</t>
        </is>
      </c>
      <c r="AQ612" s="77" t="inlineStr">
        <is>
          <t>~1 term/semester</t>
        </is>
      </c>
      <c r="AR612" s="77" t="inlineStr">
        <is>
          <t>Unclear</t>
        </is>
      </c>
      <c r="AS612" s="77" t="inlineStr"/>
    </row>
    <row r="613">
      <c r="A613" s="77" t="inlineStr">
        <is>
          <t>US04</t>
        </is>
      </c>
      <c r="B613" s="77" t="inlineStr">
        <is>
          <t>California Institute of Technology</t>
        </is>
      </c>
      <c r="C613" s="77" t="inlineStr">
        <is>
          <t>Programme/course</t>
        </is>
      </c>
      <c r="D613" s="77" t="inlineStr">
        <is>
          <t>US04-S02</t>
        </is>
      </c>
      <c r="E613" s="77" t="inlineStr"/>
      <c r="F613" s="77" t="inlineStr">
        <is>
          <t>No</t>
        </is>
      </c>
      <c r="G613" s="79" t="inlineStr">
        <is>
          <t>ME 72 ab Engineering Design Laboratory (annual ME 72 design competition)</t>
        </is>
      </c>
      <c r="H613" s="77" t="inlineStr">
        <is>
          <t>Engineering Design Laboratory</t>
        </is>
      </c>
      <c r="I613" s="77" t="inlineStr">
        <is>
          <t>ME 72 ab</t>
        </is>
      </c>
      <c r="J613" s="77" t="inlineStr">
        <is>
          <t>Two-term project-based design capstone for third/fourth-year mechanical and civil engineering undergraduates: teams of 5-7 design, build and test two robots over about 15 weeks and compete in an end-of-course contest (10 March 2026). Competition is between student teams; no external organisation sets the brief.</t>
        </is>
      </c>
      <c r="K613" s="77" t="inlineStr">
        <is>
          <t>Mechanical and Civil Engineering</t>
        </is>
      </c>
      <c r="L613" s="77" t="inlineStr">
        <is>
          <t>Mechanical and civil engineering undergraduates (prerequisite ME 14; limited enrolment)</t>
        </is>
      </c>
      <c r="M613" s="77" t="inlineStr">
        <is>
          <t>Engineering/computing</t>
        </is>
      </c>
      <c r="N613" s="77" t="inlineStr">
        <is>
          <t>Undergraduate</t>
        </is>
      </c>
      <c r="O613" s="77" t="inlineStr">
        <is>
          <t>Years 3-4</t>
        </is>
      </c>
      <c r="P613" s="77" t="inlineStr">
        <is>
          <t>Prerequisite ME 14; enrolment limited</t>
        </is>
      </c>
      <c r="Q613" s="77" t="inlineStr">
        <is>
          <t>Compulsory within specified programmes</t>
        </is>
      </c>
      <c r="R613" s="77" t="inlineStr">
        <is>
          <t>Curricular</t>
        </is>
      </c>
      <c r="S613" s="77" t="inlineStr">
        <is>
          <t>12 units first term; 15 units second term; design reviews</t>
        </is>
      </c>
      <c r="T613" s="77" t="inlineStr">
        <is>
          <t>Two terms (~15 weeks build)</t>
        </is>
      </c>
      <c r="U613" s="77" t="inlineStr">
        <is>
          <t>Team design-build-compete</t>
        </is>
      </c>
      <c r="V613" s="77" t="inlineStr">
        <is>
          <t>Yes</t>
        </is>
      </c>
      <c r="W613" s="77" t="inlineStr">
        <is>
          <t>Teams design, test, analyse and fabricate a robotic device [1][2].</t>
        </is>
      </c>
      <c r="X613" s="77" t="inlineStr">
        <is>
          <t>Yes</t>
        </is>
      </c>
      <c r="Y613" s="77" t="inlineStr">
        <is>
          <t>Six teams of five to seven students [2].</t>
        </is>
      </c>
      <c r="Z613" s="77" t="inlineStr">
        <is>
          <t>No</t>
        </is>
      </c>
      <c r="AA613" s="77" t="inlineStr">
        <is>
          <t>Catalogue describes an internal student-team competition with no external sponsor [1]; the fetched news page names no sponsor. A search snippet attributes event sponsorship to Northrop Grumman (not verified on a fetched page); sponsor funding is not a live brief or client.</t>
        </is>
      </c>
      <c r="AB613" s="77" t="inlineStr">
        <is>
          <t>None</t>
        </is>
      </c>
      <c r="AC613" s="77" t="inlineStr">
        <is>
          <t>None evidenced (possible funding sponsor only)</t>
        </is>
      </c>
      <c r="AD613" s="77" t="inlineStr"/>
      <c r="AE613" s="77" t="inlineStr">
        <is>
          <t>Two competition robots; contest performance</t>
        </is>
      </c>
      <c r="AF613" s="77">
        <f>IF(OR(V613="No",X613="No",Z613="No"),"Outside strict definition",IF(AND(V613="Yes",X613="Yes",Z613="Yes"),"Meets all three","Potentially relevant; evidence incomplete"))</f>
        <v/>
      </c>
      <c r="AG613" s="77" t="inlineStr">
        <is>
          <t>Current delivery confirmed</t>
        </is>
      </c>
      <c r="AH613" s="77" t="inlineStr">
        <is>
          <t>2025/26 (competition 10 March 2026)</t>
        </is>
      </c>
      <c r="AI613" s="77" t="inlineStr">
        <is>
          <t>Yes</t>
        </is>
      </c>
      <c r="AJ613" s="77">
        <f>IF(AND(AI613="Yes",AF613="Meets all three",AG613="Current delivery confirmed"),"Yes","No")</f>
        <v/>
      </c>
      <c r="AK613" s="77" t="inlineStr"/>
      <c r="AL613" s="77" t="inlineStr">
        <is>
          <t>US04-S02-R1; US04-S02-R2</t>
        </is>
      </c>
      <c r="AM613" s="77" t="inlineStr">
        <is>
          <t>Whether any external company role beyond funding exists; ME 72 stated as the engineering design capstone requirement (for ME).</t>
        </is>
      </c>
      <c r="AN613" s="77" t="inlineStr"/>
      <c r="AO613" s="77" t="inlineStr">
        <is>
          <t>US</t>
        </is>
      </c>
      <c r="AP613" s="77" t="inlineStr">
        <is>
          <t>US</t>
        </is>
      </c>
      <c r="AQ613" s="77" t="inlineStr">
        <is>
          <t>&gt;1 term</t>
        </is>
      </c>
      <c r="AR613" s="77" t="inlineStr">
        <is>
          <t>Unclear</t>
        </is>
      </c>
      <c r="AS613" s="77" t="inlineStr"/>
    </row>
    <row r="614">
      <c r="A614" s="77" t="inlineStr">
        <is>
          <t>US04</t>
        </is>
      </c>
      <c r="B614" s="77" t="inlineStr">
        <is>
          <t>California Institute of Technology</t>
        </is>
      </c>
      <c r="C614" s="77" t="inlineStr">
        <is>
          <t>Unclear</t>
        </is>
      </c>
      <c r="D614" s="77" t="inlineStr">
        <is>
          <t>US04-S03</t>
        </is>
      </c>
      <c r="E614" s="77" t="inlineStr"/>
      <c r="F614" s="77" t="inlineStr">
        <is>
          <t>No</t>
        </is>
      </c>
      <c r="G614" s="79" t="inlineStr">
        <is>
          <t>Caltech Space Challenge</t>
        </is>
      </c>
      <c r="H614" s="77" t="inlineStr">
        <is>
          <t>Caltech Space Challenge</t>
        </is>
      </c>
      <c r="I614" s="77" t="inlineStr"/>
      <c r="J614" s="77" t="inlineStr">
        <is>
          <t>Five-day student mission-design event (23-27 March 2026): 32 graduate students from &gt;500 applicants split into two teams, each producing a spacecraft mission concept presented to a judging panel; mentored by experts from campus, JPL and others.</t>
        </is>
      </c>
      <c r="K614" s="77" t="inlineStr">
        <is>
          <t>Student-organised, Caltech/KISS-supported</t>
        </is>
      </c>
      <c r="L614" s="77" t="inlineStr">
        <is>
          <t>Graduate students worldwide by application</t>
        </is>
      </c>
      <c r="M614" s="77" t="inlineStr">
        <is>
          <t>Engineering/computing</t>
        </is>
      </c>
      <c r="N614" s="77" t="inlineStr">
        <is>
          <t>Postgraduate taught</t>
        </is>
      </c>
      <c r="O614" s="77" t="inlineStr"/>
      <c r="P614" s="77" t="inlineStr">
        <is>
          <t>Competitive application (&gt;500 applicants in 2026)</t>
        </is>
      </c>
      <c r="Q614" s="77" t="inlineStr">
        <is>
          <t>Selective/competitive</t>
        </is>
      </c>
      <c r="R614" s="77" t="inlineStr">
        <is>
          <t>Extracurricular</t>
        </is>
      </c>
      <c r="S614" s="77" t="inlineStr">
        <is>
          <t>None evidenced</t>
        </is>
      </c>
      <c r="T614" s="77" t="inlineStr">
        <is>
          <t>5 days</t>
        </is>
      </c>
      <c r="U614" s="77" t="inlineStr">
        <is>
          <t>On-campus intensive team design challenge</t>
        </is>
      </c>
      <c r="V614" s="77" t="inlineStr">
        <is>
          <t>Yes</t>
        </is>
      </c>
      <c r="W614" s="77" t="inlineStr">
        <is>
          <t>Teams produce a mission concept/proposal presented to judges [1].</t>
        </is>
      </c>
      <c r="X614" s="77" t="inlineStr">
        <is>
          <t>Yes</t>
        </is>
      </c>
      <c r="Y614" s="77" t="inlineStr">
        <is>
          <t>Two teams of 16 (Voyager, Explorer) [1].</t>
        </is>
      </c>
      <c r="Z614" s="77" t="inlineStr">
        <is>
          <t>Unclear</t>
        </is>
      </c>
      <c r="AA614" s="77" t="inlineStr">
        <is>
          <t>JPL (managed by Caltech for NASA) experts mentor and judge and JPL hosted a visit; JPL is Caltech-affiliated, and the task is a self-set design problem, not a client brief; article names no industry mentors or sponsors [1].</t>
        </is>
      </c>
      <c r="AB614" s="77" t="inlineStr">
        <is>
          <t>Other</t>
        </is>
      </c>
      <c r="AC614" s="77" t="inlineStr">
        <is>
          <t>JPL/Caltech mentors and judges; one external judge (former astronaut)</t>
        </is>
      </c>
      <c r="AD614" s="77" t="inlineStr"/>
      <c r="AE614" s="77" t="inlineStr">
        <is>
          <t>Mission concept presentation</t>
        </is>
      </c>
      <c r="AF614" s="77">
        <f>IF(OR(V614="No",X614="No",Z614="No"),"Outside strict definition",IF(AND(V614="Yes",X614="Yes",Z614="Yes"),"Meets all three","Potentially relevant; evidence incomplete"))</f>
        <v/>
      </c>
      <c r="AG614" s="77" t="inlineStr">
        <is>
          <t>Current delivery confirmed</t>
        </is>
      </c>
      <c r="AH614" s="77" t="inlineStr">
        <is>
          <t>2026 (March)</t>
        </is>
      </c>
      <c r="AI614" s="77" t="inlineStr">
        <is>
          <t>Yes</t>
        </is>
      </c>
      <c r="AJ614" s="77">
        <f>IF(AND(AI614="Yes",AF614="Meets all three",AG614="Current delivery confirmed"),"Yes","No")</f>
        <v/>
      </c>
      <c r="AK614" s="77" t="inlineStr"/>
      <c r="AL614" s="77" t="inlineStr">
        <is>
          <t>US04-S03-R1</t>
        </is>
      </c>
      <c r="AM614" s="77" t="inlineStr">
        <is>
          <t>Whether any external organisation sets the brief or receives outputs; 2026 was first edition after a four-year hiatus; recurrence unknown.</t>
        </is>
      </c>
      <c r="AN614" s="77" t="inlineStr"/>
      <c r="AO614" s="77" t="inlineStr">
        <is>
          <t>US</t>
        </is>
      </c>
      <c r="AP614" s="77" t="inlineStr">
        <is>
          <t>US</t>
        </is>
      </c>
      <c r="AQ614" s="77" t="inlineStr">
        <is>
          <t>1 week or less (5 days)</t>
        </is>
      </c>
      <c r="AR614" s="77" t="inlineStr">
        <is>
          <t>Unclear</t>
        </is>
      </c>
      <c r="AS614" s="77" t="inlineStr"/>
    </row>
    <row r="615">
      <c r="A615" s="77" t="inlineStr">
        <is>
          <t>US04</t>
        </is>
      </c>
      <c r="B615" s="77" t="inlineStr">
        <is>
          <t>California Institute of Technology</t>
        </is>
      </c>
      <c r="C615" s="77" t="inlineStr">
        <is>
          <t>Cross-faculty</t>
        </is>
      </c>
      <c r="D615" s="77" t="inlineStr">
        <is>
          <t>US04-S04</t>
        </is>
      </c>
      <c r="E615" s="77" t="inlineStr"/>
      <c r="F615" s="77" t="inlineStr">
        <is>
          <t>No</t>
        </is>
      </c>
      <c r="G615" s="79" t="inlineStr">
        <is>
          <t>E/ME/MedE 106 ab Design for Freedom from Disability</t>
        </is>
      </c>
      <c r="H615" s="77" t="inlineStr">
        <is>
          <t>Design for Freedom from Disability</t>
        </is>
      </c>
      <c r="I615" s="77" t="inlineStr">
        <is>
          <t>E/ME/MedE 106 ab</t>
        </is>
      </c>
      <c r="J615" s="77" t="inlineStr">
        <is>
          <t>Product design class run in collaboration with Rancho Los Amigos National Rehabilitation Center; students visit the Center to define products from stated and observed needs and design/test with Rancho staff. Team structure and outputs not stated in fetched text.</t>
        </is>
      </c>
      <c r="K615" s="77" t="inlineStr">
        <is>
          <t>Mechanical/Medical Engineering</t>
        </is>
      </c>
      <c r="L615" s="77" t="inlineStr">
        <is>
          <t>E, ME, MedE listings</t>
        </is>
      </c>
      <c r="M615" s="77" t="inlineStr">
        <is>
          <t>Engineering/computing; Other (law, health, design, architecture…)</t>
        </is>
      </c>
      <c r="N615" s="77" t="inlineStr">
        <is>
          <t>Unclear</t>
        </is>
      </c>
      <c r="O615" s="77" t="inlineStr"/>
      <c r="P615" s="77" t="inlineStr"/>
      <c r="Q615" s="77" t="inlineStr">
        <is>
          <t>Optional/elective</t>
        </is>
      </c>
      <c r="R615" s="77" t="inlineStr">
        <is>
          <t>Curricular</t>
        </is>
      </c>
      <c r="S615" s="77" t="inlineStr"/>
      <c r="T615" s="77" t="inlineStr">
        <is>
          <t>Terms to be arranged</t>
        </is>
      </c>
      <c r="U615" s="77" t="inlineStr">
        <is>
          <t>Product design with clinical partner</t>
        </is>
      </c>
      <c r="V615" s="77" t="inlineStr">
        <is>
          <t>Unclear</t>
        </is>
      </c>
      <c r="W615" s="77" t="inlineStr">
        <is>
          <t>'Product Design class' defining products from observed needs [1][2]; deliverable not stated.</t>
        </is>
      </c>
      <c r="X615" s="77" t="inlineStr">
        <is>
          <t>Unclear</t>
        </is>
      </c>
      <c r="Y615" s="77" t="inlineStr">
        <is>
          <t>Team working not stated in the fetched text.</t>
        </is>
      </c>
      <c r="Z615" s="77" t="inlineStr">
        <is>
          <t>Yes</t>
        </is>
      </c>
      <c r="AA615" s="77" t="inlineStr">
        <is>
          <t>'done in collaboration with Rancho Los Amigos National Rehabilitation Center'; students visit the Center and work with its staff on design and testing [1][2].</t>
        </is>
      </c>
      <c r="AB615" s="77" t="inlineStr">
        <is>
          <t>Public sector</t>
        </is>
      </c>
      <c r="AC615" s="77" t="inlineStr">
        <is>
          <t>Collaborating rehabilitation centre supplying needs and staff input (public-sector status assumed from name; not verified)</t>
        </is>
      </c>
      <c r="AD615" s="77" t="inlineStr"/>
      <c r="AE615" s="77" t="inlineStr">
        <is>
          <t>Not stated</t>
        </is>
      </c>
      <c r="AF615" s="77">
        <f>IF(OR(V615="No",X615="No",Z615="No"),"Outside strict definition",IF(AND(V615="Yes",X615="Yes",Z615="Yes"),"Meets all three","Potentially relevant; evidence incomplete"))</f>
        <v/>
      </c>
      <c r="AG615" s="77" t="inlineStr">
        <is>
          <t>Paused/discontinued</t>
        </is>
      </c>
      <c r="AH615" s="77" t="inlineStr">
        <is>
          <t>Not offered 2025-26 or 2026-27</t>
        </is>
      </c>
      <c r="AI615" s="77" t="inlineStr">
        <is>
          <t>Yes</t>
        </is>
      </c>
      <c r="AJ615" s="77">
        <f>IF(AND(AI615="Yes",AF615="Meets all three",AG615="Current delivery confirmed"),"Yes","No")</f>
        <v/>
      </c>
      <c r="AK615" s="77" t="inlineStr"/>
      <c r="AL615" s="77" t="inlineStr">
        <is>
          <t>US04-S04-R1; US04-S04-R2</t>
        </is>
      </c>
      <c r="AM615" s="77" t="inlineStr">
        <is>
          <t>Whether teams and a defined product output are used; when last taught (also marked not offered in 2020-21 and 2021-22 per search summary).</t>
        </is>
      </c>
      <c r="AN615" s="77" t="inlineStr"/>
      <c r="AO615" s="77" t="inlineStr">
        <is>
          <t>US</t>
        </is>
      </c>
      <c r="AP615" s="77" t="inlineStr">
        <is>
          <t>US</t>
        </is>
      </c>
      <c r="AQ615" s="77" t="inlineStr">
        <is>
          <t>Unclear</t>
        </is>
      </c>
      <c r="AR615" s="77" t="inlineStr">
        <is>
          <t>All/standard</t>
        </is>
      </c>
      <c r="AS615" s="77" t="inlineStr"/>
    </row>
    <row r="616">
      <c r="A616" s="77" t="inlineStr">
        <is>
          <t>US05</t>
        </is>
      </c>
      <c r="B616" s="77" t="inlineStr">
        <is>
          <t>California Berkeley</t>
        </is>
      </c>
      <c r="C616" s="77" t="inlineStr">
        <is>
          <t>Programme/course</t>
        </is>
      </c>
      <c r="D616" s="77" t="inlineStr">
        <is>
          <t>US05-S01</t>
        </is>
      </c>
      <c r="E616" s="77" t="inlineStr"/>
      <c r="F616" s="77" t="inlineStr">
        <is>
          <t>No</t>
        </is>
      </c>
      <c r="G616" s="79" t="inlineStr">
        <is>
          <t>Introduction to Policy Analysis (IPA) Team Consulting Projects</t>
        </is>
      </c>
      <c r="H616" s="77" t="inlineStr">
        <is>
          <t>Introduction to Policy Analysis (IPA) team projects</t>
        </is>
      </c>
      <c r="I616" s="77" t="inlineStr"/>
      <c r="J616" s="77" t="inlineStr">
        <is>
          <t>Goldman School of Public Policy first-year MPP workshop in which student teams provide pro-bono policy consulting to public-sector agencies and NGOs, producing an analytical report and oral presentation for the client under faculty coaches; clients meet the team early and roughly fortnightly.</t>
        </is>
      </c>
      <c r="K616" s="77" t="inlineStr">
        <is>
          <t>Goldman School of Public Policy (Career Services, client-based projects)</t>
        </is>
      </c>
      <c r="L616" s="77" t="inlineStr">
        <is>
          <t>First-year MPP students (page title: Team Consulting Projects for 1st Year MPP Students)</t>
        </is>
      </c>
      <c r="M616" s="77" t="inlineStr">
        <is>
          <t>Arts/humanities/social sciences</t>
        </is>
      </c>
      <c r="N616" s="77" t="inlineStr">
        <is>
          <t>Postgraduate taught</t>
        </is>
      </c>
      <c r="O616" s="77" t="inlineStr">
        <is>
          <t>Year 1 (MPP)</t>
        </is>
      </c>
      <c r="P616" s="77" t="inlineStr">
        <is>
          <t>Whether IPA is required for all MPP first-years not stated on the page fetched.</t>
        </is>
      </c>
      <c r="Q616" s="77" t="inlineStr">
        <is>
          <t>Unclear</t>
        </is>
      </c>
      <c r="R616" s="77" t="inlineStr">
        <is>
          <t>Curricular</t>
        </is>
      </c>
      <c r="S616" s="77" t="inlineStr">
        <is>
          <t>Course credit not stated on page; faculty coaches assess (not verified).</t>
        </is>
      </c>
      <c r="T616" s="77" t="inlineStr">
        <is>
          <t>Spring semester, January to mid-May (draft report mid-April, final mid-May); roughly 200-300 student hours per project</t>
        </is>
      </c>
      <c r="U616" s="77" t="inlineStr">
        <is>
          <t>Team consulting project with faculty coaching</t>
        </is>
      </c>
      <c r="V616" s="77" t="inlineStr">
        <is>
          <t>Yes</t>
        </is>
      </c>
      <c r="W616" s="77" t="inlineStr">
        <is>
          <t>Client-defined policy problem; deliverable 'an analytical report accompanied by an oral presentation' [1].</t>
        </is>
      </c>
      <c r="X616" s="77" t="inlineStr">
        <is>
          <t>Yes</t>
        </is>
      </c>
      <c r="Y616" s="77" t="inlineStr">
        <is>
          <t>Projects done 'by a team of four to six people' [1] (search summary said three to five; page text used).</t>
        </is>
      </c>
      <c r="Z616" s="77" t="inlineStr">
        <is>
          <t>Yes</t>
        </is>
      </c>
      <c r="AA616" s="77" t="inlineStr">
        <is>
          <t>Clients are public-sector agencies and NGOs that submit proposals, meet the team early and about every two weeks, and receive the final report [1][2].</t>
        </is>
      </c>
      <c r="AB616" s="77" t="inlineStr">
        <is>
          <t>Public sector</t>
        </is>
      </c>
      <c r="AC616" s="77" t="inlineStr">
        <is>
          <t>Client: proposes problem, meets team, receives report and presentation</t>
        </is>
      </c>
      <c r="AD616" s="77" t="inlineStr"/>
      <c r="AE616" s="77" t="inlineStr">
        <is>
          <t>Analytical report plus oral presentation to client</t>
        </is>
      </c>
      <c r="AF616" s="77">
        <f>IF(OR(V616="No",X616="No",Z616="No"),"Outside strict definition",IF(AND(V616="Yes",X616="Yes",Z616="Yes"),"Meets all three","Potentially relevant; evidence incomplete"))</f>
        <v/>
      </c>
      <c r="AG616" s="77" t="inlineStr">
        <is>
          <t>Announced/forthcoming</t>
        </is>
      </c>
      <c r="AH616" s="77" t="inlineStr">
        <is>
          <t>Spring 2027 (call for proposals); Spring 2026 call also referenced in search summary</t>
        </is>
      </c>
      <c r="AI616" s="77" t="inlineStr">
        <is>
          <t>Yes</t>
        </is>
      </c>
      <c r="AJ616" s="77">
        <f>IF(AND(AI616="Yes",AF616="Meets all three",AG616="Current delivery confirmed"),"Yes","No")</f>
        <v/>
      </c>
      <c r="AK616" s="77" t="inlineStr"/>
      <c r="AL616" s="77" t="inlineStr">
        <is>
          <t>US05-S01-R1; US05-S01-R2</t>
        </is>
      </c>
      <c r="AM616" s="77" t="inlineStr">
        <is>
          <t>Compulsory or elective status; credit; named clients; participation numbers; no dated evidence of a completed 2025/26 cohort seen. Team-size discrepancy (3-5 in search summary vs 4-6 on page).</t>
        </is>
      </c>
      <c r="AN616" s="77" t="inlineStr"/>
      <c r="AO616" s="77" t="inlineStr">
        <is>
          <t>US</t>
        </is>
      </c>
      <c r="AP616" s="77" t="inlineStr">
        <is>
          <t>US</t>
        </is>
      </c>
      <c r="AQ616" s="77" t="inlineStr">
        <is>
          <t>~1 term/semester</t>
        </is>
      </c>
      <c r="AR616" s="77" t="inlineStr">
        <is>
          <t>All/standard</t>
        </is>
      </c>
      <c r="AS616" s="77" t="inlineStr"/>
    </row>
    <row r="617">
      <c r="A617" s="77" t="inlineStr">
        <is>
          <t>US05</t>
        </is>
      </c>
      <c r="B617" s="77" t="inlineStr">
        <is>
          <t>California Berkeley</t>
        </is>
      </c>
      <c r="C617" s="77" t="inlineStr">
        <is>
          <t>Faculty/school</t>
        </is>
      </c>
      <c r="D617" s="77" t="inlineStr">
        <is>
          <t>US05-S02</t>
        </is>
      </c>
      <c r="E617" s="77" t="inlineStr"/>
      <c r="F617" s="77" t="inlineStr">
        <is>
          <t>No</t>
        </is>
      </c>
      <c r="G617" s="79" t="inlineStr">
        <is>
          <t>MEng Capstone (partner-led), Fung Institute for Engineering Leadership</t>
        </is>
      </c>
      <c r="H617" s="77" t="inlineStr">
        <is>
          <t>Master of Engineering Capstone</t>
        </is>
      </c>
      <c r="I617" s="77" t="inlineStr"/>
      <c r="J617" s="77" t="inlineStr">
        <is>
          <t>Nine-month capstone integrated into the Master of Engineering: teams of three to five students from seven engineering departments work on projects proposed by industry sponsors (startups to enterprises and nonprofits) from September to May, ending in a showcase. Some projects are faculty or research-team led, so partner-led coverage is not established.</t>
        </is>
      </c>
      <c r="K617" s="77" t="inlineStr">
        <is>
          <t>Fung Institute, College of Engineering</t>
        </is>
      </c>
      <c r="L617" s="77" t="inlineStr">
        <is>
          <t>MEng students in Bioengineering, Civil &amp; Environmental, EECS, IEOR, Materials Science, Mechanical, Nuclear Engineering</t>
        </is>
      </c>
      <c r="M617" s="77" t="inlineStr">
        <is>
          <t>Engineering/computing</t>
        </is>
      </c>
      <c r="N617" s="77" t="inlineStr">
        <is>
          <t>Postgraduate taught</t>
        </is>
      </c>
      <c r="O617" s="77" t="inlineStr">
        <is>
          <t>MEng year</t>
        </is>
      </c>
      <c r="P617" s="77" t="inlineStr">
        <is>
          <t>Whether capstone is compulsory not stated on page fetched.</t>
        </is>
      </c>
      <c r="Q617" s="77" t="inlineStr">
        <is>
          <t>Unclear</t>
        </is>
      </c>
      <c r="R617" s="77" t="inlineStr">
        <is>
          <t>Curricular</t>
        </is>
      </c>
      <c r="S617" s="77" t="inlineStr">
        <is>
          <t>Not stated</t>
        </is>
      </c>
      <c r="T617" s="77" t="inlineStr">
        <is>
          <t>Nine months, early September to May (December interim assessment; showcase late April/early May)</t>
        </is>
      </c>
      <c r="U617" s="77" t="inlineStr">
        <is>
          <t>Team capstone with industry advisors and Berkeley faculty</t>
        </is>
      </c>
      <c r="V617" s="77" t="inlineStr">
        <is>
          <t>Yes</t>
        </is>
      </c>
      <c r="W617" s="77" t="inlineStr">
        <is>
          <t>Nine-month project with milestones, projects due and showcase [1].</t>
        </is>
      </c>
      <c r="X617" s="77" t="inlineStr">
        <is>
          <t>Yes</t>
        </is>
      </c>
      <c r="Y617" s="77" t="inlineStr">
        <is>
          <t>'Team size ranges from three to five students' [1].</t>
        </is>
      </c>
      <c r="Z617" s="77" t="inlineStr">
        <is>
          <t>Unclear</t>
        </is>
      </c>
      <c r="AA617" s="77" t="inlineStr">
        <is>
          <t>'In a partner-led capstone, industry advisors take the lead in driving project direction'; sponsors pitch projects; page also says projects involve a Berkeley faculty member or research team, so external sponsorship may not apply to every project [1][2].</t>
        </is>
      </c>
      <c r="AB617" s="77" t="inlineStr">
        <is>
          <t>Mixed</t>
        </is>
      </c>
      <c r="AC617" s="77" t="inlineStr">
        <is>
          <t>Sponsor proposes project and directs it in partner-led capstones</t>
        </is>
      </c>
      <c r="AD617" s="77" t="inlineStr">
        <is>
          <t>Sample capstone and recruiting partners listed (undated): Lyft, Microsoft, Siemens, LinkedIn, NASA, General Motors, John Deere, Sandia National Laboratories, Tesla, Apple, UCSF and others [2]</t>
        </is>
      </c>
      <c r="AE617" s="77" t="inlineStr">
        <is>
          <t>Capstone project and showcase presentation</t>
        </is>
      </c>
      <c r="AF617" s="77">
        <f>IF(OR(V617="No",X617="No",Z617="No"),"Outside strict definition",IF(AND(V617="Yes",X617="Yes",Z617="Yes"),"Meets all three","Potentially relevant; evidence incomplete"))</f>
        <v/>
      </c>
      <c r="AG617" s="77" t="inlineStr">
        <is>
          <t>Announced/forthcoming</t>
        </is>
      </c>
      <c r="AH617" s="77" t="inlineStr">
        <is>
          <t>2026-27 (proposals sought); 2024 showcase page in search results</t>
        </is>
      </c>
      <c r="AI617" s="77" t="inlineStr">
        <is>
          <t>Yes</t>
        </is>
      </c>
      <c r="AJ617" s="77">
        <f>IF(AND(AI617="Yes",AF617="Meets all three",AG617="Current delivery confirmed"),"Yes","No")</f>
        <v/>
      </c>
      <c r="AK617" s="77" t="inlineStr"/>
      <c r="AL617" s="77" t="inlineStr">
        <is>
          <t>US05-S02-R1; US05-S02-R2</t>
        </is>
      </c>
      <c r="AM617" s="77" t="inlineStr">
        <is>
          <t>Share of capstones that are partner-led; compulsory status; whether 2025/26 or 2026/27 cohort delivery is confirmed; partner fee conflict ($20k vs $25k) irrelevant to criteria. Separate Fung Fellowship 12-week undergraduate track not assessed.</t>
        </is>
      </c>
      <c r="AN617" s="77" t="inlineStr"/>
      <c r="AO617" s="77" t="inlineStr">
        <is>
          <t>US</t>
        </is>
      </c>
      <c r="AP617" s="77" t="inlineStr">
        <is>
          <t>US</t>
        </is>
      </c>
      <c r="AQ617" s="77" t="inlineStr">
        <is>
          <t>&gt;1 term</t>
        </is>
      </c>
      <c r="AR617" s="77" t="inlineStr">
        <is>
          <t>Unclear</t>
        </is>
      </c>
      <c r="AS617" s="77" t="inlineStr"/>
    </row>
    <row r="618">
      <c r="A618" s="77" t="inlineStr">
        <is>
          <t>US05</t>
        </is>
      </c>
      <c r="B618" s="77" t="inlineStr">
        <is>
          <t>California Berkeley</t>
        </is>
      </c>
      <c r="C618" s="77" t="inlineStr">
        <is>
          <t>University-wide</t>
        </is>
      </c>
      <c r="D618" s="77" t="inlineStr">
        <is>
          <t>US05-S03</t>
        </is>
      </c>
      <c r="E618" s="77" t="inlineStr"/>
      <c r="F618" s="77" t="inlineStr">
        <is>
          <t>No</t>
        </is>
      </c>
      <c r="G618" s="79" t="inlineStr">
        <is>
          <t>Data Science Discovery Program (Data Discovery course)</t>
        </is>
      </c>
      <c r="H618" s="77" t="inlineStr">
        <is>
          <t>Data Science Discovery Program</t>
        </is>
      </c>
      <c r="I618" s="77" t="inlineStr"/>
      <c r="J618" s="77" t="inlineStr">
        <is>
          <t>CDSS programme in which student teams of one to five work about 12 weeks (six hours per week) on a mentor-supplied dataset and goal, presenting a poster and symposium talk. Mentors may come from academia, companies, nonprofits or government.</t>
        </is>
      </c>
      <c r="K618" s="77" t="inlineStr">
        <is>
          <t>Division of Computing, Data Science, and Society (CDSS)</t>
        </is>
      </c>
      <c r="L618" s="77" t="inlineStr">
        <is>
          <t>Undergraduates actively enrolled in any UC Berkeley program (MIDS/MEng generally not eligible) [search summary]</t>
        </is>
      </c>
      <c r="M618" s="77" t="inlineStr">
        <is>
          <t>Science; Central provision</t>
        </is>
      </c>
      <c r="N618" s="77" t="inlineStr">
        <is>
          <t>Undergraduate</t>
        </is>
      </c>
      <c r="O618" s="77" t="inlineStr"/>
      <c r="P618" s="77" t="inlineStr">
        <is>
          <t>Not for MIDS/MEng students; enrolment in DATA 198 (consent of instructor, P/NP)</t>
        </is>
      </c>
      <c r="Q618" s="77" t="inlineStr">
        <is>
          <t>Optional/elective</t>
        </is>
      </c>
      <c r="R618" s="77" t="inlineStr">
        <is>
          <t>Curricular</t>
        </is>
      </c>
      <c r="S618" s="77" t="inlineStr">
        <is>
          <t>Search summary: three-unit course (Fall 2026) meeting Tuesdays 5-6pm; older pages 1 unit per 3 hrs/week via DATA 198 (1-4 units, P/NP). Mentor feedback considered in grades [1].</t>
        </is>
      </c>
      <c r="T618" s="77" t="inlineStr">
        <is>
          <t>About 12 six-hour weeks per semester; symposium early December or May</t>
        </is>
      </c>
      <c r="U618" s="77" t="inlineStr">
        <is>
          <t>Mentor-hosted team research project plus course meetings</t>
        </is>
      </c>
      <c r="V618" s="77" t="inlineStr">
        <is>
          <t>Yes</t>
        </is>
      </c>
      <c r="W618" s="77" t="inlineStr">
        <is>
          <t>Dataset and goal supplied; poster and symposium presentation [1].</t>
        </is>
      </c>
      <c r="X618" s="77" t="inlineStr">
        <is>
          <t>Unclear</t>
        </is>
      </c>
      <c r="Y618" s="77" t="inlineStr">
        <is>
          <t>Teams of '1-5 students', so individual projects possible [1].</t>
        </is>
      </c>
      <c r="Z618" s="77" t="inlineStr">
        <is>
          <t>Unclear</t>
        </is>
      </c>
      <c r="AA618" s="77" t="inlineStr">
        <is>
          <t>Mentors from 'any academic institution, private company, nonprofit or government agency' supply dataset and goal and give feedback; academic mentors are internal/other research groups and external share is not stated [1].</t>
        </is>
      </c>
      <c r="AB618" s="77" t="inlineStr">
        <is>
          <t>Mixed</t>
        </is>
      </c>
      <c r="AC618" s="77" t="inlineStr">
        <is>
          <t>Mentor supplies data and goal, meets team weekly, evaluates</t>
        </is>
      </c>
      <c r="AD618" s="77" t="inlineStr"/>
      <c r="AE618" s="77" t="inlineStr">
        <is>
          <t>Poster and symposium presentation</t>
        </is>
      </c>
      <c r="AF618" s="77">
        <f>IF(OR(V618="No",X618="No",Z618="No"),"Outside strict definition",IF(AND(V618="Yes",X618="Yes",Z618="Yes"),"Meets all three","Potentially relevant; evidence incomplete"))</f>
        <v/>
      </c>
      <c r="AG618" s="77" t="inlineStr">
        <is>
          <t>Current delivery confirmed</t>
        </is>
      </c>
      <c r="AH618" s="77" t="inlineStr">
        <is>
          <t>Fall 2026 (project work begins 1 Sept 2026)</t>
        </is>
      </c>
      <c r="AI618" s="77" t="inlineStr">
        <is>
          <t>Yes</t>
        </is>
      </c>
      <c r="AJ618" s="77">
        <f>IF(AND(AI618="Yes",AF618="Meets all three",AG618="Current delivery confirmed"),"Yes","No")</f>
        <v/>
      </c>
      <c r="AK618" s="77" t="inlineStr"/>
      <c r="AL618" s="77" t="inlineStr">
        <is>
          <t>US05-S03-R1; US05-S03-R2</t>
        </is>
      </c>
      <c r="AM618" s="77" t="inlineStr">
        <is>
          <t>Share of external versus academic mentors; team sizes per project (1-5, individual possible); eligibility/credit taken from search summaries of cdss.berkeley.edu pages, not page text.</t>
        </is>
      </c>
      <c r="AN618" s="77" t="inlineStr"/>
      <c r="AO618" s="77" t="inlineStr">
        <is>
          <t>US</t>
        </is>
      </c>
      <c r="AP618" s="77" t="inlineStr">
        <is>
          <t>US</t>
        </is>
      </c>
      <c r="AQ618" s="77" t="inlineStr">
        <is>
          <t>~1 term/semester</t>
        </is>
      </c>
      <c r="AR618" s="77" t="inlineStr">
        <is>
          <t>Some projects</t>
        </is>
      </c>
      <c r="AS618" s="77" t="inlineStr"/>
    </row>
    <row r="619">
      <c r="A619" s="77" t="inlineStr">
        <is>
          <t>US05</t>
        </is>
      </c>
      <c r="B619" s="77" t="inlineStr">
        <is>
          <t>California Berkeley</t>
        </is>
      </c>
      <c r="C619" s="77" t="inlineStr">
        <is>
          <t>Cross-faculty</t>
        </is>
      </c>
      <c r="D619" s="77" t="inlineStr">
        <is>
          <t>US05-S04</t>
        </is>
      </c>
      <c r="E619" s="77" t="inlineStr"/>
      <c r="F619" s="77" t="inlineStr">
        <is>
          <t>No</t>
        </is>
      </c>
      <c r="G619" s="79" t="inlineStr">
        <is>
          <t>Social Sector Solutions (Center for Social Sector Leadership)</t>
        </is>
      </c>
      <c r="H619" s="77" t="inlineStr">
        <is>
          <t>Social Sector Solutions nonprofit consulting</t>
        </is>
      </c>
      <c r="I619" s="77" t="inlineStr"/>
      <c r="J619" s="77" t="inlineStr">
        <is>
          <t>15-week strategy consultation for select nonprofits delivered by multidisciplinary teams of 5-7 MBAs, Berkeley graduate students and select undergraduate business students, coached by a McKinsey consultant and modeled on management-consulting frameworks.</t>
        </is>
      </c>
      <c r="K619" s="77" t="inlineStr">
        <is>
          <t>Haas Center for Social Sector Leadership</t>
        </is>
      </c>
      <c r="L619" s="77" t="inlineStr">
        <is>
          <t>MBA, Berkeley graduate students, select undergraduate business students</t>
        </is>
      </c>
      <c r="M619" s="77" t="inlineStr">
        <is>
          <t>Business/management</t>
        </is>
      </c>
      <c r="N619" s="77" t="inlineStr">
        <is>
          <t>Mixed</t>
        </is>
      </c>
      <c r="O619" s="77" t="inlineStr"/>
      <c r="P619" s="77" t="inlineStr">
        <is>
          <t>Application criteria not retrieved</t>
        </is>
      </c>
      <c r="Q619" s="77" t="inlineStr">
        <is>
          <t>Selective/competitive</t>
        </is>
      </c>
      <c r="R619" s="77" t="inlineStr">
        <is>
          <t>Unclear</t>
        </is>
      </c>
      <c r="S619" s="77" t="inlineStr">
        <is>
          <t>Not retrieved</t>
        </is>
      </c>
      <c r="T619" s="77" t="inlineStr">
        <is>
          <t>15 weeks</t>
        </is>
      </c>
      <c r="U619" s="77" t="inlineStr">
        <is>
          <t>Team consulting coached by consultant</t>
        </is>
      </c>
      <c r="V619" s="77" t="inlineStr">
        <is>
          <t>Yes</t>
        </is>
      </c>
      <c r="W619" s="77" t="inlineStr">
        <is>
          <t>'a key strategic question' for the client; deliverables not listed on page [1].</t>
        </is>
      </c>
      <c r="X619" s="77" t="inlineStr">
        <is>
          <t>Yes</t>
        </is>
      </c>
      <c r="Y619" s="77" t="inlineStr">
        <is>
          <t>'Multidisciplinary teams of 5-7' [1].</t>
        </is>
      </c>
      <c r="Z619" s="77" t="inlineStr">
        <is>
          <t>Yes</t>
        </is>
      </c>
      <c r="AA619" s="77" t="inlineStr">
        <is>
          <t>'Teams work with a nonprofit client to tackle a key strategic question for the organization.' [1]</t>
        </is>
      </c>
      <c r="AB619" s="77" t="inlineStr">
        <is>
          <t>Charity/community</t>
        </is>
      </c>
      <c r="AC619" s="77" t="inlineStr">
        <is>
          <t>Client posing strategic question</t>
        </is>
      </c>
      <c r="AD619" s="77" t="inlineStr"/>
      <c r="AE619" s="77" t="inlineStr">
        <is>
          <t>Not stated (consulting deliverables)</t>
        </is>
      </c>
      <c r="AF619" s="77">
        <f>IF(OR(V619="No",X619="No",Z619="No"),"Outside strict definition",IF(AND(V619="Yes",X619="Yes",Z619="Yes"),"Meets all three","Potentially relevant; evidence incomplete"))</f>
        <v/>
      </c>
      <c r="AG619" s="77" t="inlineStr">
        <is>
          <t>Current status unclear</t>
        </is>
      </c>
      <c r="AH619" s="77" t="inlineStr">
        <is>
          <t>2026 (heading '2026 Partner Organizations' only)</t>
        </is>
      </c>
      <c r="AI619" s="77" t="inlineStr">
        <is>
          <t>Yes</t>
        </is>
      </c>
      <c r="AJ619" s="77">
        <f>IF(AND(AI619="Yes",AF619="Meets all three",AG619="Current delivery confirmed"),"Yes","No")</f>
        <v/>
      </c>
      <c r="AK619" s="77" t="inlineStr"/>
      <c r="AL619" s="77" t="inlineStr">
        <is>
          <t>US05-S04-R1</t>
        </is>
      </c>
      <c r="AM619" s="77" t="inlineStr">
        <is>
          <t>Dates of current cohort, credit, deliverable form, named partners.</t>
        </is>
      </c>
      <c r="AN619" s="77" t="inlineStr"/>
      <c r="AO619" s="77" t="inlineStr">
        <is>
          <t>US</t>
        </is>
      </c>
      <c r="AP619" s="77" t="inlineStr">
        <is>
          <t>US</t>
        </is>
      </c>
      <c r="AQ619" s="77" t="inlineStr">
        <is>
          <t>~1 term/semester</t>
        </is>
      </c>
      <c r="AR619" s="77" t="inlineStr">
        <is>
          <t>All/standard</t>
        </is>
      </c>
      <c r="AS619" s="77" t="inlineStr"/>
    </row>
    <row r="620">
      <c r="A620" s="77" t="inlineStr">
        <is>
          <t>US05</t>
        </is>
      </c>
      <c r="B620" s="77" t="inlineStr">
        <is>
          <t>California Berkeley</t>
        </is>
      </c>
      <c r="C620" s="77" t="inlineStr">
        <is>
          <t>Programme/course</t>
        </is>
      </c>
      <c r="D620" s="77" t="inlineStr">
        <is>
          <t>US05-S05</t>
        </is>
      </c>
      <c r="E620" s="77" t="inlineStr"/>
      <c r="F620" s="77" t="inlineStr">
        <is>
          <t>No</t>
        </is>
      </c>
      <c r="G620" s="79" t="inlineStr">
        <is>
          <t>Haas@Work (Haas MBA experiential course)</t>
        </is>
      </c>
      <c r="H620" s="77" t="inlineStr">
        <is>
          <t>Haas@Work</t>
        </is>
      </c>
      <c r="I620" s="77" t="inlineStr"/>
      <c r="J620" s="77" t="inlineStr">
        <is>
          <t>MBA team course in which a firm poses a competitive challenge, student teams research and develop solutions, and the firm's executives choose the best ideas for implementation (examples Visa, Cisco).</t>
        </is>
      </c>
      <c r="K620" s="77" t="inlineStr">
        <is>
          <t>Haas School of Business (MBA)</t>
        </is>
      </c>
      <c r="L620" s="77" t="inlineStr">
        <is>
          <t>Berkeley MBA students</t>
        </is>
      </c>
      <c r="M620" s="77" t="inlineStr">
        <is>
          <t>Business/management</t>
        </is>
      </c>
      <c r="N620" s="77" t="inlineStr">
        <is>
          <t>Postgraduate taught</t>
        </is>
      </c>
      <c r="O620" s="77" t="inlineStr"/>
      <c r="P620" s="77" t="inlineStr"/>
      <c r="Q620" s="77" t="inlineStr">
        <is>
          <t>Optional/elective</t>
        </is>
      </c>
      <c r="R620" s="77" t="inlineStr">
        <is>
          <t>Curricular</t>
        </is>
      </c>
      <c r="S620" s="77" t="inlineStr">
        <is>
          <t>Not retrieved; page states MBAs take at least one of nearly 20 experiential courses</t>
        </is>
      </c>
      <c r="T620" s="77" t="inlineStr">
        <is>
          <t>Not stated</t>
        </is>
      </c>
      <c r="U620" s="77" t="inlineStr">
        <is>
          <t>Team challenge for corporate client</t>
        </is>
      </c>
      <c r="V620" s="77" t="inlineStr">
        <is>
          <t>Yes</t>
        </is>
      </c>
      <c r="W620" s="77" t="inlineStr">
        <is>
          <t>Firm-posed competitive challenge with solutions developed [1].</t>
        </is>
      </c>
      <c r="X620" s="77" t="inlineStr">
        <is>
          <t>Yes</t>
        </is>
      </c>
      <c r="Y620" s="77" t="inlineStr">
        <is>
          <t>'teams of Berkeley MBA students' [1].</t>
        </is>
      </c>
      <c r="Z620" s="77" t="inlineStr">
        <is>
          <t>Yes</t>
        </is>
      </c>
      <c r="AA620" s="77" t="inlineStr">
        <is>
          <t>Firm poses the challenge and its executives select best ideas [1].</t>
        </is>
      </c>
      <c r="AB620" s="77" t="inlineStr">
        <is>
          <t>Business/commercial</t>
        </is>
      </c>
      <c r="AC620" s="77" t="inlineStr">
        <is>
          <t>Poses challenge; selects ideas</t>
        </is>
      </c>
      <c r="AD620" s="77" t="inlineStr">
        <is>
          <t>Visa, Cisco (undated page)</t>
        </is>
      </c>
      <c r="AE620" s="77" t="inlineStr">
        <is>
          <t>Proposed solutions/ideas</t>
        </is>
      </c>
      <c r="AF620" s="77">
        <f>IF(OR(V620="No",X620="No",Z620="No"),"Outside strict definition",IF(AND(V620="Yes",X620="Yes",Z620="Yes"),"Meets all three","Potentially relevant; evidence incomplete"))</f>
        <v/>
      </c>
      <c r="AG620" s="77" t="inlineStr">
        <is>
          <t>Current status unclear</t>
        </is>
      </c>
      <c r="AH620" s="77" t="inlineStr">
        <is>
          <t>undated</t>
        </is>
      </c>
      <c r="AI620" s="77" t="inlineStr">
        <is>
          <t>Yes</t>
        </is>
      </c>
      <c r="AJ620" s="77">
        <f>IF(AND(AI620="Yes",AF620="Meets all three",AG620="Current delivery confirmed"),"Yes","No")</f>
        <v/>
      </c>
      <c r="AK620" s="77" t="inlineStr"/>
      <c r="AL620" s="77" t="inlineStr">
        <is>
          <t>US05-S05-R1</t>
        </is>
      </c>
      <c r="AM620" s="77" t="inlineStr">
        <is>
          <t>Current offering year, duration, credit, deliverable. Same page lists IBD, Design Sprint (Shell), Startup Lab-type courses not assessed.</t>
        </is>
      </c>
      <c r="AN620" s="77" t="inlineStr"/>
      <c r="AO620" s="77" t="inlineStr">
        <is>
          <t>US</t>
        </is>
      </c>
      <c r="AP620" s="77" t="inlineStr">
        <is>
          <t>US</t>
        </is>
      </c>
      <c r="AQ620" s="77" t="inlineStr">
        <is>
          <t>Unclear</t>
        </is>
      </c>
      <c r="AR620" s="77" t="inlineStr">
        <is>
          <t>All/standard</t>
        </is>
      </c>
      <c r="AS620" s="77" t="inlineStr"/>
    </row>
    <row r="621">
      <c r="A621" s="77" t="inlineStr">
        <is>
          <t>US05</t>
        </is>
      </c>
      <c r="B621" s="77" t="inlineStr">
        <is>
          <t>California Berkeley</t>
        </is>
      </c>
      <c r="C621" s="77" t="inlineStr">
        <is>
          <t>Programme/course</t>
        </is>
      </c>
      <c r="D621" s="77" t="inlineStr">
        <is>
          <t>US05-S06</t>
        </is>
      </c>
      <c r="E621" s="77" t="inlineStr"/>
      <c r="F621" s="77" t="inlineStr">
        <is>
          <t>No</t>
        </is>
      </c>
      <c r="G621" s="79" t="inlineStr">
        <is>
          <t>Startup Lab (MBA 295T)</t>
        </is>
      </c>
      <c r="H621" s="77" t="inlineStr">
        <is>
          <t>Startup Lab</t>
        </is>
      </c>
      <c r="I621" s="77" t="inlineStr"/>
      <c r="J621" s="77" t="inlineStr">
        <is>
          <t>Semester-long, 2-unit project-based consulting course in which self-formed Haas student teams (3-5) carry out a scoped consulting project for early-stage Silicon Valley startups, working with a founder or executive; presented in demo-day format.</t>
        </is>
      </c>
      <c r="K621" s="77" t="inlineStr">
        <is>
          <t>Haas School of Business</t>
        </is>
      </c>
      <c r="L621" s="77" t="inlineStr">
        <is>
          <t>Haas MBA students</t>
        </is>
      </c>
      <c r="M621" s="77" t="inlineStr">
        <is>
          <t>Business/management</t>
        </is>
      </c>
      <c r="N621" s="77" t="inlineStr">
        <is>
          <t>Postgraduate taught</t>
        </is>
      </c>
      <c r="O621" s="77" t="inlineStr"/>
      <c r="P621" s="77" t="inlineStr"/>
      <c r="Q621" s="77" t="inlineStr">
        <is>
          <t>Optional/elective</t>
        </is>
      </c>
      <c r="R621" s="77" t="inlineStr">
        <is>
          <t>Curricular</t>
        </is>
      </c>
      <c r="S621" s="77" t="inlineStr">
        <is>
          <t>2 units; client feedback 10% of grade (2020 syllabus)</t>
        </is>
      </c>
      <c r="T621" s="77" t="inlineStr">
        <is>
          <t>One semester</t>
        </is>
      </c>
      <c r="U621" s="77" t="inlineStr">
        <is>
          <t>Team consulting project</t>
        </is>
      </c>
      <c r="V621" s="77" t="inlineStr">
        <is>
          <t>Yes</t>
        </is>
      </c>
      <c r="W621" s="77" t="inlineStr">
        <is>
          <t>Scoped consulting project; mid and final presentations [1].</t>
        </is>
      </c>
      <c r="X621" s="77" t="inlineStr">
        <is>
          <t>Yes</t>
        </is>
      </c>
      <c r="Y621" s="77" t="inlineStr">
        <is>
          <t>Teams typically 3 to 5 students, self-formed [1].</t>
        </is>
      </c>
      <c r="Z621" s="77" t="inlineStr">
        <is>
          <t>Yes</t>
        </is>
      </c>
      <c r="AA621" s="77" t="inlineStr">
        <is>
          <t>Startups' founders or executives supply the project and give client feedback [1].</t>
        </is>
      </c>
      <c r="AB621" s="77" t="inlineStr">
        <is>
          <t>Business/commercial</t>
        </is>
      </c>
      <c r="AC621" s="77" t="inlineStr">
        <is>
          <t>Client</t>
        </is>
      </c>
      <c r="AD621" s="77" t="inlineStr"/>
      <c r="AE621" s="77" t="inlineStr">
        <is>
          <t>Final project presentation</t>
        </is>
      </c>
      <c r="AF621" s="77">
        <f>IF(OR(V621="No",X621="No",Z621="No"),"Outside strict definition",IF(AND(V621="Yes",X621="Yes",Z621="Yes"),"Meets all three","Potentially relevant; evidence incomplete"))</f>
        <v/>
      </c>
      <c r="AG621" s="77" t="inlineStr">
        <is>
          <t>Current status unclear</t>
        </is>
      </c>
      <c r="AH621" s="77" t="inlineStr">
        <is>
          <t>2020 (syllabus); no 2025/26 evidence found</t>
        </is>
      </c>
      <c r="AI621" s="77" t="inlineStr">
        <is>
          <t>Yes</t>
        </is>
      </c>
      <c r="AJ621" s="77">
        <f>IF(AND(AI621="Yes",AF621="Meets all three",AG621="Current delivery confirmed"),"Yes","No")</f>
        <v/>
      </c>
      <c r="AK621" s="77" t="inlineStr"/>
      <c r="AL621" s="77" t="inlineStr">
        <is>
          <t>US05-S06-R1</t>
        </is>
      </c>
      <c r="AM621" s="77" t="inlineStr">
        <is>
          <t>No current-year evidence; course numbers vary by term.</t>
        </is>
      </c>
      <c r="AN621" s="77" t="inlineStr"/>
      <c r="AO621" s="77" t="inlineStr">
        <is>
          <t>US</t>
        </is>
      </c>
      <c r="AP621" s="77" t="inlineStr">
        <is>
          <t>US</t>
        </is>
      </c>
      <c r="AQ621" s="77" t="inlineStr">
        <is>
          <t>~1 term/semester</t>
        </is>
      </c>
      <c r="AR621" s="77" t="inlineStr">
        <is>
          <t>All/standard</t>
        </is>
      </c>
      <c r="AS621" s="77" t="inlineStr"/>
    </row>
    <row r="622">
      <c r="A622" s="77" t="inlineStr">
        <is>
          <t>US05</t>
        </is>
      </c>
      <c r="B622" s="77" t="inlineStr">
        <is>
          <t>California Berkeley</t>
        </is>
      </c>
      <c r="C622" s="77" t="inlineStr">
        <is>
          <t>University-wide</t>
        </is>
      </c>
      <c r="D622" s="77" t="inlineStr">
        <is>
          <t>US05-S07</t>
        </is>
      </c>
      <c r="E622" s="77" t="inlineStr"/>
      <c r="F622" s="77" t="inlineStr">
        <is>
          <t>No</t>
        </is>
      </c>
      <c r="G622" s="79" t="inlineStr">
        <is>
          <t>Fung Fellowship (Health + Innovation and Sustainability + Innovation tracks)</t>
        </is>
      </c>
      <c r="H622" s="77" t="inlineStr">
        <is>
          <t>Fung Fellowship</t>
        </is>
      </c>
      <c r="I622" s="77" t="inlineStr"/>
      <c r="J622" s="77" t="inlineStr">
        <is>
          <t>Fung Institute one-semester (~12 week) programme in which undergraduate student teams, drawn from engineering and non-engineering majors, work on open-ended design challenges posed by industry, public-sector and community partners (2026 showcase: Kaiser Permanente, UCSF, California Department of Fish and Wildlife, California Department of Health Care Services, ReFED and others); two 2026 projects were independent with no outside partner.</t>
        </is>
      </c>
      <c r="K622" s="77" t="inlineStr">
        <is>
          <t>Fung Institute for Engineering Leadership, College of Engineering</t>
        </is>
      </c>
      <c r="L622" s="77" t="inlineStr">
        <is>
          <t>Engineering and non-engineering undergraduates from across campus</t>
        </is>
      </c>
      <c r="M622" s="77" t="inlineStr">
        <is>
          <t>Engineering/computing; Central provision</t>
        </is>
      </c>
      <c r="N622" s="77" t="inlineStr">
        <is>
          <t>Undergraduate</t>
        </is>
      </c>
      <c r="O622" s="77" t="inlineStr"/>
      <c r="P622" s="77" t="inlineStr">
        <is>
          <t>Application required</t>
        </is>
      </c>
      <c r="Q622" s="77" t="inlineStr">
        <is>
          <t>Selective/competitive</t>
        </is>
      </c>
      <c r="R622" s="77" t="inlineStr">
        <is>
          <t>Unclear</t>
        </is>
      </c>
      <c r="S622" s="77" t="inlineStr">
        <is>
          <t>Not stated</t>
        </is>
      </c>
      <c r="T622" s="77" t="inlineStr">
        <is>
          <t>~12 weeks, one semester, Fall and Spring</t>
        </is>
      </c>
      <c r="U622" s="77" t="inlineStr">
        <is>
          <t>Team design project with partner</t>
        </is>
      </c>
      <c r="V622" s="77" t="inlineStr">
        <is>
          <t>Yes</t>
        </is>
      </c>
      <c r="W622" s="77" t="inlineStr">
        <is>
          <t>Open-ended design challenge with outputs such as web application, clinical screening toolkit, methane-sensing device, chatbot [1][2][3].</t>
        </is>
      </c>
      <c r="X622" s="77" t="inlineStr">
        <is>
          <t>Yes</t>
        </is>
      </c>
      <c r="Y622" s="77" t="inlineStr">
        <is>
          <t>Showcase page: teams of 3-5 (Health) and 3-6 (Sustainability) [2].</t>
        </is>
      </c>
      <c r="Z622" s="77" t="inlineStr">
        <is>
          <t>Yes</t>
        </is>
      </c>
      <c r="AA622" s="77" t="inlineStr">
        <is>
          <t>Partners submit project proposals and work closely with student teams; projects sourced from industry and community partners [1][3]. Two 2026 projects had no outside partner, so coverage is most but not all.</t>
        </is>
      </c>
      <c r="AB622" s="77" t="inlineStr">
        <is>
          <t>Mixed</t>
        </is>
      </c>
      <c r="AC622" s="77" t="inlineStr">
        <is>
          <t>Proposes project; collaborates with team</t>
        </is>
      </c>
      <c r="AD622" s="77" t="inlineStr">
        <is>
          <t>2026 showcase: Kaiser Permanente, UCSF, California Dept of Fish and Wildlife, California Dept of Health Care Services, Climate Action California, ReFED [2]</t>
        </is>
      </c>
      <c r="AE622" s="77" t="inlineStr">
        <is>
          <t>Prototype/tool/design presented at end-of-year showcase</t>
        </is>
      </c>
      <c r="AF622" s="77">
        <f>IF(OR(V622="No",X622="No",Z622="No"),"Outside strict definition",IF(AND(V622="Yes",X622="Yes",Z622="Yes"),"Meets all three","Potentially relevant; evidence incomplete"))</f>
        <v/>
      </c>
      <c r="AG622" s="77" t="inlineStr">
        <is>
          <t>Current delivery confirmed</t>
        </is>
      </c>
      <c r="AH622" s="77" t="inlineStr">
        <is>
          <t>2026 (Spring 2026 showcase; Spring 2027 recruiting)</t>
        </is>
      </c>
      <c r="AI622" s="77" t="inlineStr">
        <is>
          <t>Yes</t>
        </is>
      </c>
      <c r="AJ622" s="77">
        <f>IF(AND(AI622="Yes",AF622="Meets all three",AG622="Current delivery confirmed"),"Yes","No")</f>
        <v/>
      </c>
      <c r="AK622" s="77" t="inlineStr">
        <is>
          <t>15 projects at 2026 showcase (10 Health, 5 Sustainability) [2].</t>
        </is>
      </c>
      <c r="AL622" s="77" t="inlineStr">
        <is>
          <t>US05-S07-R1; US05-S07-R2; US05-S07-R3</t>
        </is>
      </c>
      <c r="AM622" s="77" t="inlineStr">
        <is>
          <t>Credit; precise partner share (two independent projects); exact Spring 2027 dates; team size stated differently across pages.</t>
        </is>
      </c>
      <c r="AN622" s="77" t="inlineStr"/>
      <c r="AO622" s="77" t="inlineStr">
        <is>
          <t>US</t>
        </is>
      </c>
      <c r="AP622" s="77" t="inlineStr">
        <is>
          <t>US</t>
        </is>
      </c>
      <c r="AQ622" s="77" t="inlineStr">
        <is>
          <t>~1 term/semester</t>
        </is>
      </c>
      <c r="AR622" s="77" t="inlineStr">
        <is>
          <t>Some projects</t>
        </is>
      </c>
      <c r="AS622" s="77" t="inlineStr"/>
    </row>
    <row r="623">
      <c r="A623" s="77" t="inlineStr">
        <is>
          <t>US06</t>
        </is>
      </c>
      <c r="B623" s="77" t="inlineStr">
        <is>
          <t>Chicago</t>
        </is>
      </c>
      <c r="C623" s="77" t="inlineStr">
        <is>
          <t>University-wide</t>
        </is>
      </c>
      <c r="D623" s="77" t="inlineStr">
        <is>
          <t>US06-S01</t>
        </is>
      </c>
      <c r="E623" s="77" t="inlineStr"/>
      <c r="F623" s="77" t="inlineStr">
        <is>
          <t>No</t>
        </is>
      </c>
      <c r="G623" s="79" t="inlineStr">
        <is>
          <t>Metcalf Sprints</t>
        </is>
      </c>
      <c r="H623" s="77" t="inlineStr">
        <is>
          <t>Metcalf Sprints</t>
        </is>
      </c>
      <c r="I623" s="77" t="inlineStr"/>
      <c r="J623" s="77" t="inlineStr">
        <is>
          <t>Co-op, project-based experiences in which teams of UChicago undergraduates work together on a deliverable for an employer partner, ending in a final presentation. Academic-year sprint is 3 weeks part-time ($1,000 Metcalf Grant); summer sprint is 2 weeks full-time ($2,000 grant). Students apply and are matched to projects by interest and skills.</t>
        </is>
      </c>
      <c r="K623" s="77" t="inlineStr">
        <is>
          <t>Career Advancement (Jeff Metcalf programs)</t>
        </is>
      </c>
      <c r="L623" s="77" t="inlineStr">
        <is>
          <t>UChicago undergraduates (College) across majors; page says 'UChicago students'</t>
        </is>
      </c>
      <c r="M623" s="77" t="inlineStr">
        <is>
          <t>Central provision</t>
        </is>
      </c>
      <c r="N623" s="77" t="inlineStr">
        <is>
          <t>Undergraduate</t>
        </is>
      </c>
      <c r="O623" s="77" t="inlineStr"/>
      <c r="P623" s="77" t="inlineStr"/>
      <c r="Q623" s="77" t="inlineStr">
        <is>
          <t>Selective/competitive</t>
        </is>
      </c>
      <c r="R623" s="77" t="inlineStr">
        <is>
          <t>Extracurricular</t>
        </is>
      </c>
      <c r="S623" s="77" t="inlineStr">
        <is>
          <t>No credit evidenced; funded by grant</t>
        </is>
      </c>
      <c r="T623" s="77" t="inlineStr">
        <is>
          <t>3 weeks part-time (academic year); 2 weeks full-time (summer)</t>
        </is>
      </c>
      <c r="U623" s="77" t="inlineStr">
        <is>
          <t>Team project, employer partner</t>
        </is>
      </c>
      <c r="V623" s="77" t="inlineStr">
        <is>
          <t>Yes</t>
        </is>
      </c>
      <c r="W623" s="77" t="inlineStr">
        <is>
          <t>Teams produce a deliverable for an employer partner and give a final presentation [1]. Deliverable type not described.</t>
        </is>
      </c>
      <c r="X623" s="77" t="inlineStr">
        <is>
          <t>Yes</t>
        </is>
      </c>
      <c r="Y623" s="77" t="inlineStr">
        <is>
          <t>'teams of undergraduates work together on a deliverable' [1][2].</t>
        </is>
      </c>
      <c r="Z623" s="77" t="inlineStr">
        <is>
          <t>Yes</t>
        </is>
      </c>
      <c r="AA623" s="77" t="inlineStr">
        <is>
          <t>Employer partner is the recipient of the team deliverable; projects based on 'the needs of each organization' [1][2]. Specific employer role (briefing, feedback) beyond receiving deliverable not detailed.</t>
        </is>
      </c>
      <c r="AB623" s="77" t="inlineStr">
        <is>
          <t>Business/commercial</t>
        </is>
      </c>
      <c r="AC623" s="77" t="inlineStr">
        <is>
          <t>Employer partner defines project need; receives deliverable/presentation</t>
        </is>
      </c>
      <c r="AD623" s="77" t="inlineStr">
        <is>
          <t>Not named on the sprints page; example project titles (search summary of employer-facing pages): sports apparel brand analytics dashboard; collegiate athletic department digital engagement strategy</t>
        </is>
      </c>
      <c r="AE623" s="77" t="inlineStr">
        <is>
          <t>Team deliverable + final presentation (format not specified)</t>
        </is>
      </c>
      <c r="AF623" s="77">
        <f>IF(OR(V623="No",X623="No",Z623="No"),"Outside strict definition",IF(AND(V623="Yes",X623="Yes",Z623="Yes"),"Meets all three","Potentially relevant; evidence incomplete"))</f>
        <v/>
      </c>
      <c r="AG623" s="77" t="inlineStr">
        <is>
          <t>Current delivery confirmed</t>
        </is>
      </c>
      <c r="AH623" s="77" t="inlineStr">
        <is>
          <t>2026/27 (Fall sprint 9 Nov-4 Dec 2026; further sprints to Aug 2027)</t>
        </is>
      </c>
      <c r="AI623" s="77" t="inlineStr">
        <is>
          <t>Yes</t>
        </is>
      </c>
      <c r="AJ623" s="77">
        <f>IF(AND(AI623="Yes",AF623="Meets all three",AG623="Current delivery confirmed"),"Yes","No")</f>
        <v/>
      </c>
      <c r="AK623" s="77" t="inlineStr"/>
      <c r="AL623" s="77" t="inlineStr">
        <is>
          <t>US06-S01-R1; US06-S01-R2</t>
        </is>
      </c>
      <c r="AM623" s="77" t="inlineStr">
        <is>
          <t>Partner sector: pages refer to 'employer partner' across industries (typed Business/commercial on examples; could include non-profits). Team size, credit and number of participants not published. Not clear whether open to graduate students ('UChicago students' vs undergraduates).</t>
        </is>
      </c>
      <c r="AN623" s="77" t="inlineStr">
        <is>
          <t>Jeff Metcalf Internship Program / Metcalf Sprints</t>
        </is>
      </c>
      <c r="AO623" s="77" t="inlineStr">
        <is>
          <t>US</t>
        </is>
      </c>
      <c r="AP623" s="77" t="inlineStr">
        <is>
          <t>US</t>
        </is>
      </c>
      <c r="AQ623" s="77" t="inlineStr">
        <is>
          <t>1–4 weeks</t>
        </is>
      </c>
      <c r="AR623" s="77" t="inlineStr">
        <is>
          <t>All/standard</t>
        </is>
      </c>
      <c r="AS623" s="77" t="inlineStr"/>
    </row>
    <row r="624">
      <c r="A624" s="77" t="inlineStr">
        <is>
          <t>US06</t>
        </is>
      </c>
      <c r="B624" s="77" t="inlineStr">
        <is>
          <t>Chicago</t>
        </is>
      </c>
      <c r="C624" s="77" t="inlineStr">
        <is>
          <t>Cross-faculty</t>
        </is>
      </c>
      <c r="D624" s="77" t="inlineStr">
        <is>
          <t>US06-S02</t>
        </is>
      </c>
      <c r="E624" s="77" t="inlineStr"/>
      <c r="F624" s="77" t="inlineStr">
        <is>
          <t>No</t>
        </is>
      </c>
      <c r="G624" s="79" t="inlineStr">
        <is>
          <t>Harris Policy Labs (PPHA 60000)</t>
        </is>
      </c>
      <c r="H624" s="77" t="inlineStr">
        <is>
          <t>Harris Policy Labs (PPHA 60000)</t>
        </is>
      </c>
      <c r="I624" s="77" t="inlineStr"/>
      <c r="J624" s="77" t="inlineStr">
        <is>
          <t>Elective practicum in which small student teams act as policy consultants to external clients (government agencies, nonprofits, multilateral institutions, UChicago partners) for one quarter, producing a policy memo, slide deck and client presentation. Spring 2026 Economics and the Social Safety Net Lab ran three projects with state/local policymakers as clients.</t>
        </is>
      </c>
      <c r="K624" s="77" t="inlineStr">
        <is>
          <t>Harris School of Public Policy</t>
        </is>
      </c>
      <c r="L624" s="77" t="inlineStr">
        <is>
          <t>Harris MPP/MA students (second-year; one-year MA in Winter/Spring); second/third-year students from other professional schools with faculty consent</t>
        </is>
      </c>
      <c r="M624" s="77" t="inlineStr">
        <is>
          <t>Arts/humanities/social sciences</t>
        </is>
      </c>
      <c r="N624" s="77" t="inlineStr">
        <is>
          <t>Postgraduate taught</t>
        </is>
      </c>
      <c r="O624" s="77" t="inlineStr"/>
      <c r="P624" s="77" t="inlineStr"/>
      <c r="Q624" s="77" t="inlineStr">
        <is>
          <t>Optional/elective</t>
        </is>
      </c>
      <c r="R624" s="77" t="inlineStr">
        <is>
          <t>Curricular</t>
        </is>
      </c>
      <c r="S624" s="77" t="inlineStr">
        <is>
          <t>One letter grade, 100 units (one full course) per quarter; Spring 2026 grading: 20% participation, 20% process/milestone deliverables, 60% final memo/presentation; peer evaluation</t>
        </is>
      </c>
      <c r="T624" s="77" t="inlineStr">
        <is>
          <t>One quarter (Fall, Winter, Spring)</t>
        </is>
      </c>
      <c r="U624" s="77" t="inlineStr">
        <is>
          <t>In-person practicum, weekly class with client meetings</t>
        </is>
      </c>
      <c r="V624" s="77" t="inlineStr">
        <is>
          <t>Yes</t>
        </is>
      </c>
      <c r="W624" s="77" t="inlineStr">
        <is>
          <t>'Students work in teams to develop and execute a project for their client'; final deliverables are policy memo, presentation and slides [2][3].</t>
        </is>
      </c>
      <c r="X624" s="77" t="inlineStr">
        <is>
          <t>Yes</t>
        </is>
      </c>
      <c r="Y624" s="77" t="inlineStr">
        <is>
          <t>'Students work in teams'; team products with peer evaluation of teammates [2][3].</t>
        </is>
      </c>
      <c r="Z624" s="77" t="inlineStr">
        <is>
          <t>Yes</t>
        </is>
      </c>
      <c r="AA624" s="77" t="inlineStr">
        <is>
          <t>Clients are government agencies, nonprofits, multilateral institutions; students 'take direction from state and local policymakers'; client meetings attended; outputs 'client facing' and presented to client leadership [1][2]. Some labs have a UChicago internal client (Health Policy Lab, per search summary), but external clients are the documented norm [1].</t>
        </is>
      </c>
      <c r="AB624" s="77" t="inlineStr">
        <is>
          <t>Public sector</t>
        </is>
      </c>
      <c r="AC624" s="77" t="inlineStr">
        <is>
          <t>Client: sets priority topic, data, attends meetings, receives memo/presentation</t>
        </is>
      </c>
      <c r="AD624" s="77" t="inlineStr">
        <is>
          <t>Illinois Department of Employment Security (since 2020) and Mercy Corps per search summary (undated)</t>
        </is>
      </c>
      <c r="AE624" s="77" t="inlineStr">
        <is>
          <t>Policy memo, slide deck, client presentation</t>
        </is>
      </c>
      <c r="AF624" s="77">
        <f>IF(OR(V624="No",X624="No",Z624="No"),"Outside strict definition",IF(AND(V624="Yes",X624="Yes",Z624="Yes"),"Meets all three","Potentially relevant; evidence incomplete"))</f>
        <v/>
      </c>
      <c r="AG624" s="77" t="inlineStr">
        <is>
          <t>Current delivery confirmed</t>
        </is>
      </c>
      <c r="AH624" s="77" t="inlineStr">
        <is>
          <t>Spring 2026 (syllabus created 7 Apr 2026); Winter 2026 labs</t>
        </is>
      </c>
      <c r="AI624" s="77" t="inlineStr">
        <is>
          <t>Yes</t>
        </is>
      </c>
      <c r="AJ624" s="77">
        <f>IF(AND(AI624="Yes",AF624="Meets all three",AG624="Current delivery confirmed"),"Yes","No")</f>
        <v/>
      </c>
      <c r="AK624" s="77" t="inlineStr"/>
      <c r="AL624" s="77" t="inlineStr">
        <is>
          <t>US06-S02-R1; US06-S02-R2</t>
        </is>
      </c>
      <c r="AM624" s="77" t="inlineStr">
        <is>
          <t>Partner type mixed (public sector, nonprofit, UChicago partners); typed Public sector per Spring 2026 syllabus; some labs have internal UChicago clients. Participation numbers not found.</t>
        </is>
      </c>
      <c r="AN624" s="77" t="inlineStr"/>
      <c r="AO624" s="77" t="inlineStr">
        <is>
          <t>US</t>
        </is>
      </c>
      <c r="AP624" s="77" t="inlineStr">
        <is>
          <t>US</t>
        </is>
      </c>
      <c r="AQ624" s="77" t="inlineStr">
        <is>
          <t>~1 term/semester</t>
        </is>
      </c>
      <c r="AR624" s="77" t="inlineStr">
        <is>
          <t>All/standard</t>
        </is>
      </c>
      <c r="AS624" s="77" t="inlineStr"/>
    </row>
    <row r="625">
      <c r="A625" s="77" t="inlineStr">
        <is>
          <t>US06</t>
        </is>
      </c>
      <c r="B625" s="77" t="inlineStr">
        <is>
          <t>Chicago</t>
        </is>
      </c>
      <c r="C625" s="77" t="inlineStr">
        <is>
          <t>Cross-faculty</t>
        </is>
      </c>
      <c r="D625" s="77" t="inlineStr">
        <is>
          <t>US06-S03</t>
        </is>
      </c>
      <c r="E625" s="77" t="inlineStr"/>
      <c r="F625" s="77" t="inlineStr">
        <is>
          <t>No</t>
        </is>
      </c>
      <c r="G625" s="79" t="inlineStr">
        <is>
          <t>Data Science Clinic</t>
        </is>
      </c>
      <c r="H625" s="77" t="inlineStr">
        <is>
          <t>Data Science Clinic</t>
        </is>
      </c>
      <c r="I625" s="77" t="inlineStr"/>
      <c r="J625" s="77" t="inlineStr">
        <is>
          <t>Project-based course, capstone of the undergraduate Data Science major, in which teams of 2-5 undergraduate (junior/senior) or master's students work as data scientists for external clients from the Industry Affiliates Program, social-impact/civic organisations and research collaborators, over 1-2 quarters at 10-15 hours/week, delivering analysis, software, reports and client presentations.</t>
        </is>
      </c>
      <c r="K625" s="77" t="inlineStr">
        <is>
          <t>Data Science Institute</t>
        </is>
      </c>
      <c r="L625" s="77" t="inlineStr">
        <is>
          <t>Undergraduate juniors/seniors and master's students (data science, CS, public policy, statistics, economics)</t>
        </is>
      </c>
      <c r="M625" s="77" t="inlineStr">
        <is>
          <t>Science; Engineering/computing</t>
        </is>
      </c>
      <c r="N625" s="77" t="inlineStr">
        <is>
          <t>Mixed</t>
        </is>
      </c>
      <c r="O625" s="77" t="inlineStr"/>
      <c r="P625" s="77" t="inlineStr"/>
      <c r="Q625" s="77" t="inlineStr">
        <is>
          <t>Selective/competitive</t>
        </is>
      </c>
      <c r="R625" s="77" t="inlineStr">
        <is>
          <t>Curricular</t>
        </is>
      </c>
      <c r="S625" s="77" t="inlineStr">
        <is>
          <t>Course credit not stated; 'Clinic partners provide a project appraisal that impacts finals grades'</t>
        </is>
      </c>
      <c r="T625" s="77" t="inlineStr">
        <is>
          <t>1-2 academic quarters (generally two); 10-15 hours/week</t>
        </is>
      </c>
      <c r="U625" s="77" t="inlineStr">
        <is>
          <t>Team project with mentor, weekly client meetings</t>
        </is>
      </c>
      <c r="V625" s="77" t="inlineStr">
        <is>
          <t>Yes</t>
        </is>
      </c>
      <c r="W625" s="77" t="inlineStr">
        <is>
          <t>'producing deliverables such as data analysis, research, and software along with client presentations and reports' [1][2].</t>
        </is>
      </c>
      <c r="X625" s="77" t="inlineStr">
        <is>
          <t>Yes</t>
        </is>
      </c>
      <c r="Y625" s="77" t="inlineStr">
        <is>
          <t>'Each project is assigned a team of 2 to 5 students and a mentor' [1].</t>
        </is>
      </c>
      <c r="Z625" s="77" t="inlineStr">
        <is>
          <t>Yes</t>
        </is>
      </c>
      <c r="AA625" s="77" t="inlineStr">
        <is>
          <t>Partners scope projects, supply the problem, and 'provide a project appraisal that impacts finals grades'; IP retained by partner [1]. Spring 2026 pitchbook lists clients incl. Promega Corporation, Metropolitan Water Reclamation District, Accountability Counsel, Cook County Justice Advisory Council, Mothers Out Front, plus some internal UChicago units (Library, Becker Friedman Institute, Karczmar Lab) [2].</t>
        </is>
      </c>
      <c r="AB625" s="77" t="inlineStr">
        <is>
          <t>Mixed</t>
        </is>
      </c>
      <c r="AC625" s="77" t="inlineStr">
        <is>
          <t>Client: scopes project, supplies data, meets team, appraises work affecting grade</t>
        </is>
      </c>
      <c r="AD625" s="77" t="inlineStr">
        <is>
          <t>Spring 2026: Accountability Counsel; Cook County Justice Advisory Council; Metropolitan Water Reclamation District of Greater Chicago; Mothers Out Front; Promega Corporation; Occidental Arts &amp; Ecology Center; Zero Foodprint; The Impact Project (and internal UChicago units) [2]</t>
        </is>
      </c>
      <c r="AE625" s="77" t="inlineStr">
        <is>
          <t>Data analysis, research, software, client presentation and report</t>
        </is>
      </c>
      <c r="AF625" s="77">
        <f>IF(OR(V625="No",X625="No",Z625="No"),"Outside strict definition",IF(AND(V625="Yes",X625="Yes",Z625="Yes"),"Meets all three","Potentially relevant; evidence incomplete"))</f>
        <v/>
      </c>
      <c r="AG625" s="77" t="inlineStr">
        <is>
          <t>Current delivery confirmed</t>
        </is>
      </c>
      <c r="AH625" s="77" t="inlineStr">
        <is>
          <t>Spring 2026</t>
        </is>
      </c>
      <c r="AI625" s="77" t="inlineStr">
        <is>
          <t>Yes</t>
        </is>
      </c>
      <c r="AJ625" s="77">
        <f>IF(AND(AI625="Yes",AF625="Meets all three",AG625="Current delivery confirmed"),"Yes","No")</f>
        <v/>
      </c>
      <c r="AK625" s="77" t="inlineStr"/>
      <c r="AL625" s="77" t="inlineStr">
        <is>
          <t>US06-S03-R1; US06-S03-R2</t>
        </is>
      </c>
      <c r="AM625" s="77" t="inlineStr">
        <is>
          <t>Some projects are for internal UChicago clients (library, institute, lab), so external share is a majority not all; credit units not stated. Partners limited to Industry Affiliates/research collaborators/government and nonprofits.</t>
        </is>
      </c>
      <c r="AN625" s="77" t="inlineStr"/>
      <c r="AO625" s="77" t="inlineStr">
        <is>
          <t>US</t>
        </is>
      </c>
      <c r="AP625" s="77" t="inlineStr">
        <is>
          <t>US</t>
        </is>
      </c>
      <c r="AQ625" s="77" t="inlineStr">
        <is>
          <t>&gt;1 term</t>
        </is>
      </c>
      <c r="AR625" s="77" t="inlineStr">
        <is>
          <t>All/standard</t>
        </is>
      </c>
      <c r="AS625" s="77" t="inlineStr"/>
    </row>
    <row r="626">
      <c r="A626" s="77" t="inlineStr">
        <is>
          <t>US06</t>
        </is>
      </c>
      <c r="B626" s="77" t="inlineStr">
        <is>
          <t>Chicago</t>
        </is>
      </c>
      <c r="C626" s="77" t="inlineStr">
        <is>
          <t>Programme/course</t>
        </is>
      </c>
      <c r="D626" s="77" t="inlineStr">
        <is>
          <t>US06-S04</t>
        </is>
      </c>
      <c r="E626" s="77" t="inlineStr"/>
      <c r="F626" s="77" t="inlineStr">
        <is>
          <t>No</t>
        </is>
      </c>
      <c r="G626" s="79" t="inlineStr">
        <is>
          <t>MS in Applied Data Science Capstone Project</t>
        </is>
      </c>
      <c r="H626" s="77" t="inlineStr">
        <is>
          <t>MS in Applied Data Science Capstone Project</t>
        </is>
      </c>
      <c r="I626" s="77" t="inlineStr"/>
      <c r="J626" s="77" t="inlineStr">
        <is>
          <t>Culminating requirement of the Master's in Applied Data Science: teams of four students, guided by an instructor and subject-matter expert, develop a data science solution to a real problem proposed by a partner organisation using the partner's data, over two quarters; sponsors meet teams at least seven times and own the IP.</t>
        </is>
      </c>
      <c r="K626" s="77" t="inlineStr">
        <is>
          <t>Data Science Institute</t>
        </is>
      </c>
      <c r="L626" s="77" t="inlineStr">
        <is>
          <t>MS in Applied Data Science students</t>
        </is>
      </c>
      <c r="M626" s="77" t="inlineStr">
        <is>
          <t>Science; Engineering/computing</t>
        </is>
      </c>
      <c r="N626" s="77" t="inlineStr">
        <is>
          <t>Postgraduate taught</t>
        </is>
      </c>
      <c r="O626" s="77" t="inlineStr"/>
      <c r="P626" s="77" t="inlineStr"/>
      <c r="Q626" s="77" t="inlineStr">
        <is>
          <t>Compulsory within specified programmes</t>
        </is>
      </c>
      <c r="R626" s="77" t="inlineStr">
        <is>
          <t>Curricular</t>
        </is>
      </c>
      <c r="S626" s="77" t="inlineStr">
        <is>
          <t>Required Capstone over two quarters (credit units not retrieved)</t>
        </is>
      </c>
      <c r="T626" s="77" t="inlineStr">
        <is>
          <t>Two quarters; projects placed in Spring and Autumn quarters</t>
        </is>
      </c>
      <c r="U626" s="77" t="inlineStr">
        <is>
          <t>Team project with sponsor</t>
        </is>
      </c>
      <c r="V626" s="77" t="inlineStr">
        <is>
          <t>Yes</t>
        </is>
      </c>
      <c r="W626" s="77" t="inlineStr">
        <is>
          <t>'immerse yourself in a real business problem ... authentic data'; teams 'develop a data science solution to address organization problems' [1].</t>
        </is>
      </c>
      <c r="X626" s="77" t="inlineStr">
        <is>
          <t>Yes</t>
        </is>
      </c>
      <c r="Y626" s="77" t="inlineStr">
        <is>
          <t>'Teams comprised of four students and guided by an instructor and subject matter expert' [1]; 'Capstone teams consist of three or four students' [2].</t>
        </is>
      </c>
      <c r="Z626" s="77" t="inlineStr">
        <is>
          <t>Yes</t>
        </is>
      </c>
      <c r="AA626" s="77" t="inlineStr">
        <is>
          <t>'Partner organizations propose real-world problems, untested ideas or research queries'; sponsors supply a problem statement and data, meet teams a minimum of seven times, and own resulting IP [1][2].</t>
        </is>
      </c>
      <c r="AB626" s="77" t="inlineStr">
        <is>
          <t>Mixed</t>
        </is>
      </c>
      <c r="AC626" s="77" t="inlineStr">
        <is>
          <t>Sponsor/client: proposes problem, supplies data, meets team, owns IP</t>
        </is>
      </c>
      <c r="AD626" s="77" t="inlineStr">
        <is>
          <t>Not named on capstone page; one winning team partnered with Data for the Common Good (UChicago initiative, internal) per search summary</t>
        </is>
      </c>
      <c r="AE626" s="77" t="inlineStr">
        <is>
          <t>Data science solution / capstone report</t>
        </is>
      </c>
      <c r="AF626" s="77">
        <f>IF(OR(V626="No",X626="No",Z626="No"),"Outside strict definition",IF(AND(V626="Yes",X626="Yes",Z626="Yes"),"Meets all three","Potentially relevant; evidence incomplete"))</f>
        <v/>
      </c>
      <c r="AG626" s="77" t="inlineStr">
        <is>
          <t>Current delivery confirmed</t>
        </is>
      </c>
      <c r="AH626" s="77" t="inlineStr">
        <is>
          <t>2025 sponsor guide; page current 2026</t>
        </is>
      </c>
      <c r="AI626" s="77" t="inlineStr">
        <is>
          <t>Yes</t>
        </is>
      </c>
      <c r="AJ626" s="77">
        <f>IF(AND(AI626="Yes",AF626="Meets all three",AG626="Current delivery confirmed"),"Yes","No")</f>
        <v/>
      </c>
      <c r="AK626" s="77" t="inlineStr"/>
      <c r="AL626" s="77" t="inlineStr">
        <is>
          <t>US06-S04-R1; US06-S04-R2</t>
        </is>
      </c>
      <c r="AM626" s="77" t="inlineStr">
        <is>
          <t>Compulsory status inferred from 'culminating experience'/'required Capstone'; programme regulations not opened. Some sponsors may be internal (e.g. Data for the Common Good). Current-year cohort dated evidence limited to 2025 Sponsor Guide and 'accepts projects year-round' page (© 2026); treat as current but weakly dated.</t>
        </is>
      </c>
      <c r="AN626" s="77" t="inlineStr"/>
      <c r="AO626" s="77" t="inlineStr">
        <is>
          <t>US</t>
        </is>
      </c>
      <c r="AP626" s="77" t="inlineStr">
        <is>
          <t>US</t>
        </is>
      </c>
      <c r="AQ626" s="77" t="inlineStr">
        <is>
          <t>&gt;1 term</t>
        </is>
      </c>
      <c r="AR626" s="77" t="inlineStr">
        <is>
          <t>Unclear</t>
        </is>
      </c>
      <c r="AS626" s="77" t="inlineStr"/>
    </row>
    <row r="627">
      <c r="A627" s="77" t="inlineStr">
        <is>
          <t>US06</t>
        </is>
      </c>
      <c r="B627" s="77" t="inlineStr">
        <is>
          <t>Chicago</t>
        </is>
      </c>
      <c r="C627" s="77" t="inlineStr">
        <is>
          <t>Programme/course</t>
        </is>
      </c>
      <c r="D627" s="77" t="inlineStr">
        <is>
          <t>US06-S05</t>
        </is>
      </c>
      <c r="E627" s="77" t="inlineStr"/>
      <c r="F627" s="77" t="inlineStr">
        <is>
          <t>No</t>
        </is>
      </c>
      <c r="G627" s="79" t="inlineStr">
        <is>
          <t>Engineering Design capstone (MENG 21800-21900), Pritzker School of Molecular Engineering</t>
        </is>
      </c>
      <c r="H627" s="77" t="inlineStr">
        <is>
          <t>Engineering Design capstone (MENG 21800-21900), Pritzker School of Molecular Engineering</t>
        </is>
      </c>
      <c r="I627" s="77" t="inlineStr">
        <is>
          <t>MENG 21800/21900</t>
        </is>
      </c>
      <c r="J627" s="77" t="inlineStr">
        <is>
          <t>Two-quarter senior capstone in which teams of molecular engineering undergraduates are paired with industry partners and national-laboratory mentors to develop technologies or processes; teams present findings to the project sponsors and PME faculty. A graduate analogue (MENG 31800-31900) exists.</t>
        </is>
      </c>
      <c r="K627" s="77" t="inlineStr">
        <is>
          <t>Pritzker School of Molecular Engineering</t>
        </is>
      </c>
      <c r="L627" s="77" t="inlineStr">
        <is>
          <t>Undergraduate seniors majoring in molecular engineering</t>
        </is>
      </c>
      <c r="M627" s="77" t="inlineStr">
        <is>
          <t>Engineering/computing</t>
        </is>
      </c>
      <c r="N627" s="77" t="inlineStr">
        <is>
          <t>Undergraduate</t>
        </is>
      </c>
      <c r="O627" s="77" t="inlineStr">
        <is>
          <t>Year 4</t>
        </is>
      </c>
      <c r="P627" s="77" t="inlineStr"/>
      <c r="Q627" s="77" t="inlineStr">
        <is>
          <t>Compulsory within specified programmes</t>
        </is>
      </c>
      <c r="R627" s="77" t="inlineStr">
        <is>
          <t>Curricular</t>
        </is>
      </c>
      <c r="S627" s="77" t="inlineStr">
        <is>
          <t>Two-course sequence (units not retrieved)</t>
        </is>
      </c>
      <c r="T627" s="77" t="inlineStr">
        <is>
          <t>Two quarters</t>
        </is>
      </c>
      <c r="U627" s="77" t="inlineStr">
        <is>
          <t>Team design project with industry mentors</t>
        </is>
      </c>
      <c r="V627" s="77" t="inlineStr">
        <is>
          <t>Yes</t>
        </is>
      </c>
      <c r="W627" s="77" t="inlineStr">
        <is>
          <t>Teams 'develop new technologies or processes' and present findings to sponsors [1]; example projects include ultrasound techniques, antimicrobial glass coatings, bioreactors, flow batteries.</t>
        </is>
      </c>
      <c r="X627" s="77" t="inlineStr">
        <is>
          <t>Yes</t>
        </is>
      </c>
      <c r="Y627" s="77" t="inlineStr">
        <is>
          <t>'student teams are paired with industry partners'; small teams with industry mentors [1].</t>
        </is>
      </c>
      <c r="Z627" s="77" t="inlineStr">
        <is>
          <t>Yes</t>
        </is>
      </c>
      <c r="AA627" s="77" t="inlineStr">
        <is>
          <t>Engineers from industry and national labs propose/mentor projects; 'students present their findings to the project sponsors and PME faculty' [1].</t>
        </is>
      </c>
      <c r="AB627" s="77" t="inlineStr">
        <is>
          <t>Business/commercial</t>
        </is>
      </c>
      <c r="AC627" s="77" t="inlineStr">
        <is>
          <t>Sponsor/mentor; receives final presentation</t>
        </is>
      </c>
      <c r="AD627" s="77" t="inlineStr">
        <is>
          <t>Argonne National Laboratory, Cyclopure, DSM Biomedical, Excelitas Technologies, Hollister, UChicago Medicine (article dated 3 Feb 2023)</t>
        </is>
      </c>
      <c r="AE627" s="77" t="inlineStr">
        <is>
          <t>Prototype/solution and final presentation to sponsors</t>
        </is>
      </c>
      <c r="AF627" s="77">
        <f>IF(OR(V627="No",X627="No",Z627="No"),"Outside strict definition",IF(AND(V627="Yes",X627="Yes",Z627="Yes"),"Meets all three","Potentially relevant; evidence incomplete"))</f>
        <v/>
      </c>
      <c r="AG627" s="77" t="inlineStr">
        <is>
          <t>Current status unclear</t>
        </is>
      </c>
      <c r="AH627" s="77" t="inlineStr">
        <is>
          <t>2023 (article); catalog undated</t>
        </is>
      </c>
      <c r="AI627" s="77" t="inlineStr">
        <is>
          <t>Yes</t>
        </is>
      </c>
      <c r="AJ627" s="77">
        <f>IF(AND(AI627="Yes",AF627="Meets all three",AG627="Current delivery confirmed"),"Yes","No")</f>
        <v/>
      </c>
      <c r="AK627" s="77" t="inlineStr"/>
      <c r="AL627" s="77" t="inlineStr">
        <is>
          <t>US06-S05-R1</t>
        </is>
      </c>
      <c r="AM627" s="77" t="inlineStr">
        <is>
          <t>Compulsory status not confirmed from regulations (capstone for the major, inferred); no 2025/26 or 2026/27 dated evidence retrieved; partners include national lab and UChicago Medicine (mixed internal/external).</t>
        </is>
      </c>
      <c r="AN627" s="77" t="inlineStr"/>
      <c r="AO627" s="77" t="inlineStr">
        <is>
          <t>US</t>
        </is>
      </c>
      <c r="AP627" s="77" t="inlineStr">
        <is>
          <t>US</t>
        </is>
      </c>
      <c r="AQ627" s="77" t="inlineStr">
        <is>
          <t>&gt;1 term</t>
        </is>
      </c>
      <c r="AR627" s="77" t="inlineStr">
        <is>
          <t>Unclear</t>
        </is>
      </c>
      <c r="AS627" s="77" t="inlineStr"/>
    </row>
    <row r="628">
      <c r="A628" s="77" t="inlineStr">
        <is>
          <t>US06</t>
        </is>
      </c>
      <c r="B628" s="77" t="inlineStr">
        <is>
          <t>Chicago</t>
        </is>
      </c>
      <c r="C628" s="77" t="inlineStr">
        <is>
          <t>Programme/course</t>
        </is>
      </c>
      <c r="D628" s="77" t="inlineStr">
        <is>
          <t>US06-S06</t>
        </is>
      </c>
      <c r="E628" s="77" t="inlineStr"/>
      <c r="F628" s="77" t="inlineStr">
        <is>
          <t>No</t>
        </is>
      </c>
      <c r="G628" s="79" t="inlineStr">
        <is>
          <t>Booth Consulting Lab</t>
        </is>
      </c>
      <c r="H628" s="77" t="inlineStr">
        <is>
          <t>Booth Consulting Lab</t>
        </is>
      </c>
      <c r="I628" s="77" t="inlineStr"/>
      <c r="J628" s="77" t="inlineStr">
        <is>
          <t>Experiential MBA lab course in which several teams formed from up to 42 students work on real strategic problems for client companies; projects are sourced from real clients by A.T. Kearney consultants, who also coach the teams; teams develop actionable, data-driven recommendations.</t>
        </is>
      </c>
      <c r="K628" s="77" t="inlineStr">
        <is>
          <t>Harry L. Davis Center for Leadership, Chicago Booth</t>
        </is>
      </c>
      <c r="L628" s="77" t="inlineStr">
        <is>
          <t>Chicago Booth MBA students</t>
        </is>
      </c>
      <c r="M628" s="77" t="inlineStr">
        <is>
          <t>Business/management</t>
        </is>
      </c>
      <c r="N628" s="77" t="inlineStr">
        <is>
          <t>Postgraduate taught</t>
        </is>
      </c>
      <c r="O628" s="77" t="inlineStr"/>
      <c r="P628" s="77" t="inlineStr"/>
      <c r="Q628" s="77" t="inlineStr">
        <is>
          <t>Optional/elective</t>
        </is>
      </c>
      <c r="R628" s="77" t="inlineStr">
        <is>
          <t>Curricular</t>
        </is>
      </c>
      <c r="S628" s="77" t="inlineStr"/>
      <c r="T628" s="77" t="inlineStr">
        <is>
          <t>Unclear (quarter-length lab, not stated)</t>
        </is>
      </c>
      <c r="U628" s="77" t="inlineStr">
        <is>
          <t>Team consulting with consultant coaches</t>
        </is>
      </c>
      <c r="V628" s="77" t="inlineStr">
        <is>
          <t>Yes</t>
        </is>
      </c>
      <c r="W628" s="77" t="inlineStr">
        <is>
          <t>'develop actionable, data-driven recommendations' for clients' strategic business problems [1].</t>
        </is>
      </c>
      <c r="X628" s="77" t="inlineStr">
        <is>
          <t>Yes</t>
        </is>
      </c>
      <c r="Y628" s="77" t="inlineStr">
        <is>
          <t>'Several teams will be created from up to 42 students' [1].</t>
        </is>
      </c>
      <c r="Z628" s="77" t="inlineStr">
        <is>
          <t>Yes</t>
        </is>
      </c>
      <c r="AA628" s="77" t="inlineStr">
        <is>
          <t>'Projects are sourced from real clients by A.T. Kearney consultants, who also serve as coaches for student teams' [1].</t>
        </is>
      </c>
      <c r="AB628" s="77" t="inlineStr">
        <is>
          <t>Business/commercial</t>
        </is>
      </c>
      <c r="AC628" s="77" t="inlineStr">
        <is>
          <t>Client; consultant coaches</t>
        </is>
      </c>
      <c r="AD628" s="77" t="inlineStr">
        <is>
          <t>Previous clients per page (undated): 3M, Campbell Soup, Georgia Pacific, Nike, Walgreens, Feeding America (and others)</t>
        </is>
      </c>
      <c r="AE628" s="77" t="inlineStr">
        <is>
          <t>Recommendations to client</t>
        </is>
      </c>
      <c r="AF628" s="77">
        <f>IF(OR(V628="No",X628="No",Z628="No"),"Outside strict definition",IF(AND(V628="Yes",X628="Yes",Z628="Yes"),"Meets all three","Potentially relevant; evidence incomplete"))</f>
        <v/>
      </c>
      <c r="AG628" s="77" t="inlineStr">
        <is>
          <t>Current status unclear</t>
        </is>
      </c>
      <c r="AH628" s="77" t="inlineStr">
        <is>
          <t>Undated; course listing seen for 2021</t>
        </is>
      </c>
      <c r="AI628" s="77" t="inlineStr">
        <is>
          <t>Yes</t>
        </is>
      </c>
      <c r="AJ628" s="77">
        <f>IF(AND(AI628="Yes",AF628="Meets all three",AG628="Current delivery confirmed"),"Yes","No")</f>
        <v/>
      </c>
      <c r="AK628" s="77" t="inlineStr"/>
      <c r="AL628" s="77" t="inlineStr">
        <is>
          <t>US06-S06-R1</t>
        </is>
      </c>
      <c r="AM628" s="77" t="inlineStr">
        <is>
          <t>No 2025/26-2026/27 evidence found; credit, term and assessment not stated. Booth also runs Marketing Labs (Kilts Center; company-as-client, applied) and Social Impact Lab (nonprofit/government clients; page 'limited opportunities each year') - not separately evidenced with dates; BSI Consulting (extracurricular) listed in exclusions.</t>
        </is>
      </c>
      <c r="AN628" s="77" t="inlineStr"/>
      <c r="AO628" s="77" t="inlineStr">
        <is>
          <t>US</t>
        </is>
      </c>
      <c r="AP628" s="77" t="inlineStr">
        <is>
          <t>US</t>
        </is>
      </c>
      <c r="AQ628" s="77" t="inlineStr">
        <is>
          <t>Unclear</t>
        </is>
      </c>
      <c r="AR628" s="77" t="inlineStr">
        <is>
          <t>All/standard</t>
        </is>
      </c>
      <c r="AS628" s="77" t="inlineStr"/>
    </row>
    <row r="629">
      <c r="A629" s="77" t="inlineStr">
        <is>
          <t>US07</t>
        </is>
      </c>
      <c r="B629" s="77" t="inlineStr">
        <is>
          <t>Pennsylvania</t>
        </is>
      </c>
      <c r="C629" s="77" t="inlineStr">
        <is>
          <t>University-wide</t>
        </is>
      </c>
      <c r="D629" s="77" t="inlineStr">
        <is>
          <t>US07-S01</t>
        </is>
      </c>
      <c r="E629" s="77" t="inlineStr"/>
      <c r="F629" s="77" t="inlineStr">
        <is>
          <t>No</t>
        </is>
      </c>
      <c r="G629" s="79" t="inlineStr">
        <is>
          <t>Academically Based Community Service (ABCS) courses</t>
        </is>
      </c>
      <c r="H629" s="77" t="inlineStr">
        <is>
          <t>Academically Based Community Service (ABCS) courses</t>
        </is>
      </c>
      <c r="I629" s="77" t="inlineStr"/>
      <c r="J629" s="77" t="inlineStr">
        <is>
          <t>Network of for-credit courses across Penn schools in which students work with West Philadelphia school and community partners. Spring 2026 page lists 33 courses (18 UG, 11 UG/grad, 4 grad). Typical activities: small groups co-teach health lessons (CHEM 0150, IMUN 5900), graduate students develop campaigns with youth partners (COMM 6200), group-based projects with Karen Community Association (ANTH 3075), student films with high school students (ANTH 5467). Mostly teaching/service/co-production with partners, not an organisation-set client brief.</t>
        </is>
      </c>
      <c r="K629" s="77" t="inlineStr">
        <is>
          <t>Netter Center for Community Partnerships</t>
        </is>
      </c>
      <c r="L629" s="77" t="inlineStr">
        <is>
          <t>Eligible UG and graduate courses across Penn (individual courses have own prerequisites)</t>
        </is>
      </c>
      <c r="M629" s="77" t="inlineStr">
        <is>
          <t>Central provision; Arts/humanities/social sciences; Science</t>
        </is>
      </c>
      <c r="N629" s="77" t="inlineStr">
        <is>
          <t>Mixed</t>
        </is>
      </c>
      <c r="O629" s="77" t="inlineStr"/>
      <c r="P629" s="77" t="inlineStr"/>
      <c r="Q629" s="77" t="inlineStr">
        <is>
          <t>Optional/elective</t>
        </is>
      </c>
      <c r="R629" s="77" t="inlineStr">
        <is>
          <t>Curricular</t>
        </is>
      </c>
      <c r="S629" s="77" t="inlineStr">
        <is>
          <t>For-credit courses (per course)</t>
        </is>
      </c>
      <c r="T629" s="77" t="inlineStr">
        <is>
          <t>Semester courses</t>
        </is>
      </c>
      <c r="U629" s="77" t="inlineStr">
        <is>
          <t>Course-based community partnership</t>
        </is>
      </c>
      <c r="V629" s="77" t="inlineStr">
        <is>
          <t>Unclear</t>
        </is>
      </c>
      <c r="W629" s="77" t="inlineStr">
        <is>
          <t>Some courses have defined outputs (films, campaigns, proposals) but many are lesson delivery/tutoring; varies by course [1].</t>
        </is>
      </c>
      <c r="X629" s="77" t="inlineStr">
        <is>
          <t>Unclear</t>
        </is>
      </c>
      <c r="Y629" s="77" t="inlineStr">
        <is>
          <t>Several courses use small groups (CHEM 0150, IMUN 5900, ANTH 3075) but others are one-to-one tutoring (EDUC 5912) [1].</t>
        </is>
      </c>
      <c r="Z629" s="77" t="inlineStr">
        <is>
          <t>Unclear</t>
        </is>
      </c>
      <c r="AA629" s="77" t="inlineStr">
        <is>
          <t>Named community partners (KCAP, Energy Coordinating Agency, Sayre/Robeson High Schools, School District of Philadelphia) are hosts/co-participants; whether they set a brief or receive outputs is not shown at scheme level [1].</t>
        </is>
      </c>
      <c r="AB629" s="77" t="inlineStr">
        <is>
          <t>Charity/community</t>
        </is>
      </c>
      <c r="AC629" s="77" t="inlineStr">
        <is>
          <t>Hosts/co-participants (schools, community organisations); role in setting briefs unclear</t>
        </is>
      </c>
      <c r="AD629" s="77" t="inlineStr">
        <is>
          <t>KCAP; Energy Coordinating Agency of Philadelphia; Paul Robeson, Sayre High Schools; School District of Philadelphia (Spring 2026)</t>
        </is>
      </c>
      <c r="AE629" s="77" t="inlineStr">
        <is>
          <t>Varies by course (lessons, films, campaigns, proposals)</t>
        </is>
      </c>
      <c r="AF629" s="77">
        <f>IF(OR(V629="No",X629="No",Z629="No"),"Outside strict definition",IF(AND(V629="Yes",X629="Yes",Z629="Yes"),"Meets all three","Potentially relevant; evidence incomplete"))</f>
        <v/>
      </c>
      <c r="AG629" s="77" t="inlineStr">
        <is>
          <t>Current delivery confirmed</t>
        </is>
      </c>
      <c r="AH629" s="77" t="inlineStr">
        <is>
          <t>Spring 2026</t>
        </is>
      </c>
      <c r="AI629" s="77" t="inlineStr">
        <is>
          <t>Yes</t>
        </is>
      </c>
      <c r="AJ629" s="77">
        <f>IF(AND(AI629="Yes",AF629="Meets all three",AG629="Current delivery confirmed"),"Yes","No")</f>
        <v/>
      </c>
      <c r="AK629" s="77" t="inlineStr">
        <is>
          <t>33 courses listed Spring 2026; legacy source states 80+ courses annually (not re-verified).</t>
        </is>
      </c>
      <c r="AL629" s="77" t="inlineStr">
        <is>
          <t>US07-S01-R1</t>
        </is>
      </c>
      <c r="AM629" s="77" t="inlineStr">
        <is>
          <t>Course-level test needed: which individual ABCS courses have a partner-set project done in teams. Many seem service/teaching.</t>
        </is>
      </c>
      <c r="AN629" s="77" t="inlineStr">
        <is>
          <t>Academically Based Community Service (ABCS)</t>
        </is>
      </c>
      <c r="AO629" s="77" t="inlineStr">
        <is>
          <t>US</t>
        </is>
      </c>
      <c r="AP629" s="77" t="inlineStr">
        <is>
          <t>US</t>
        </is>
      </c>
      <c r="AQ629" s="77" t="inlineStr">
        <is>
          <t>Unclear</t>
        </is>
      </c>
      <c r="AR629" s="77" t="inlineStr">
        <is>
          <t>Unclear</t>
        </is>
      </c>
      <c r="AS629" s="77" t="inlineStr"/>
    </row>
    <row r="630">
      <c r="A630" s="77" t="inlineStr">
        <is>
          <t>US07</t>
        </is>
      </c>
      <c r="B630" s="77" t="inlineStr">
        <is>
          <t>Pennsylvania</t>
        </is>
      </c>
      <c r="C630" s="77" t="inlineStr">
        <is>
          <t>University-wide</t>
        </is>
      </c>
      <c r="D630" s="77" t="inlineStr">
        <is>
          <t>US07-S02</t>
        </is>
      </c>
      <c r="E630" s="77" t="inlineStr"/>
      <c r="F630" s="77" t="inlineStr">
        <is>
          <t>No</t>
        </is>
      </c>
      <c r="G630" s="79" t="inlineStr">
        <is>
          <t>Wharton Impact &amp; Sustainability Consulting (WISC)</t>
        </is>
      </c>
      <c r="H630" s="77" t="inlineStr">
        <is>
          <t>Wharton Impact &amp; Sustainability Consulting (WISC)</t>
        </is>
      </c>
      <c r="I630" s="77" t="inlineStr"/>
      <c r="J630" s="77" t="inlineStr">
        <is>
          <t>Teams of about five undergraduate and graduate students consult for a client company/organisation on a social impact or sustainability project over 12 weeks in one semester; weekly one-hour virtual client meetings; a Team Leader liaises with client; final presentation to client and Wharton Impact leadership. Fall 2026 clients listed: Accelerator for America, Connect Humanity, MSFCP, PCX, Tropic and others.</t>
        </is>
      </c>
      <c r="K630" s="77" t="inlineStr">
        <is>
          <t>Impact, Value, and Sustainable Business Initiative, Wharton</t>
        </is>
      </c>
      <c r="L630" s="77" t="inlineStr">
        <is>
          <t>On-campus undergraduate, MBA or graduate students at Penn or Wharton</t>
        </is>
      </c>
      <c r="M630" s="77" t="inlineStr">
        <is>
          <t>Business/management; Central provision</t>
        </is>
      </c>
      <c r="N630" s="77" t="inlineStr">
        <is>
          <t>Mixed</t>
        </is>
      </c>
      <c r="O630" s="77" t="inlineStr"/>
      <c r="P630" s="77" t="inlineStr">
        <is>
          <t>On-campus Penn/Wharton student; 6-8 hours/week; not concurrently in WIVA or Penn Medicine-Wharton Fund for Health; application required</t>
        </is>
      </c>
      <c r="Q630" s="77" t="inlineStr">
        <is>
          <t>Selective/competitive</t>
        </is>
      </c>
      <c r="R630" s="77" t="inlineStr">
        <is>
          <t>Extracurricular</t>
        </is>
      </c>
      <c r="S630" s="77" t="inlineStr">
        <is>
          <t>Co-curricular; no credit mentioned; Team Leaders receive a financial award</t>
        </is>
      </c>
      <c r="T630" s="77" t="inlineStr">
        <is>
          <t>12 weeks per semester (Fall 2026: 14 Sep-4 Dec; Spring 2027: 25 Jan-23 Apr)</t>
        </is>
      </c>
      <c r="U630" s="77" t="inlineStr">
        <is>
          <t>Virtual client meetings, team consulting</t>
        </is>
      </c>
      <c r="V630" s="77" t="inlineStr">
        <is>
          <t>Yes</t>
        </is>
      </c>
      <c r="W630" s="77" t="inlineStr">
        <is>
          <t>Client project on social impact/sustainability with final presentation [1].</t>
        </is>
      </c>
      <c r="X630" s="77" t="inlineStr">
        <is>
          <t>Yes</t>
        </is>
      </c>
      <c r="Y630" s="77" t="inlineStr">
        <is>
          <t>'approximately 5 undergraduate and graduate students' per team with a Team Leader [1].</t>
        </is>
      </c>
      <c r="Z630" s="77" t="inlineStr">
        <is>
          <t>Yes</t>
        </is>
      </c>
      <c r="AA630" s="77" t="inlineStr">
        <is>
          <t>Clients (companies and organisations) supply the project, meet team weekly and receive final presentation [1].</t>
        </is>
      </c>
      <c r="AB630" s="77" t="inlineStr">
        <is>
          <t>Mixed</t>
        </is>
      </c>
      <c r="AC630" s="77" t="inlineStr">
        <is>
          <t>Client: sets project, weekly meetings, receives final presentation</t>
        </is>
      </c>
      <c r="AD630" s="77" t="inlineStr">
        <is>
          <t>Accelerator for America, Connect Humanity, MSFCP, PCX, Tropic (Fall 2026)</t>
        </is>
      </c>
      <c r="AE630" s="77" t="inlineStr">
        <is>
          <t>Final presentation to client and Wharton Impact leadership</t>
        </is>
      </c>
      <c r="AF630" s="77">
        <f>IF(OR(V630="No",X630="No",Z630="No"),"Outside strict definition",IF(AND(V630="Yes",X630="Yes",Z630="Yes"),"Meets all three","Potentially relevant; evidence incomplete"))</f>
        <v/>
      </c>
      <c r="AG630" s="77" t="inlineStr">
        <is>
          <t>Current delivery confirmed</t>
        </is>
      </c>
      <c r="AH630" s="77" t="inlineStr">
        <is>
          <t>Fall 2026; Spring 2027 applications Nov 2026</t>
        </is>
      </c>
      <c r="AI630" s="77" t="inlineStr">
        <is>
          <t>Yes</t>
        </is>
      </c>
      <c r="AJ630" s="77">
        <f>IF(AND(AI630="Yes",AF630="Meets all three",AG630="Current delivery confirmed"),"Yes","No")</f>
        <v/>
      </c>
      <c r="AK630" s="77" t="inlineStr"/>
      <c r="AL630" s="77" t="inlineStr">
        <is>
          <t>US07-S02-R1</t>
        </is>
      </c>
      <c r="AM630" s="77" t="inlineStr">
        <is>
          <t>Participation numbers; not for credit; Wharton Impact is internal host but clients are external.</t>
        </is>
      </c>
      <c r="AN630" s="77" t="inlineStr"/>
      <c r="AO630" s="77" t="inlineStr">
        <is>
          <t>US</t>
        </is>
      </c>
      <c r="AP630" s="77" t="inlineStr">
        <is>
          <t>US</t>
        </is>
      </c>
      <c r="AQ630" s="77" t="inlineStr">
        <is>
          <t>~1 term/semester</t>
        </is>
      </c>
      <c r="AR630" s="77" t="inlineStr">
        <is>
          <t>All/standard</t>
        </is>
      </c>
      <c r="AS630" s="77" t="inlineStr"/>
    </row>
    <row r="631">
      <c r="A631" s="77" t="inlineStr">
        <is>
          <t>US07</t>
        </is>
      </c>
      <c r="B631" s="77" t="inlineStr">
        <is>
          <t>Pennsylvania</t>
        </is>
      </c>
      <c r="C631" s="77" t="inlineStr">
        <is>
          <t>Programme/course</t>
        </is>
      </c>
      <c r="D631" s="77" t="inlineStr">
        <is>
          <t>US07-S03</t>
        </is>
      </c>
      <c r="E631" s="77" t="inlineStr"/>
      <c r="F631" s="77" t="inlineStr">
        <is>
          <t>No</t>
        </is>
      </c>
      <c r="G631" s="79" t="inlineStr">
        <is>
          <t>Social Impact Consulting Practicum (Wharton EMBA)</t>
        </is>
      </c>
      <c r="H631" s="77" t="inlineStr">
        <is>
          <t>Social Impact Consulting Practicum (Wharton EMBA)</t>
        </is>
      </c>
      <c r="I631" s="77" t="inlineStr"/>
      <c r="J631" s="77" t="inlineStr">
        <is>
          <t>EMBA course in which student teams drawn from the East, West and Global cohorts provide free consulting to nonprofits on live projects (e.g. a Philadelphia school exploring event-space rental revenue, youth soccer club after-school expansion, a fundraising assessment).</t>
        </is>
      </c>
      <c r="K631" s="77" t="inlineStr">
        <is>
          <t>Wharton School (Executive MBA)</t>
        </is>
      </c>
      <c r="L631" s="77" t="inlineStr">
        <is>
          <t>Wharton EMBA students</t>
        </is>
      </c>
      <c r="M631" s="77" t="inlineStr">
        <is>
          <t>Business/management</t>
        </is>
      </c>
      <c r="N631" s="77" t="inlineStr">
        <is>
          <t>Postgraduate taught</t>
        </is>
      </c>
      <c r="O631" s="77" t="inlineStr"/>
      <c r="P631" s="77" t="inlineStr"/>
      <c r="Q631" s="77" t="inlineStr">
        <is>
          <t>Unclear</t>
        </is>
      </c>
      <c r="R631" s="77" t="inlineStr">
        <is>
          <t>Curricular</t>
        </is>
      </c>
      <c r="S631" s="77" t="inlineStr"/>
      <c r="T631" s="77" t="inlineStr"/>
      <c r="U631" s="77" t="inlineStr"/>
      <c r="V631" s="77" t="inlineStr">
        <is>
          <t>Yes</t>
        </is>
      </c>
      <c r="W631" s="77" t="inlineStr">
        <is>
          <t>Teams work on a live consulting project for a nonprofit [1].</t>
        </is>
      </c>
      <c r="X631" s="77" t="inlineStr">
        <is>
          <t>Yes</t>
        </is>
      </c>
      <c r="Y631" s="77" t="inlineStr">
        <is>
          <t>'Students work in teams' across three EMBA cohorts [1].</t>
        </is>
      </c>
      <c r="Z631" s="77" t="inlineStr">
        <is>
          <t>Yes</t>
        </is>
      </c>
      <c r="AA631" s="77" t="inlineStr">
        <is>
          <t>Nonprofit clients receive free consulting on live problems [1]; extent of client briefing/receipt of outputs described only generally.</t>
        </is>
      </c>
      <c r="AB631" s="77" t="inlineStr">
        <is>
          <t>Charity/community</t>
        </is>
      </c>
      <c r="AC631" s="77" t="inlineStr">
        <is>
          <t>Client receiving pro bono consulting</t>
        </is>
      </c>
      <c r="AD631" s="77" t="inlineStr"/>
      <c r="AE631" s="77" t="inlineStr">
        <is>
          <t>Not specified in source</t>
        </is>
      </c>
      <c r="AF631" s="77">
        <f>IF(OR(V631="No",X631="No",Z631="No"),"Outside strict definition",IF(AND(V631="Yes",X631="Yes",Z631="Yes"),"Meets all three","Potentially relevant; evidence incomplete"))</f>
        <v/>
      </c>
      <c r="AG631" s="77" t="inlineStr">
        <is>
          <t>Current status unclear</t>
        </is>
      </c>
      <c r="AH631" s="77" t="inlineStr">
        <is>
          <t>March 2025 (article)</t>
        </is>
      </c>
      <c r="AI631" s="77" t="inlineStr">
        <is>
          <t>Yes</t>
        </is>
      </c>
      <c r="AJ631" s="77">
        <f>IF(AND(AI631="Yes",AF631="Meets all three",AG631="Current delivery confirmed"),"Yes","No")</f>
        <v/>
      </c>
      <c r="AK631" s="77" t="inlineStr"/>
      <c r="AL631" s="77" t="inlineStr">
        <is>
          <t>US07-S03-R1</t>
        </is>
      </c>
      <c r="AM631" s="77" t="inlineStr">
        <is>
          <t>Course code, credit, required/elective, duration, and 2025/26-2026/27 delivery not evidenced.</t>
        </is>
      </c>
      <c r="AN631" s="77" t="inlineStr"/>
      <c r="AO631" s="77" t="inlineStr">
        <is>
          <t>US</t>
        </is>
      </c>
      <c r="AP631" s="77" t="inlineStr">
        <is>
          <t>US</t>
        </is>
      </c>
      <c r="AQ631" s="77" t="inlineStr">
        <is>
          <t>Unclear</t>
        </is>
      </c>
      <c r="AR631" s="77" t="inlineStr">
        <is>
          <t>All/standard</t>
        </is>
      </c>
      <c r="AS631" s="77" t="inlineStr"/>
    </row>
    <row r="632">
      <c r="A632" s="77" t="inlineStr">
        <is>
          <t>US07</t>
        </is>
      </c>
      <c r="B632" s="77" t="inlineStr">
        <is>
          <t>Pennsylvania</t>
        </is>
      </c>
      <c r="C632" s="77" t="inlineStr">
        <is>
          <t>Programme/course</t>
        </is>
      </c>
      <c r="D632" s="77" t="inlineStr">
        <is>
          <t>US07-S04</t>
        </is>
      </c>
      <c r="E632" s="77" t="inlineStr"/>
      <c r="F632" s="77" t="inlineStr">
        <is>
          <t>No</t>
        </is>
      </c>
      <c r="G632" s="79" t="inlineStr">
        <is>
          <t>Field Application Projects (Wharton MBA; e.g. HCMG 6530)</t>
        </is>
      </c>
      <c r="H632" s="77" t="inlineStr">
        <is>
          <t>Field Application Projects (Wharton MBA; e.g. HCMG 6530)</t>
        </is>
      </c>
      <c r="I632" s="77" t="inlineStr">
        <is>
          <t>HCMG 6530</t>
        </is>
      </c>
      <c r="J632" s="77" t="inlineStr">
        <is>
          <t>MBA field projects matching Wharton MBA students with industry partners on cross-functional business challenges. Health Care Management version (HCMG 6530, second semester of first year): five or six person teams consult to a health-related firm on a current management problem.</t>
        </is>
      </c>
      <c r="K632" s="77" t="inlineStr">
        <is>
          <t>Wharton MBA Program / Health Care Management</t>
        </is>
      </c>
      <c r="L632" s="77" t="inlineStr">
        <is>
          <t>Wharton MBA (HCMG major evidenced for HCMG 6530)</t>
        </is>
      </c>
      <c r="M632" s="77" t="inlineStr">
        <is>
          <t>Business/management</t>
        </is>
      </c>
      <c r="N632" s="77" t="inlineStr">
        <is>
          <t>Postgraduate taught</t>
        </is>
      </c>
      <c r="O632" s="77" t="inlineStr"/>
      <c r="P632" s="77" t="inlineStr"/>
      <c r="Q632" s="77" t="inlineStr">
        <is>
          <t>Compulsory within specified programmes</t>
        </is>
      </c>
      <c r="R632" s="77" t="inlineStr">
        <is>
          <t>Curricular</t>
        </is>
      </c>
      <c r="S632" s="77" t="inlineStr"/>
      <c r="T632" s="77" t="inlineStr"/>
      <c r="U632" s="77" t="inlineStr"/>
      <c r="V632" s="77" t="inlineStr">
        <is>
          <t>Yes</t>
        </is>
      </c>
      <c r="W632" s="77" t="inlineStr">
        <is>
          <t>Consulting project on a current management problem [1][2].</t>
        </is>
      </c>
      <c r="X632" s="77" t="inlineStr">
        <is>
          <t>Yes</t>
        </is>
      </c>
      <c r="Y632" s="77" t="inlineStr">
        <is>
          <t>'Five or six person teams' for HCMG 6530 [2].</t>
        </is>
      </c>
      <c r="Z632" s="77" t="inlineStr">
        <is>
          <t>Yes</t>
        </is>
      </c>
      <c r="AA632" s="77" t="inlineStr">
        <is>
          <t>Industry partners/health-related firms supply the management problem [1][2]; no further detail on outputs.</t>
        </is>
      </c>
      <c r="AB632" s="77" t="inlineStr">
        <is>
          <t>Business/commercial</t>
        </is>
      </c>
      <c r="AC632" s="77" t="inlineStr">
        <is>
          <t>Client firm</t>
        </is>
      </c>
      <c r="AD632" s="77" t="inlineStr"/>
      <c r="AE632" s="77" t="inlineStr">
        <is>
          <t>Not specified</t>
        </is>
      </c>
      <c r="AF632" s="77">
        <f>IF(OR(V632="No",X632="No",Z632="No"),"Outside strict definition",IF(AND(V632="Yes",X632="Yes",Z632="Yes"),"Meets all three","Potentially relevant; evidence incomplete"))</f>
        <v/>
      </c>
      <c r="AG632" s="77" t="inlineStr">
        <is>
          <t>Current status unclear</t>
        </is>
      </c>
      <c r="AH632" s="77" t="inlineStr">
        <is>
          <t>undated</t>
        </is>
      </c>
      <c r="AI632" s="77" t="inlineStr">
        <is>
          <t>Yes</t>
        </is>
      </c>
      <c r="AJ632" s="77">
        <f>IF(AND(AI632="Yes",AF632="Meets all three",AG632="Current delivery confirmed"),"Yes","No")</f>
        <v/>
      </c>
      <c r="AK632" s="77" t="inlineStr"/>
      <c r="AL632" s="77" t="inlineStr">
        <is>
          <t>US07-S04-R1; US07-S04-R2</t>
        </is>
      </c>
      <c r="AM632" s="77" t="inlineStr">
        <is>
          <t>Not opened directly: evidence from search-result paraphrase of undated pages; FAP delivery in 2025/26-2026/27, general MBA team size, and credit not confirmed.</t>
        </is>
      </c>
      <c r="AN632" s="77" t="inlineStr"/>
      <c r="AO632" s="77" t="inlineStr">
        <is>
          <t>US</t>
        </is>
      </c>
      <c r="AP632" s="77" t="inlineStr">
        <is>
          <t>US</t>
        </is>
      </c>
      <c r="AQ632" s="77" t="inlineStr">
        <is>
          <t>~1 term/semester</t>
        </is>
      </c>
      <c r="AR632" s="77" t="inlineStr">
        <is>
          <t>All/standard</t>
        </is>
      </c>
      <c r="AS632" s="77" t="inlineStr"/>
    </row>
    <row r="633">
      <c r="A633" s="77" t="inlineStr">
        <is>
          <t>US07</t>
        </is>
      </c>
      <c r="B633" s="77" t="inlineStr">
        <is>
          <t>Pennsylvania</t>
        </is>
      </c>
      <c r="C633" s="77" t="inlineStr">
        <is>
          <t>Faculty/school</t>
        </is>
      </c>
      <c r="D633" s="77" t="inlineStr">
        <is>
          <t>US07-S05</t>
        </is>
      </c>
      <c r="E633" s="77" t="inlineStr"/>
      <c r="F633" s="77" t="inlineStr">
        <is>
          <t>No</t>
        </is>
      </c>
      <c r="G633" s="79" t="inlineStr">
        <is>
          <t>Penn Engineering Senior Design (departmental capstones)</t>
        </is>
      </c>
      <c r="H633" s="77" t="inlineStr">
        <is>
          <t>Penn Engineering Senior Design (departmental capstones)</t>
        </is>
      </c>
      <c r="I633" s="77" t="inlineStr"/>
      <c r="J633" s="77" t="inlineStr">
        <is>
          <t>Two-semester team capstone in each engineering major, culminating in Senior Design Day and the Engineering Alumni Society competition. 2026 MEAM teams of 3-6 students with faculty advisors; project page says many projects arise from real-world needs or collaboration with industry partners but names only one (Tidal Metals, startup).</t>
        </is>
      </c>
      <c r="K633" s="77" t="inlineStr">
        <is>
          <t>Penn Engineering departments (BE, CBE, CIS, ESE, MSE, MEAM)</t>
        </is>
      </c>
      <c r="L633" s="77" t="inlineStr">
        <is>
          <t>Penn Engineering seniors</t>
        </is>
      </c>
      <c r="M633" s="77" t="inlineStr">
        <is>
          <t>Engineering/computing</t>
        </is>
      </c>
      <c r="N633" s="77" t="inlineStr">
        <is>
          <t>Undergraduate</t>
        </is>
      </c>
      <c r="O633" s="77" t="inlineStr">
        <is>
          <t>Senior</t>
        </is>
      </c>
      <c r="P633" s="77" t="inlineStr"/>
      <c r="Q633" s="77" t="inlineStr">
        <is>
          <t>Compulsory within specified programmes</t>
        </is>
      </c>
      <c r="R633" s="77" t="inlineStr">
        <is>
          <t>Curricular</t>
        </is>
      </c>
      <c r="S633" s="77" t="inlineStr"/>
      <c r="T633" s="77" t="inlineStr">
        <is>
          <t>Two semesters</t>
        </is>
      </c>
      <c r="U633" s="77" t="inlineStr"/>
      <c r="V633" s="77" t="inlineStr">
        <is>
          <t>Yes</t>
        </is>
      </c>
      <c r="W633" s="77" t="inlineStr">
        <is>
          <t>Design projects with defined deliverables presented at Senior Design Day 2026 [1].</t>
        </is>
      </c>
      <c r="X633" s="77" t="inlineStr">
        <is>
          <t>Yes</t>
        </is>
      </c>
      <c r="Y633" s="77" t="inlineStr">
        <is>
          <t>Team sizes 3-6 listed for 10 MEAM projects [1].</t>
        </is>
      </c>
      <c r="Z633" s="77" t="inlineStr">
        <is>
          <t>Unclear</t>
        </is>
      </c>
      <c r="AA633" s="77" t="inlineStr">
        <is>
          <t>'Many projects ... in collaboration with industry partners' but only Tidal Metals named; judges (Boeing, DesignThink) are not sponsors [1]. Sponsor role not standard/documented.</t>
        </is>
      </c>
      <c r="AB633" s="77" t="inlineStr">
        <is>
          <t>Unclear</t>
        </is>
      </c>
      <c r="AC633" s="77" t="inlineStr">
        <is>
          <t>Occasional industry sponsor; unclear</t>
        </is>
      </c>
      <c r="AD633" s="77" t="inlineStr">
        <is>
          <t>Tidal Metals (startup, 2026)</t>
        </is>
      </c>
      <c r="AE633" s="77" t="inlineStr">
        <is>
          <t>Prototype/design and Senior Design Day presentation</t>
        </is>
      </c>
      <c r="AF633" s="77">
        <f>IF(OR(V633="No",X633="No",Z633="No"),"Outside strict definition",IF(AND(V633="Yes",X633="Yes",Z633="Yes"),"Meets all three","Potentially relevant; evidence incomplete"))</f>
        <v/>
      </c>
      <c r="AG633" s="77" t="inlineStr">
        <is>
          <t>Current delivery confirmed</t>
        </is>
      </c>
      <c r="AH633" s="77" t="inlineStr">
        <is>
          <t>2026</t>
        </is>
      </c>
      <c r="AI633" s="77" t="inlineStr">
        <is>
          <t>Yes</t>
        </is>
      </c>
      <c r="AJ633" s="77">
        <f>IF(AND(AI633="Yes",AF633="Meets all three",AG633="Current delivery confirmed"),"Yes","No")</f>
        <v/>
      </c>
      <c r="AK633" s="77" t="inlineStr"/>
      <c r="AL633" s="77" t="inlineStr">
        <is>
          <t>US07-S05-R1; US07-S05-R2</t>
        </is>
      </c>
      <c r="AM633" s="77" t="inlineStr">
        <is>
          <t>Departmental sponsor mechanisms (e.g. CIS, ESE) not opened; compulsory status per major not verified from regulations; further departmental instances likely.</t>
        </is>
      </c>
      <c r="AN633" s="77" t="inlineStr"/>
      <c r="AO633" s="77" t="inlineStr">
        <is>
          <t>US</t>
        </is>
      </c>
      <c r="AP633" s="77" t="inlineStr">
        <is>
          <t>US</t>
        </is>
      </c>
      <c r="AQ633" s="77" t="inlineStr">
        <is>
          <t>&gt;1 term</t>
        </is>
      </c>
      <c r="AR633" s="77" t="inlineStr">
        <is>
          <t>Some projects</t>
        </is>
      </c>
      <c r="AS633" s="77" t="inlineStr"/>
    </row>
    <row r="634">
      <c r="A634" s="77" t="inlineStr">
        <is>
          <t>US07</t>
        </is>
      </c>
      <c r="B634" s="77" t="inlineStr">
        <is>
          <t>Pennsylvania</t>
        </is>
      </c>
      <c r="C634" s="77" t="inlineStr">
        <is>
          <t>Programme/course</t>
        </is>
      </c>
      <c r="D634" s="77" t="inlineStr">
        <is>
          <t>US07-S06</t>
        </is>
      </c>
      <c r="E634" s="77" t="inlineStr"/>
      <c r="F634" s="77" t="inlineStr">
        <is>
          <t>No</t>
        </is>
      </c>
      <c r="G634" s="79" t="inlineStr">
        <is>
          <t>Fels Lab Capstone (Master of Public Administration)</t>
        </is>
      </c>
      <c r="H634" s="77" t="inlineStr">
        <is>
          <t>Fels Lab Capstone (Master of Public Administration)</t>
        </is>
      </c>
      <c r="I634" s="77" t="inlineStr">
        <is>
          <t>GAFL 7980</t>
        </is>
      </c>
      <c r="J634" s="77" t="inlineStr">
        <is>
          <t>MPA students complete a two-part capstone (GAFL 7980 Capstone I spring, Capstone II summer) for a government agency or nonprofit selected from Fels Lab proposals, acting as pro bono consultants with a capstone advisor; deliverables are reports/plans (strategic plans, policy analyses, program evaluations). Projects appear scoped for an individual student; group basis not stated.</t>
        </is>
      </c>
      <c r="K634" s="77" t="inlineStr">
        <is>
          <t>Fels Institute of Government</t>
        </is>
      </c>
      <c r="L634" s="77" t="inlineStr">
        <is>
          <t>Fels MPA students</t>
        </is>
      </c>
      <c r="M634" s="77" t="inlineStr">
        <is>
          <t>Arts/humanities/social sciences</t>
        </is>
      </c>
      <c r="N634" s="77" t="inlineStr">
        <is>
          <t>Postgraduate taught</t>
        </is>
      </c>
      <c r="O634" s="77" t="inlineStr"/>
      <c r="P634" s="77" t="inlineStr"/>
      <c r="Q634" s="77" t="inlineStr">
        <is>
          <t>Compulsory within specified programmes</t>
        </is>
      </c>
      <c r="R634" s="77" t="inlineStr">
        <is>
          <t>Curricular</t>
        </is>
      </c>
      <c r="S634" s="77" t="inlineStr">
        <is>
          <t>Credit-bearing capstone course (Capstone I reported as non-credit in search result)</t>
        </is>
      </c>
      <c r="T634" s="77" t="inlineStr">
        <is>
          <t>c. 6 months (spring + summer)</t>
        </is>
      </c>
      <c r="U634" s="77" t="inlineStr"/>
      <c r="V634" s="77" t="inlineStr">
        <is>
          <t>Yes</t>
        </is>
      </c>
      <c r="W634" s="77" t="inlineStr">
        <is>
          <t>Reports/plans for partner [1][2].</t>
        </is>
      </c>
      <c r="X634" s="77" t="inlineStr">
        <is>
          <t>Unclear</t>
        </is>
      </c>
      <c r="Y634" s="77" t="inlineStr">
        <is>
          <t>Fetched page does not say; search result indicates scoping for one student at ~5 hours/week, suggesting individual projects [1][2].</t>
        </is>
      </c>
      <c r="Z634" s="77" t="inlineStr">
        <is>
          <t>Yes</t>
        </is>
      </c>
      <c r="AA634" s="77" t="inlineStr">
        <is>
          <t>Government agencies and nonprofits submit projects to Fels Lab; students matched with a partner organisation [1].</t>
        </is>
      </c>
      <c r="AB634" s="77" t="inlineStr">
        <is>
          <t>Public sector</t>
        </is>
      </c>
      <c r="AC634" s="77" t="inlineStr">
        <is>
          <t>Client: submits project; student pro bono consultant</t>
        </is>
      </c>
      <c r="AD634" s="77" t="inlineStr">
        <is>
          <t>League of Women Voters of Pennsylvania; Episcopal Community Services (2024); City of Chattanooga (2024); Pennsylvania Army National Guard (2024)</t>
        </is>
      </c>
      <c r="AE634" s="77" t="inlineStr">
        <is>
          <t>Written report/plan and presentation</t>
        </is>
      </c>
      <c r="AF634" s="77">
        <f>IF(OR(V634="No",X634="No",Z634="No"),"Outside strict definition",IF(AND(V634="Yes",X634="Yes",Z634="Yes"),"Meets all three","Potentially relevant; evidence incomplete"))</f>
        <v/>
      </c>
      <c r="AG634" s="77" t="inlineStr">
        <is>
          <t>Current delivery confirmed</t>
        </is>
      </c>
      <c r="AH634" s="77" t="inlineStr">
        <is>
          <t>2025 (listing 2020-2025)</t>
        </is>
      </c>
      <c r="AI634" s="77" t="inlineStr">
        <is>
          <t>Yes</t>
        </is>
      </c>
      <c r="AJ634" s="77">
        <f>IF(AND(AI634="Yes",AF634="Meets all three",AG634="Current delivery confirmed"),"Yes","No")</f>
        <v/>
      </c>
      <c r="AK634" s="77" t="inlineStr"/>
      <c r="AL634" s="77" t="inlineStr">
        <is>
          <t>US07-S06-R1; US07-S06-R2</t>
        </is>
      </c>
      <c r="AM634" s="77" t="inlineStr">
        <is>
          <t>Team vs individual basis; year-by-year list inferred from file paths.</t>
        </is>
      </c>
      <c r="AN634" s="77" t="inlineStr"/>
      <c r="AO634" s="77" t="inlineStr">
        <is>
          <t>US</t>
        </is>
      </c>
      <c r="AP634" s="77" t="inlineStr">
        <is>
          <t>US</t>
        </is>
      </c>
      <c r="AQ634" s="77" t="inlineStr">
        <is>
          <t>&gt;1 term</t>
        </is>
      </c>
      <c r="AR634" s="77" t="inlineStr">
        <is>
          <t>All/standard</t>
        </is>
      </c>
      <c r="AS634" s="77" t="inlineStr"/>
    </row>
    <row r="635">
      <c r="A635" s="77" t="inlineStr">
        <is>
          <t>US08</t>
        </is>
      </c>
      <c r="B635" s="77" t="inlineStr">
        <is>
          <t>Cornell</t>
        </is>
      </c>
      <c r="C635" s="77" t="inlineStr">
        <is>
          <t>Programme/course</t>
        </is>
      </c>
      <c r="D635" s="77" t="inlineStr">
        <is>
          <t>US08-S01</t>
        </is>
      </c>
      <c r="E635" s="77" t="inlineStr"/>
      <c r="F635" s="77" t="inlineStr">
        <is>
          <t>No</t>
        </is>
      </c>
      <c r="G635" s="79" t="inlineStr">
        <is>
          <t>AEM 4000 Grand Challenges Project Course (capstone)</t>
        </is>
      </c>
      <c r="H635" s="77" t="inlineStr">
        <is>
          <t>AEM 4000 Grand Challenges Project Course</t>
        </is>
      </c>
      <c r="I635" s="77" t="inlineStr">
        <is>
          <t>AEM 4000</t>
        </is>
      </c>
      <c r="J635" s="77" t="inlineStr">
        <is>
          <t>Capstone, team-based course in the Grand Challenges programme (Dyson, Applied Economics &amp; Management). Sections in Fall 2025 include Business Design Partnerships, Community Engagement, Zero Hunger/Food Access/Food Waste and High-Growth Startups. Students work with a faculty member and a client or community partner to tackle a societal problem, managing a project and producing deliverables meeting the partner's expectations.</t>
        </is>
      </c>
      <c r="K635" s="77" t="inlineStr">
        <is>
          <t>Dyson School (AEM), SC Johnson College of Business / CALS</t>
        </is>
      </c>
      <c r="L635" s="77" t="inlineStr">
        <is>
          <t>AEM students with prerequisites (Grand Challenges writing course and AEM 3000)</t>
        </is>
      </c>
      <c r="M635" s="77" t="inlineStr">
        <is>
          <t>Business/management</t>
        </is>
      </c>
      <c r="N635" s="77" t="inlineStr">
        <is>
          <t>Undergraduate</t>
        </is>
      </c>
      <c r="O635" s="77" t="inlineStr"/>
      <c r="P635" s="77" t="inlineStr"/>
      <c r="Q635" s="77" t="inlineStr">
        <is>
          <t>Optional/elective</t>
        </is>
      </c>
      <c r="R635" s="77" t="inlineStr">
        <is>
          <t>Curricular</t>
        </is>
      </c>
      <c r="S635" s="77" t="inlineStr">
        <is>
          <t>3 credits, letter grade only</t>
        </is>
      </c>
      <c r="T635" s="77" t="inlineStr">
        <is>
          <t>Fall 2025 semester (25 Aug - 8 Dec 2025)</t>
        </is>
      </c>
      <c r="U635" s="77" t="inlineStr">
        <is>
          <t>In person, sectioned team project</t>
        </is>
      </c>
      <c r="V635" s="77" t="inlineStr">
        <is>
          <t>Yes</t>
        </is>
      </c>
      <c r="W635" s="77" t="inlineStr">
        <is>
          <t>Capstone project to tackle a societal problem, deliverables meeting partner expectations [1].</t>
        </is>
      </c>
      <c r="X635" s="77" t="inlineStr">
        <is>
          <t>Yes</t>
        </is>
      </c>
      <c r="Y635" s="77" t="inlineStr">
        <is>
          <t>'Work collaboratively with a team to manage a project and produce deliverables' [1].</t>
        </is>
      </c>
      <c r="Z635" s="77" t="inlineStr">
        <is>
          <t>Yes</t>
        </is>
      </c>
      <c r="AA635" s="77" t="inlineStr">
        <is>
          <t>'Students work with a faculty member and a client or community partner'; learning outcome 'Demonstrate client engagement skills in interactions with a community partner'; deliverables must meet 'the partner's expectations' [1]. Client/partner is stated as the course design for all sections.</t>
        </is>
      </c>
      <c r="AB635" s="77" t="inlineStr">
        <is>
          <t>Mixed</t>
        </is>
      </c>
      <c r="AC635" s="77" t="inlineStr">
        <is>
          <t>Client or community partner sets societal/organisational problem and judges deliverables</t>
        </is>
      </c>
      <c r="AD635" s="77" t="inlineStr">
        <is>
          <t>Cleanwatts, Mack Group (testimonials, undated); search summary: City of Ithaca Economic Development, Finger Lakes ReUse (past, undated)</t>
        </is>
      </c>
      <c r="AE635" s="77" t="inlineStr"/>
      <c r="AF635" s="77">
        <f>IF(OR(V635="No",X635="No",Z635="No"),"Outside strict definition",IF(AND(V635="Yes",X635="Yes",Z635="Yes"),"Meets all three","Potentially relevant; evidence incomplete"))</f>
        <v/>
      </c>
      <c r="AG635" s="77" t="inlineStr">
        <is>
          <t>Current delivery confirmed</t>
        </is>
      </c>
      <c r="AH635" s="77" t="inlineStr">
        <is>
          <t>Fall 2025 (also listed on Fall 2026 roster per search)</t>
        </is>
      </c>
      <c r="AI635" s="77" t="inlineStr">
        <is>
          <t>Yes</t>
        </is>
      </c>
      <c r="AJ635" s="77">
        <f>IF(AND(AI635="Yes",AF635="Meets all three",AG635="Current delivery confirmed"),"Yes","No")</f>
        <v/>
      </c>
      <c r="AK635" s="77" t="inlineStr">
        <is>
          <t>Approximately 50 semester-long projects per year (Dyson page, undated)</t>
        </is>
      </c>
      <c r="AL635" s="77" t="inlineStr">
        <is>
          <t>US08-S01-R1; US08-S01-R2</t>
        </is>
      </c>
      <c r="AM635" s="77" t="inlineStr">
        <is>
          <t>Named partners per section not retrieved; partner mix of business vs community; prerequisite programme means reach is AEM/Grand Challenges students only.</t>
        </is>
      </c>
      <c r="AN635" s="77" t="inlineStr"/>
      <c r="AO635" s="77" t="inlineStr">
        <is>
          <t>US</t>
        </is>
      </c>
      <c r="AP635" s="77" t="inlineStr">
        <is>
          <t>US</t>
        </is>
      </c>
      <c r="AQ635" s="77" t="inlineStr">
        <is>
          <t>~1 term/semester</t>
        </is>
      </c>
      <c r="AR635" s="77" t="inlineStr">
        <is>
          <t>All/standard</t>
        </is>
      </c>
      <c r="AS635" s="77" t="inlineStr"/>
    </row>
    <row r="636">
      <c r="A636" s="77" t="inlineStr">
        <is>
          <t>US08</t>
        </is>
      </c>
      <c r="B636" s="77" t="inlineStr">
        <is>
          <t>Cornell</t>
        </is>
      </c>
      <c r="C636" s="77" t="inlineStr">
        <is>
          <t>Programme/course</t>
        </is>
      </c>
      <c r="D636" s="77" t="inlineStr">
        <is>
          <t>US08-S02</t>
        </is>
      </c>
      <c r="E636" s="77" t="inlineStr"/>
      <c r="F636" s="77" t="inlineStr">
        <is>
          <t>No</t>
        </is>
      </c>
      <c r="G636" s="79" t="inlineStr">
        <is>
          <t>Master of Engineering in Engineering Management project (ENMGT 5910)</t>
        </is>
      </c>
      <c r="H636" s="77" t="inlineStr">
        <is>
          <t>MEng Engineering Management industry collaboration project</t>
        </is>
      </c>
      <c r="I636" s="77" t="inlineStr">
        <is>
          <t>ENMGT 5910</t>
        </is>
      </c>
      <c r="J636" s="77" t="inlineStr">
        <is>
          <t>Final-semester team project in the MEng in Engineering Management: teams of 2-7 graduate students form on day one and partner with a sponsoring company that designates a point person, helps set goals, and receives a formal written report and oral presentation; Cornell faculty advise.</t>
        </is>
      </c>
      <c r="K636" s="77" t="inlineStr">
        <is>
          <t>Cornell Engineering, Engineering Management</t>
        </is>
      </c>
      <c r="L636" s="77" t="inlineStr">
        <is>
          <t>MEng Engineering Management</t>
        </is>
      </c>
      <c r="M636" s="77" t="inlineStr">
        <is>
          <t>Engineering/computing</t>
        </is>
      </c>
      <c r="N636" s="77" t="inlineStr">
        <is>
          <t>Postgraduate taught</t>
        </is>
      </c>
      <c r="O636" s="77" t="inlineStr">
        <is>
          <t>Final semester</t>
        </is>
      </c>
      <c r="P636" s="77" t="inlineStr"/>
      <c r="Q636" s="77" t="inlineStr">
        <is>
          <t>Compulsory within specified programmes</t>
        </is>
      </c>
      <c r="R636" s="77" t="inlineStr">
        <is>
          <t>Curricular</t>
        </is>
      </c>
      <c r="S636" s="77" t="inlineStr"/>
      <c r="T636" s="77" t="inlineStr">
        <is>
          <t>Final semester</t>
        </is>
      </c>
      <c r="U636" s="77" t="inlineStr">
        <is>
          <t>Team project with sponsor</t>
        </is>
      </c>
      <c r="V636" s="77" t="inlineStr">
        <is>
          <t>Yes</t>
        </is>
      </c>
      <c r="W636" s="77" t="inlineStr">
        <is>
          <t>Team evaluates a major engineering project/system; delivers written report, presentation and supporting materials [1][2].</t>
        </is>
      </c>
      <c r="X636" s="77" t="inlineStr">
        <is>
          <t>Yes</t>
        </is>
      </c>
      <c r="Y636" s="77" t="inlineStr">
        <is>
          <t>'Teams of 2-7 graduate students' [2].</t>
        </is>
      </c>
      <c r="Z636" s="77" t="inlineStr">
        <is>
          <t>Yes</t>
        </is>
      </c>
      <c r="AA636" s="77" t="inlineStr">
        <is>
          <t>Sponsor designates a point person as primary contact and receives 'a formal written report, an oral presentation, and any relevant supporting materials' [1]; named sponsors include Wayfair, Syneos Health, IBM, Siemens Healthineers; Amazon Robotics project example [1][2].</t>
        </is>
      </c>
      <c r="AB636" s="77" t="inlineStr">
        <is>
          <t>Business/commercial</t>
        </is>
      </c>
      <c r="AC636" s="77" t="inlineStr">
        <is>
          <t>Sponsor: point person, sets goals, receives report/presentation (search summary: meets team fortnightly, attends final presentation)</t>
        </is>
      </c>
      <c r="AD636" s="77" t="inlineStr">
        <is>
          <t>Wayfair, Syneos Health, IBM, Siemens Healthineers; Amazon Robotics (pages undated)</t>
        </is>
      </c>
      <c r="AE636" s="77" t="inlineStr">
        <is>
          <t>Written report, oral presentation, supporting materials</t>
        </is>
      </c>
      <c r="AF636" s="77">
        <f>IF(OR(V636="No",X636="No",Z636="No"),"Outside strict definition",IF(AND(V636="Yes",X636="Yes",Z636="Yes"),"Meets all three","Potentially relevant; evidence incomplete"))</f>
        <v/>
      </c>
      <c r="AG636" s="77" t="inlineStr">
        <is>
          <t>Current status unclear</t>
        </is>
      </c>
      <c r="AH636" s="77" t="inlineStr">
        <is>
          <t>undated (site copyright 2026)</t>
        </is>
      </c>
      <c r="AI636" s="77" t="inlineStr">
        <is>
          <t>Yes</t>
        </is>
      </c>
      <c r="AJ636" s="77">
        <f>IF(AND(AI636="Yes",AF636="Meets all three",AG636="Current delivery confirmed"),"Yes","No")</f>
        <v/>
      </c>
      <c r="AK636" s="77" t="inlineStr"/>
      <c r="AL636" s="77" t="inlineStr">
        <is>
          <t>US08-S02-R1; US08-S02-R2</t>
        </is>
      </c>
      <c r="AM636" s="77" t="inlineStr">
        <is>
          <t>No dated 2025/26 or 2026/27 cohort; compulsory status inferred from 'Students register for ENMGT 5910 in their final semester'; text only partly via search summary.</t>
        </is>
      </c>
      <c r="AN636" s="77" t="inlineStr"/>
      <c r="AO636" s="77" t="inlineStr">
        <is>
          <t>US</t>
        </is>
      </c>
      <c r="AP636" s="77" t="inlineStr">
        <is>
          <t>US</t>
        </is>
      </c>
      <c r="AQ636" s="77" t="inlineStr">
        <is>
          <t>~1 term/semester</t>
        </is>
      </c>
      <c r="AR636" s="77" t="inlineStr">
        <is>
          <t>All/standard</t>
        </is>
      </c>
      <c r="AS636" s="77" t="inlineStr"/>
    </row>
    <row r="637">
      <c r="A637" s="77" t="inlineStr">
        <is>
          <t>US08</t>
        </is>
      </c>
      <c r="B637" s="77" t="inlineStr">
        <is>
          <t>Cornell</t>
        </is>
      </c>
      <c r="C637" s="77" t="inlineStr">
        <is>
          <t>Programme/course</t>
        </is>
      </c>
      <c r="D637" s="77" t="inlineStr">
        <is>
          <t>US08-S03</t>
        </is>
      </c>
      <c r="E637" s="77" t="inlineStr"/>
      <c r="F637" s="77" t="inlineStr">
        <is>
          <t>No</t>
        </is>
      </c>
      <c r="G637" s="79" t="inlineStr">
        <is>
          <t>Cornell Tech Product Studio</t>
        </is>
      </c>
      <c r="H637" s="77" t="inlineStr">
        <is>
          <t>Cornell Tech Product Studio</t>
        </is>
      </c>
      <c r="I637" s="77" t="inlineStr"/>
      <c r="J637" s="77" t="inlineStr">
        <is>
          <t>Mandatory first-fall studio course for all Cornell Tech master's students: algorithm-matched cross-disciplinary teams respond to real-world challenges with an Industry Advisor from NYC startups/companies/organisations (min. four meetings) and a Studio Coach; teams deliver a final presentation and demo to the industry advisors.</t>
        </is>
      </c>
      <c r="K637" s="77" t="inlineStr">
        <is>
          <t>Cornell Tech</t>
        </is>
      </c>
      <c r="L637" s="77" t="inlineStr">
        <is>
          <t>All Cornell Tech master's students</t>
        </is>
      </c>
      <c r="M637" s="77" t="inlineStr">
        <is>
          <t>Engineering/computing; Business/management</t>
        </is>
      </c>
      <c r="N637" s="77" t="inlineStr">
        <is>
          <t>Postgraduate taught</t>
        </is>
      </c>
      <c r="O637" s="77" t="inlineStr">
        <is>
          <t>First fall semester</t>
        </is>
      </c>
      <c r="P637" s="77" t="inlineStr"/>
      <c r="Q637" s="77" t="inlineStr">
        <is>
          <t>Compulsory within specified programmes</t>
        </is>
      </c>
      <c r="R637" s="77" t="inlineStr">
        <is>
          <t>Curricular</t>
        </is>
      </c>
      <c r="S637" s="77" t="inlineStr">
        <is>
          <t>4 credits</t>
        </is>
      </c>
      <c r="T637" s="77" t="inlineStr">
        <is>
          <t>Fall semester</t>
        </is>
      </c>
      <c r="U637" s="77" t="inlineStr">
        <is>
          <t>Studio, in person</t>
        </is>
      </c>
      <c r="V637" s="77" t="inlineStr">
        <is>
          <t>Yes</t>
        </is>
      </c>
      <c r="W637" s="77" t="inlineStr">
        <is>
          <t>Teams 'respond to the strategic business needs of real-world challenges' and deliver presentation and demo [1].</t>
        </is>
      </c>
      <c r="X637" s="77" t="inlineStr">
        <is>
          <t>Yes</t>
        </is>
      </c>
      <c r="Y637" s="77" t="inlineStr">
        <is>
          <t>'Dreamteam, a matching algorithm... is used to form student teams' [1].</t>
        </is>
      </c>
      <c r="Z637" s="77" t="inlineStr">
        <is>
          <t>Unclear</t>
        </is>
      </c>
      <c r="AA637" s="77" t="inlineStr">
        <is>
          <t>Industry Advisors from NYC startups/companies give expert feedback (&gt;=4 meetings) and receive final presentation and demo [1]; page does not say that the external organisation sets the brief, and advisors may be individuals not clients. Mentor/feedback/receives-output participation is documented, which the brief counts, but 'Some projects' vs standard coverage and brief-setting not separated.</t>
        </is>
      </c>
      <c r="AB637" s="77" t="inlineStr">
        <is>
          <t>Business/commercial</t>
        </is>
      </c>
      <c r="AC637" s="77" t="inlineStr">
        <is>
          <t>Industry Advisor: feedback and domain expertise; receives final presentation/demo</t>
        </is>
      </c>
      <c r="AD637" s="77" t="inlineStr"/>
      <c r="AE637" s="77" t="inlineStr">
        <is>
          <t>Final presentation and demo</t>
        </is>
      </c>
      <c r="AF637" s="77">
        <f>IF(OR(V637="No",X637="No",Z637="No"),"Outside strict definition",IF(AND(V637="Yes",X637="Yes",Z637="Yes"),"Meets all three","Potentially relevant; evidence incomplete"))</f>
        <v/>
      </c>
      <c r="AG637" s="77" t="inlineStr">
        <is>
          <t>Current status unclear</t>
        </is>
      </c>
      <c r="AH637" s="77" t="inlineStr">
        <is>
          <t>undated page (2026 startup awards news corroborates Studio programme operating)</t>
        </is>
      </c>
      <c r="AI637" s="77" t="inlineStr">
        <is>
          <t>Yes</t>
        </is>
      </c>
      <c r="AJ637" s="77">
        <f>IF(AND(AI637="Yes",AF637="Meets all three",AG637="Current delivery confirmed"),"Yes","No")</f>
        <v/>
      </c>
      <c r="AK637" s="77" t="inlineStr"/>
      <c r="AL637" s="77" t="inlineStr">
        <is>
          <t>US08-S03-R1</t>
        </is>
      </c>
      <c r="AM637" s="77" t="inlineStr">
        <is>
          <t>Whether challenges are set by external organisations; no dated cohort evidence for Product Studio itself; note Cornell Tech is a campus of Cornell (reach limited to Cornell Tech master's).</t>
        </is>
      </c>
      <c r="AN637" s="77" t="inlineStr"/>
      <c r="AO637" s="77" t="inlineStr">
        <is>
          <t>US</t>
        </is>
      </c>
      <c r="AP637" s="77" t="inlineStr">
        <is>
          <t>US</t>
        </is>
      </c>
      <c r="AQ637" s="77" t="inlineStr">
        <is>
          <t>~1 term/semester</t>
        </is>
      </c>
      <c r="AR637" s="77" t="inlineStr">
        <is>
          <t>Unclear</t>
        </is>
      </c>
      <c r="AS637" s="77" t="inlineStr"/>
    </row>
    <row r="638">
      <c r="A638" s="77" t="inlineStr">
        <is>
          <t>US08</t>
        </is>
      </c>
      <c r="B638" s="77" t="inlineStr">
        <is>
          <t>Cornell</t>
        </is>
      </c>
      <c r="C638" s="77" t="inlineStr">
        <is>
          <t>Programme/course</t>
        </is>
      </c>
      <c r="D638" s="77" t="inlineStr">
        <is>
          <t>US08-S04</t>
        </is>
      </c>
      <c r="E638" s="77" t="inlineStr"/>
      <c r="F638" s="77" t="inlineStr">
        <is>
          <t>No</t>
        </is>
      </c>
      <c r="G638" s="79" t="inlineStr">
        <is>
          <t>Strategic Product &amp; Marketing Immersion (Johnson MBA)</t>
        </is>
      </c>
      <c r="H638" s="77" t="inlineStr">
        <is>
          <t>Strategic Product &amp; Marketing Immersion</t>
        </is>
      </c>
      <c r="I638" s="77" t="inlineStr"/>
      <c r="J638" s="77" t="inlineStr">
        <is>
          <t>Semester-long MBA immersion culminating in a team project in which student-led teams partner directly with a company or startup on a core marketing challenge, conducting primary/secondary research and delivering data-driven recommendations as a final business case presented to the client.</t>
        </is>
      </c>
      <c r="K638" s="77" t="inlineStr">
        <is>
          <t>SC Johnson College of Business (Johnson Graduate School)</t>
        </is>
      </c>
      <c r="L638" s="77" t="inlineStr">
        <is>
          <t>Two-year MBA students selecting this immersion</t>
        </is>
      </c>
      <c r="M638" s="77" t="inlineStr">
        <is>
          <t>Business/management</t>
        </is>
      </c>
      <c r="N638" s="77" t="inlineStr">
        <is>
          <t>Postgraduate taught</t>
        </is>
      </c>
      <c r="O638" s="77" t="inlineStr"/>
      <c r="P638" s="77" t="inlineStr"/>
      <c r="Q638" s="77" t="inlineStr">
        <is>
          <t>Optional/elective</t>
        </is>
      </c>
      <c r="R638" s="77" t="inlineStr">
        <is>
          <t>Curricular</t>
        </is>
      </c>
      <c r="S638" s="77" t="inlineStr"/>
      <c r="T638" s="77" t="inlineStr">
        <is>
          <t>Semester-long</t>
        </is>
      </c>
      <c r="U638" s="77" t="inlineStr">
        <is>
          <t>Immersion team project</t>
        </is>
      </c>
      <c r="V638" s="77" t="inlineStr">
        <is>
          <t>Yes</t>
        </is>
      </c>
      <c r="W638" s="77" t="inlineStr">
        <is>
          <t>Research and final business case [1].</t>
        </is>
      </c>
      <c r="X638" s="77" t="inlineStr">
        <is>
          <t>Yes</t>
        </is>
      </c>
      <c r="Y638" s="77" t="inlineStr">
        <is>
          <t>'student-led teams partner directly with a company or startup' [1].</t>
        </is>
      </c>
      <c r="Z638" s="77" t="inlineStr">
        <is>
          <t>Yes</t>
        </is>
      </c>
      <c r="AA638" s="77" t="inlineStr">
        <is>
          <t>Partner companies commit to regular check-ins, ongoing feedback, and attend the final presentation; client receives business case [1].</t>
        </is>
      </c>
      <c r="AB638" s="77" t="inlineStr">
        <is>
          <t>Business/commercial</t>
        </is>
      </c>
      <c r="AC638" s="77" t="inlineStr">
        <is>
          <t>Client: sets marketing challenge, feedback, attends final presentation</t>
        </is>
      </c>
      <c r="AD638" s="77" t="inlineStr"/>
      <c r="AE638" s="77" t="inlineStr">
        <is>
          <t>Final business case presented to client</t>
        </is>
      </c>
      <c r="AF638" s="77">
        <f>IF(OR(V638="No",X638="No",Z638="No"),"Outside strict definition",IF(AND(V638="Yes",X638="Yes",Z638="Yes"),"Meets all three","Potentially relevant; evidence incomplete"))</f>
        <v/>
      </c>
      <c r="AG638" s="77" t="inlineStr">
        <is>
          <t>Current status unclear</t>
        </is>
      </c>
      <c r="AH638" s="77" t="inlineStr">
        <is>
          <t>undated (site 2026)</t>
        </is>
      </c>
      <c r="AI638" s="77" t="inlineStr">
        <is>
          <t>Yes</t>
        </is>
      </c>
      <c r="AJ638" s="77">
        <f>IF(AND(AI638="Yes",AF638="Meets all three",AG638="Current delivery confirmed"),"Yes","No")</f>
        <v/>
      </c>
      <c r="AK638" s="77" t="inlineStr"/>
      <c r="AL638" s="77" t="inlineStr">
        <is>
          <t>US08-S04-R1</t>
        </is>
      </c>
      <c r="AM638" s="77" t="inlineStr">
        <is>
          <t>No dated cohort; no named clients; whether all participants are in teams of defined size.</t>
        </is>
      </c>
      <c r="AN638" s="77" t="inlineStr"/>
      <c r="AO638" s="77" t="inlineStr">
        <is>
          <t>US</t>
        </is>
      </c>
      <c r="AP638" s="77" t="inlineStr">
        <is>
          <t>US</t>
        </is>
      </c>
      <c r="AQ638" s="77" t="inlineStr">
        <is>
          <t>~1 term/semester</t>
        </is>
      </c>
      <c r="AR638" s="77" t="inlineStr">
        <is>
          <t>All/standard</t>
        </is>
      </c>
      <c r="AS638" s="77" t="inlineStr"/>
    </row>
    <row r="639">
      <c r="A639" s="77" t="inlineStr">
        <is>
          <t>US08</t>
        </is>
      </c>
      <c r="B639" s="77" t="inlineStr">
        <is>
          <t>Cornell</t>
        </is>
      </c>
      <c r="C639" s="77" t="inlineStr">
        <is>
          <t>Programme/course</t>
        </is>
      </c>
      <c r="D639" s="77" t="inlineStr">
        <is>
          <t>US08-S05</t>
        </is>
      </c>
      <c r="E639" s="77" t="inlineStr"/>
      <c r="F639" s="77" t="inlineStr">
        <is>
          <t>No</t>
        </is>
      </c>
      <c r="G639" s="79" t="inlineStr">
        <is>
          <t>MEng Chemical Engineering industry-inspired team projects</t>
        </is>
      </c>
      <c r="H639" s="77" t="inlineStr">
        <is>
          <t>MEng Chemical Engineering team projects</t>
        </is>
      </c>
      <c r="I639" s="77" t="inlineStr"/>
      <c r="J639" s="77" t="inlineStr">
        <is>
          <t>MEng CBE team-based projects under faculty mentorship, 'industry-inspired', with sponsors including W. L. Gore, Kyowa Kirin, Tesla and DuMond Farms; teams of 2-4 (search summary) give a final presentation to faculty advisor and company sponsor(s). Sponsors may also be Cornell faculty.</t>
        </is>
      </c>
      <c r="K639" s="77" t="inlineStr">
        <is>
          <t>Chemical and Biomolecular Engineering</t>
        </is>
      </c>
      <c r="L639" s="77" t="inlineStr">
        <is>
          <t>MEng Chemical Engineering</t>
        </is>
      </c>
      <c r="M639" s="77" t="inlineStr">
        <is>
          <t>Engineering/computing</t>
        </is>
      </c>
      <c r="N639" s="77" t="inlineStr">
        <is>
          <t>Postgraduate taught</t>
        </is>
      </c>
      <c r="O639" s="77" t="inlineStr"/>
      <c r="P639" s="77" t="inlineStr"/>
      <c r="Q639" s="77" t="inlineStr">
        <is>
          <t>Unclear</t>
        </is>
      </c>
      <c r="R639" s="77" t="inlineStr">
        <is>
          <t>Curricular</t>
        </is>
      </c>
      <c r="S639" s="77" t="inlineStr"/>
      <c r="T639" s="77" t="inlineStr"/>
      <c r="U639" s="77" t="inlineStr">
        <is>
          <t>Team project</t>
        </is>
      </c>
      <c r="V639" s="77" t="inlineStr">
        <is>
          <t>Yes</t>
        </is>
      </c>
      <c r="W639" s="77" t="inlineStr">
        <is>
          <t>Techno-economic analyses/models presented in final presentation [1].</t>
        </is>
      </c>
      <c r="X639" s="77" t="inlineStr">
        <is>
          <t>Yes</t>
        </is>
      </c>
      <c r="Y639" s="77" t="inlineStr">
        <is>
          <t>'The team-based projects...' [1]; team size 2-4 from search summary only.</t>
        </is>
      </c>
      <c r="Z639" s="77" t="inlineStr">
        <is>
          <t>Unclear</t>
        </is>
      </c>
      <c r="AA639" s="77" t="inlineStr">
        <is>
          <t>Named company sponsors [1], but sponsors can also be Cornell faculty (search summary), so external coverage not documented as standard.</t>
        </is>
      </c>
      <c r="AB639" s="77" t="inlineStr">
        <is>
          <t>Mixed</t>
        </is>
      </c>
      <c r="AC639" s="77" t="inlineStr">
        <is>
          <t>Sponsor (company or faculty)</t>
        </is>
      </c>
      <c r="AD639" s="77" t="inlineStr">
        <is>
          <t>W. L. Gore &amp; Associates, Kyowa Kirin, Tesla, DuMond Farms (undated)</t>
        </is>
      </c>
      <c r="AE639" s="77" t="inlineStr"/>
      <c r="AF639" s="77">
        <f>IF(OR(V639="No",X639="No",Z639="No"),"Outside strict definition",IF(AND(V639="Yes",X639="Yes",Z639="Yes"),"Meets all three","Potentially relevant; evidence incomplete"))</f>
        <v/>
      </c>
      <c r="AG639" s="77" t="inlineStr">
        <is>
          <t>Current status unclear</t>
        </is>
      </c>
      <c r="AH639" s="77" t="inlineStr">
        <is>
          <t>undated</t>
        </is>
      </c>
      <c r="AI639" s="77" t="inlineStr">
        <is>
          <t>Yes</t>
        </is>
      </c>
      <c r="AJ639" s="77">
        <f>IF(AND(AI639="Yes",AF639="Meets all three",AG639="Current delivery confirmed"),"Yes","No")</f>
        <v/>
      </c>
      <c r="AK639" s="77" t="inlineStr"/>
      <c r="AL639" s="77" t="inlineStr">
        <is>
          <t>US08-S05-R1</t>
        </is>
      </c>
      <c r="AM639" s="77" t="inlineStr">
        <is>
          <t>Dates; internal vs external share; compulsory status. Other MEng programmes (MAE, BME, ORIE financial engineering) likely have similar sponsored projects - not researched.</t>
        </is>
      </c>
      <c r="AN639" s="77" t="inlineStr"/>
      <c r="AO639" s="77" t="inlineStr">
        <is>
          <t>US</t>
        </is>
      </c>
      <c r="AP639" s="77" t="inlineStr">
        <is>
          <t>US</t>
        </is>
      </c>
      <c r="AQ639" s="77" t="inlineStr">
        <is>
          <t>Unclear</t>
        </is>
      </c>
      <c r="AR639" s="77" t="inlineStr">
        <is>
          <t>Some projects</t>
        </is>
      </c>
      <c r="AS639" s="77" t="inlineStr"/>
    </row>
    <row r="640">
      <c r="A640" s="77" t="inlineStr">
        <is>
          <t>US08</t>
        </is>
      </c>
      <c r="B640" s="77" t="inlineStr">
        <is>
          <t>Cornell</t>
        </is>
      </c>
      <c r="C640" s="77" t="inlineStr">
        <is>
          <t>Programme/course</t>
        </is>
      </c>
      <c r="D640" s="77" t="inlineStr">
        <is>
          <t>US08-S06</t>
        </is>
      </c>
      <c r="E640" s="77" t="inlineStr"/>
      <c r="F640" s="77" t="inlineStr">
        <is>
          <t>No</t>
        </is>
      </c>
      <c r="G640" s="79" t="inlineStr">
        <is>
          <t>INFO 5900 MPS Project (Information Science)</t>
        </is>
      </c>
      <c r="H640" s="77" t="inlineStr">
        <is>
          <t>MPS Project, Information Science</t>
        </is>
      </c>
      <c r="I640" s="77" t="inlineStr">
        <is>
          <t>INFO 5900</t>
        </is>
      </c>
      <c r="J640" s="77" t="inlineStr">
        <is>
          <t>Students in the MPS in Information Science work in teams of 5-7 to research and design a solution for an external client organisation; client representative designated per project, mentors and gives feedback; weekly updates; proposal (wk4), progress report (wk8), final report with handover package (wk14).</t>
        </is>
      </c>
      <c r="K640" s="77" t="inlineStr">
        <is>
          <t>Cornell Bowers CIS, Information Science</t>
        </is>
      </c>
      <c r="L640" s="77" t="inlineStr">
        <is>
          <t>MPS Information Science</t>
        </is>
      </c>
      <c r="M640" s="77" t="inlineStr">
        <is>
          <t>Engineering/computing</t>
        </is>
      </c>
      <c r="N640" s="77" t="inlineStr">
        <is>
          <t>Postgraduate taught</t>
        </is>
      </c>
      <c r="O640" s="77" t="inlineStr"/>
      <c r="P640" s="77" t="inlineStr"/>
      <c r="Q640" s="77" t="inlineStr">
        <is>
          <t>Compulsory within specified programmes</t>
        </is>
      </c>
      <c r="R640" s="77" t="inlineStr">
        <is>
          <t>Curricular</t>
        </is>
      </c>
      <c r="S640" s="77" t="inlineStr">
        <is>
          <t>3 credits; required in at least one semester (2-semester track) or two (3-semester track)</t>
        </is>
      </c>
      <c r="T640" s="77" t="inlineStr">
        <is>
          <t>One semester (14 weeks)</t>
        </is>
      </c>
      <c r="U640" s="77" t="inlineStr">
        <is>
          <t>Team client project</t>
        </is>
      </c>
      <c r="V640" s="77" t="inlineStr">
        <is>
          <t>Yes</t>
        </is>
      </c>
      <c r="W640" s="77" t="inlineStr">
        <is>
          <t>Proposal, progress report, final report and handover package [1].</t>
        </is>
      </c>
      <c r="X640" s="77" t="inlineStr">
        <is>
          <t>Yes</t>
        </is>
      </c>
      <c r="Y640" s="77" t="inlineStr">
        <is>
          <t>'students work in teams'; teams of 5-7 [1].</t>
        </is>
      </c>
      <c r="Z640" s="77" t="inlineStr">
        <is>
          <t>Yes</t>
        </is>
      </c>
      <c r="AA640" s="77" t="inlineStr">
        <is>
          <t>'research and design a solution for an external client organization'; client representative is main contact, provides ongoing mentorship and feedback [1].</t>
        </is>
      </c>
      <c r="AB640" s="77" t="inlineStr">
        <is>
          <t>Unclear</t>
        </is>
      </c>
      <c r="AC640" s="77" t="inlineStr">
        <is>
          <t>Client: designated representative, mentorship and feedback, receives handover package</t>
        </is>
      </c>
      <c r="AD640" s="77" t="inlineStr"/>
      <c r="AE640" s="77" t="inlineStr">
        <is>
          <t>Final report with handover package</t>
        </is>
      </c>
      <c r="AF640" s="77">
        <f>IF(OR(V640="No",X640="No",Z640="No"),"Outside strict definition",IF(AND(V640="Yes",X640="Yes",Z640="Yes"),"Meets all three","Potentially relevant; evidence incomplete"))</f>
        <v/>
      </c>
      <c r="AG640" s="77" t="inlineStr">
        <is>
          <t>Current delivery confirmed</t>
        </is>
      </c>
      <c r="AH640" s="77" t="inlineStr">
        <is>
          <t>2026 (showcase pages cover MPS projects 2019-2026; 'offered every semester')</t>
        </is>
      </c>
      <c r="AI640" s="77" t="inlineStr">
        <is>
          <t>Yes</t>
        </is>
      </c>
      <c r="AJ640" s="77">
        <f>IF(AND(AI640="Yes",AF640="Meets all three",AG640="Current delivery confirmed"),"Yes","No")</f>
        <v/>
      </c>
      <c r="AK640" s="77" t="inlineStr"/>
      <c r="AL640" s="77" t="inlineStr">
        <is>
          <t>US08-S06-R1</t>
        </is>
      </c>
      <c r="AM640" s="77" t="inlineStr">
        <is>
          <t>Client sector not specified; showcase examples not opened; the 2026 evidence is as reported by the fetch summary of linked showcase.</t>
        </is>
      </c>
      <c r="AN640" s="77" t="inlineStr"/>
      <c r="AO640" s="77" t="inlineStr">
        <is>
          <t>US</t>
        </is>
      </c>
      <c r="AP640" s="77" t="inlineStr">
        <is>
          <t>US</t>
        </is>
      </c>
      <c r="AQ640" s="77" t="inlineStr">
        <is>
          <t>~1 term/semester</t>
        </is>
      </c>
      <c r="AR640" s="77" t="inlineStr">
        <is>
          <t>All/standard</t>
        </is>
      </c>
      <c r="AS640" s="77" t="inlineStr"/>
    </row>
    <row r="641">
      <c r="A641" s="77" t="inlineStr">
        <is>
          <t>US08</t>
        </is>
      </c>
      <c r="B641" s="77" t="inlineStr">
        <is>
          <t>Cornell</t>
        </is>
      </c>
      <c r="C641" s="77" t="inlineStr">
        <is>
          <t>Programme/course</t>
        </is>
      </c>
      <c r="D641" s="77" t="inlineStr">
        <is>
          <t>US08-S07</t>
        </is>
      </c>
      <c r="E641" s="77" t="inlineStr"/>
      <c r="F641" s="77" t="inlineStr">
        <is>
          <t>No</t>
        </is>
      </c>
      <c r="G641" s="79" t="inlineStr">
        <is>
          <t>Weill Cornell Medicine Public Health Sciences MS Capstone (client partner projects)</t>
        </is>
      </c>
      <c r="H641" s="77" t="inlineStr">
        <is>
          <t>Weill Cornell MS capstone with client partners</t>
        </is>
      </c>
      <c r="I641" s="77" t="inlineStr"/>
      <c r="J641" s="77" t="inlineStr">
        <is>
          <t>Capstone teams of about four students in the MS in Biostatistics and Data Science, Health Informatics, and Health Policy and Economics deliver data analysis, modelling, policy analysis or visualisation for client organisations who submit proposals and sign a Capstone Client Agreement; faculty oversees; final paper and presentation.</t>
        </is>
      </c>
      <c r="K641" s="77" t="inlineStr">
        <is>
          <t>Weill Cornell Medicine, Population Health Sciences</t>
        </is>
      </c>
      <c r="L641" s="77" t="inlineStr">
        <is>
          <t>Three MS programmes named</t>
        </is>
      </c>
      <c r="M641" s="77" t="inlineStr">
        <is>
          <t>Science; Other (law, health, design, architecture…)</t>
        </is>
      </c>
      <c r="N641" s="77" t="inlineStr">
        <is>
          <t>Postgraduate taught</t>
        </is>
      </c>
      <c r="O641" s="77" t="inlineStr"/>
      <c r="P641" s="77" t="inlineStr"/>
      <c r="Q641" s="77" t="inlineStr">
        <is>
          <t>Compulsory within specified programmes</t>
        </is>
      </c>
      <c r="R641" s="77" t="inlineStr">
        <is>
          <t>Curricular</t>
        </is>
      </c>
      <c r="S641" s="77" t="inlineStr">
        <is>
          <t>Academic credit (stated: clients are not charged as students earn credit)</t>
        </is>
      </c>
      <c r="T641" s="77" t="inlineStr">
        <is>
          <t>Jan-June (HI, HPE) or May-July (BDS), final presentation July/October</t>
        </is>
      </c>
      <c r="U641" s="77" t="inlineStr">
        <is>
          <t>Team capstone</t>
        </is>
      </c>
      <c r="V641" s="77" t="inlineStr">
        <is>
          <t>Yes</t>
        </is>
      </c>
      <c r="W641" s="77" t="inlineStr">
        <is>
          <t>Client deliverables, final paper and presentation [1].</t>
        </is>
      </c>
      <c r="X641" s="77" t="inlineStr">
        <is>
          <t>Yes</t>
        </is>
      </c>
      <c r="Y641" s="77" t="inlineStr">
        <is>
          <t>'capstone teams of approximately 4 students' [1].</t>
        </is>
      </c>
      <c r="Z641" s="77" t="inlineStr">
        <is>
          <t>Yes</t>
        </is>
      </c>
      <c r="AA641" s="77" t="inlineStr">
        <is>
          <t>Clients submit proposals, sign Capstone Client Agreement, collaborate with students, 'highly encouraged to attend' final presentation [1].</t>
        </is>
      </c>
      <c r="AB641" s="77" t="inlineStr">
        <is>
          <t>Unclear</t>
        </is>
      </c>
      <c r="AC641" s="77" t="inlineStr">
        <is>
          <t>Client: proposes project, receives deliverables</t>
        </is>
      </c>
      <c r="AD641" s="77" t="inlineStr"/>
      <c r="AE641" s="77" t="inlineStr">
        <is>
          <t>Agreed client deliverables, final paper and presentation</t>
        </is>
      </c>
      <c r="AF641" s="77">
        <f>IF(OR(V641="No",X641="No",Z641="No"),"Outside strict definition",IF(AND(V641="Yes",X641="Yes",Z641="Yes"),"Meets all three","Potentially relevant; evidence incomplete"))</f>
        <v/>
      </c>
      <c r="AG641" s="77" t="inlineStr">
        <is>
          <t>Announced/forthcoming</t>
        </is>
      </c>
      <c r="AH641" s="77" t="inlineStr">
        <is>
          <t>2026-2027 / 2027 dates listed</t>
        </is>
      </c>
      <c r="AI641" s="77" t="inlineStr">
        <is>
          <t>Yes</t>
        </is>
      </c>
      <c r="AJ641" s="77">
        <f>IF(AND(AI641="Yes",AF641="Meets all three",AG641="Current delivery confirmed"),"Yes","No")</f>
        <v/>
      </c>
      <c r="AK641" s="77" t="inlineStr"/>
      <c r="AL641" s="77" t="inlineStr">
        <is>
          <t>US08-S07-R1</t>
        </is>
      </c>
      <c r="AM641" s="77" t="inlineStr">
        <is>
          <t>Whether the capstone is compulsory (inferred from 'capstone'); partners not named in text; whether clients are external or Weill-internal; this is a Weill (NYC) campus with reach to those MS programmes only.</t>
        </is>
      </c>
      <c r="AN641" s="77" t="inlineStr"/>
      <c r="AO641" s="77" t="inlineStr">
        <is>
          <t>US</t>
        </is>
      </c>
      <c r="AP641" s="77" t="inlineStr">
        <is>
          <t>US</t>
        </is>
      </c>
      <c r="AQ641" s="77" t="inlineStr">
        <is>
          <t>&gt;1 term</t>
        </is>
      </c>
      <c r="AR641" s="77" t="inlineStr">
        <is>
          <t>All/standard</t>
        </is>
      </c>
      <c r="AS641" s="77" t="inlineStr"/>
    </row>
    <row r="642">
      <c r="A642" s="77" t="inlineStr">
        <is>
          <t>US08</t>
        </is>
      </c>
      <c r="B642" s="77" t="inlineStr">
        <is>
          <t>Cornell</t>
        </is>
      </c>
      <c r="C642" s="77" t="inlineStr">
        <is>
          <t>Programme/course</t>
        </is>
      </c>
      <c r="D642" s="77" t="inlineStr">
        <is>
          <t>US08-S08</t>
        </is>
      </c>
      <c r="E642" s="77" t="inlineStr"/>
      <c r="F642" s="77" t="inlineStr">
        <is>
          <t>No</t>
        </is>
      </c>
      <c r="G642" s="79" t="inlineStr">
        <is>
          <t>International Human Rights Clinic (Cornell Law School)</t>
        </is>
      </c>
      <c r="H642" s="77" t="inlineStr">
        <is>
          <t>International Human Rights Clinic</t>
        </is>
      </c>
      <c r="I642" s="77" t="inlineStr"/>
      <c r="J642" s="77" t="inlineStr">
        <is>
          <t>Law students (2L, 3L, LLM) are divided into collaborative teams, each working on a substantive human rights project (litigation, investigation, reports) in collaboration with international NGOs such as Al Marsad and the Avon Global Center for Women and Justice.</t>
        </is>
      </c>
      <c r="K642" s="77" t="inlineStr">
        <is>
          <t>Cornell Law School</t>
        </is>
      </c>
      <c r="L642" s="77" t="inlineStr">
        <is>
          <t>2Ls, 3Ls, LLM</t>
        </is>
      </c>
      <c r="M642" s="77" t="inlineStr">
        <is>
          <t>Other (law, health, design, architecture…)</t>
        </is>
      </c>
      <c r="N642" s="77" t="inlineStr">
        <is>
          <t>Postgraduate taught</t>
        </is>
      </c>
      <c r="O642" s="77" t="inlineStr"/>
      <c r="P642" s="77" t="inlineStr"/>
      <c r="Q642" s="77" t="inlineStr">
        <is>
          <t>Selective/competitive</t>
        </is>
      </c>
      <c r="R642" s="77" t="inlineStr">
        <is>
          <t>Curricular</t>
        </is>
      </c>
      <c r="S642" s="77" t="inlineStr"/>
      <c r="T642" s="77" t="inlineStr"/>
      <c r="U642" s="77" t="inlineStr"/>
      <c r="V642" s="77" t="inlineStr">
        <is>
          <t>Yes</t>
        </is>
      </c>
      <c r="W642" s="77" t="inlineStr">
        <is>
          <t>Court filings, UN petitions, reports [1].</t>
        </is>
      </c>
      <c r="X642" s="77" t="inlineStr">
        <is>
          <t>Yes</t>
        </is>
      </c>
      <c r="Y642" s="77" t="inlineStr">
        <is>
          <t>'students are divided into collaborative teams, each of which works on a substantive human rights project' [1].</t>
        </is>
      </c>
      <c r="Z642" s="77" t="inlineStr">
        <is>
          <t>Unclear</t>
        </is>
      </c>
      <c r="AA642" s="77" t="inlineStr">
        <is>
          <t>Projects run 'in collaboration with international NGOs'; examples named, but whether all projects have an external client is not stated, and clinic work is representation-based [1].</t>
        </is>
      </c>
      <c r="AB642" s="77" t="inlineStr">
        <is>
          <t>Charity/community</t>
        </is>
      </c>
      <c r="AC642" s="77" t="inlineStr">
        <is>
          <t>NGO partner / client</t>
        </is>
      </c>
      <c r="AD642" s="77" t="inlineStr">
        <is>
          <t>Al Marsad; Avon Global Center for Women and Justice (undated; Avon Global Center is a Cornell Law centre, so internal)</t>
        </is>
      </c>
      <c r="AE642" s="77" t="inlineStr"/>
      <c r="AF642" s="77">
        <f>IF(OR(V642="No",X642="No",Z642="No"),"Outside strict definition",IF(AND(V642="Yes",X642="Yes",Z642="Yes"),"Meets all three","Potentially relevant; evidence incomplete"))</f>
        <v/>
      </c>
      <c r="AG642" s="77" t="inlineStr">
        <is>
          <t>Current status unclear</t>
        </is>
      </c>
      <c r="AH642" s="77" t="inlineStr">
        <is>
          <t>undated</t>
        </is>
      </c>
      <c r="AI642" s="77" t="inlineStr">
        <is>
          <t>Yes</t>
        </is>
      </c>
      <c r="AJ642" s="77">
        <f>IF(AND(AI642="Yes",AF642="Meets all three",AG642="Current delivery confirmed"),"Yes","No")</f>
        <v/>
      </c>
      <c r="AK642" s="77" t="inlineStr"/>
      <c r="AL642" s="77" t="inlineStr">
        <is>
          <t>US08-S08-R1</t>
        </is>
      </c>
      <c r="AM642" s="77" t="inlineStr">
        <is>
          <t>Credits, term, dates; extent of external NGOs vs internal Cornell centre; clinic is legal practice.</t>
        </is>
      </c>
      <c r="AN642" s="77" t="inlineStr"/>
      <c r="AO642" s="77" t="inlineStr">
        <is>
          <t>US</t>
        </is>
      </c>
      <c r="AP642" s="77" t="inlineStr">
        <is>
          <t>US</t>
        </is>
      </c>
      <c r="AQ642" s="77" t="inlineStr">
        <is>
          <t>Unclear</t>
        </is>
      </c>
      <c r="AR642" s="77" t="inlineStr">
        <is>
          <t>Some projects</t>
        </is>
      </c>
      <c r="AS642" s="77" t="inlineStr"/>
    </row>
    <row r="643">
      <c r="A643" s="77" t="inlineStr">
        <is>
          <t>US09</t>
        </is>
      </c>
      <c r="B643" s="77" t="inlineStr">
        <is>
          <t>Yale</t>
        </is>
      </c>
      <c r="C643" s="77" t="inlineStr">
        <is>
          <t>Faculty/school</t>
        </is>
      </c>
      <c r="D643" s="77" t="inlineStr">
        <is>
          <t>US09-S01</t>
        </is>
      </c>
      <c r="E643" s="77" t="inlineStr"/>
      <c r="F643" s="77" t="inlineStr">
        <is>
          <t>No</t>
        </is>
      </c>
      <c r="G643" s="79" t="inlineStr">
        <is>
          <t>Industry-sponsored senior capstone design projects (Yale School of Engineering)</t>
        </is>
      </c>
      <c r="H643" s="77" t="inlineStr">
        <is>
          <t>Industry-sponsored senior capstone design projects</t>
        </is>
      </c>
      <c r="I643" s="77" t="inlineStr">
        <is>
          <t>e.g. MENG 4137L/4138L (Mechanical Engineering capstone, per search summary)</t>
        </is>
      </c>
      <c r="J643" s="77" t="inlineStr">
        <is>
          <t>Sponsored capstone projects in the ABET-accredited engineering degree: teams of three to four students design, build, test and refine a functional prototype for a sponsoring organisation over Fall and the first half of Spring, ending in a Sponsored Projects Symposium where sponsors judge group presentations. Sponsors issue a request for proposal, fund all expenses and name a project contact who meets students regularly.</t>
        </is>
      </c>
      <c r="K643" s="77" t="inlineStr">
        <is>
          <t>Yale School of Engineering &amp; Applied Science</t>
        </is>
      </c>
      <c r="L643" s="77" t="inlineStr">
        <is>
          <t>Undergraduate engineering degree programmes (ABET-accredited)</t>
        </is>
      </c>
      <c r="M643" s="77" t="inlineStr">
        <is>
          <t>Engineering/computing</t>
        </is>
      </c>
      <c r="N643" s="77" t="inlineStr">
        <is>
          <t>Undergraduate</t>
        </is>
      </c>
      <c r="O643" s="77" t="inlineStr">
        <is>
          <t>Senior year</t>
        </is>
      </c>
      <c r="P643" s="77" t="inlineStr">
        <is>
          <t>Capstone is the final academic requirement for undergraduate students in the ABET-accredited programme; Special Projects open to juniors/seniors.</t>
        </is>
      </c>
      <c r="Q643" s="77" t="inlineStr">
        <is>
          <t>Compulsory within specified programmes</t>
        </is>
      </c>
      <c r="R643" s="77" t="inlineStr">
        <is>
          <t>Curricular</t>
        </is>
      </c>
      <c r="S643" s="77" t="inlineStr">
        <is>
          <t>Credit not stated on the page fetched.</t>
        </is>
      </c>
      <c r="T643" s="77" t="inlineStr">
        <is>
          <t>Fall and first half of Spring semester</t>
        </is>
      </c>
      <c r="U643" s="77" t="inlineStr">
        <is>
          <t>Team design-build project with sponsor contact; end-of-year symposium</t>
        </is>
      </c>
      <c r="V643" s="77" t="inlineStr">
        <is>
          <t>Yes</t>
        </is>
      </c>
      <c r="W643" s="77" t="inlineStr">
        <is>
          <t>Projects 'Lead to comprehensive design and development of a functional prototype' [1].</t>
        </is>
      </c>
      <c r="X643" s="77" t="inlineStr">
        <is>
          <t>Yes</t>
        </is>
      </c>
      <c r="Y643" s="77" t="inlineStr">
        <is>
          <t>Capstone teams are 'groups of three to four students' [1].</t>
        </is>
      </c>
      <c r="Z643" s="77" t="inlineStr">
        <is>
          <t>Yes</t>
        </is>
      </c>
      <c r="AA643" s="77" t="inlineStr">
        <is>
          <t>Sponsors issue RFPs, cover expenses, provide a project contact who meets students regularly, judge group presentations at the symposium and receive a final written report [1].</t>
        </is>
      </c>
      <c r="AB643" s="77" t="inlineStr">
        <is>
          <t>Business/commercial</t>
        </is>
      </c>
      <c r="AC643" s="77" t="inlineStr">
        <is>
          <t>Sponsor/client: sets project, funds, mentors via contact, judges, receives report</t>
        </is>
      </c>
      <c r="AD643" s="77" t="inlineStr">
        <is>
          <t>ASML (search summary of a Yale news item; undated, not opened)</t>
        </is>
      </c>
      <c r="AE643" s="77" t="inlineStr">
        <is>
          <t>Functional prototype (retained by students/university) and final written report to sponsor</t>
        </is>
      </c>
      <c r="AF643" s="77">
        <f>IF(OR(V643="No",X643="No",Z643="No"),"Outside strict definition",IF(AND(V643="Yes",X643="Yes",Z643="Yes"),"Meets all three","Potentially relevant; evidence incomplete"))</f>
        <v/>
      </c>
      <c r="AG643" s="77" t="inlineStr">
        <is>
          <t>Current status unclear</t>
        </is>
      </c>
      <c r="AH643" s="77" t="inlineStr">
        <is>
          <t>undated</t>
        </is>
      </c>
      <c r="AI643" s="77" t="inlineStr">
        <is>
          <t>Yes</t>
        </is>
      </c>
      <c r="AJ643" s="77">
        <f>IF(AND(AI643="Yes",AF643="Meets all three",AG643="Current delivery confirmed"),"Yes","No")</f>
        <v/>
      </c>
      <c r="AK643" s="77" t="inlineStr"/>
      <c r="AL643" s="77" t="inlineStr">
        <is>
          <t>US09-S01-R1</t>
        </is>
      </c>
      <c r="AM643" s="77" t="inlineStr">
        <is>
          <t>Page is undated; no dated 2025/26 sponsor list or symposium found. Not shown whether every department's capstone is externally sponsored (the page describes sponsored projects specifically); sponsor type described as industry.</t>
        </is>
      </c>
      <c r="AN643" s="77" t="inlineStr"/>
      <c r="AO643" s="77" t="inlineStr">
        <is>
          <t>US</t>
        </is>
      </c>
      <c r="AP643" s="77" t="inlineStr">
        <is>
          <t>US</t>
        </is>
      </c>
      <c r="AQ643" s="77" t="inlineStr">
        <is>
          <t>&gt;1 term</t>
        </is>
      </c>
      <c r="AR643" s="77" t="inlineStr">
        <is>
          <t>All/standard</t>
        </is>
      </c>
      <c r="AS643" s="77" t="inlineStr"/>
    </row>
    <row r="644">
      <c r="A644" s="77" t="inlineStr">
        <is>
          <t>US09</t>
        </is>
      </c>
      <c r="B644" s="77" t="inlineStr">
        <is>
          <t>Yale</t>
        </is>
      </c>
      <c r="C644" s="77" t="inlineStr">
        <is>
          <t>Programme/course</t>
        </is>
      </c>
      <c r="D644" s="77" t="inlineStr">
        <is>
          <t>US09-S02</t>
        </is>
      </c>
      <c r="E644" s="77" t="inlineStr"/>
      <c r="F644" s="77" t="inlineStr">
        <is>
          <t>No</t>
        </is>
      </c>
      <c r="G644" s="79" t="inlineStr">
        <is>
          <t>Global Affairs Capstone Course (Yale Jackson School of Global Affairs)</t>
        </is>
      </c>
      <c r="H644" s="77" t="inlineStr">
        <is>
          <t>Global Affairs undergraduate Capstone</t>
        </is>
      </c>
      <c r="I644" s="77" t="inlineStr"/>
      <c r="J644" s="77" t="inlineStr">
        <is>
          <t>Semester-long public policy project carried out for an external client under the supervision of a Yale faculty member; each capstone course has up to 10 students. Fall 2025 examples include a project for UNDP's Crisis Bureau and one for Global Fashion Agenda (data collection and analysis on its Circular Fashion Partnerships).</t>
        </is>
      </c>
      <c r="K644" s="77" t="inlineStr">
        <is>
          <t>Jackson School of Global Affairs</t>
        </is>
      </c>
      <c r="L644" s="77" t="inlineStr">
        <is>
          <t>Global Affairs major (seniors)</t>
        </is>
      </c>
      <c r="M644" s="77" t="inlineStr">
        <is>
          <t>Arts/humanities/social sciences</t>
        </is>
      </c>
      <c r="N644" s="77" t="inlineStr">
        <is>
          <t>Undergraduate</t>
        </is>
      </c>
      <c r="O644" s="77" t="inlineStr">
        <is>
          <t>Fall of senior year</t>
        </is>
      </c>
      <c r="P644" s="77" t="inlineStr">
        <is>
          <t>Majors must complete a senior thesis or the capstone; enrolment requests made spring of junior year.</t>
        </is>
      </c>
      <c r="Q644" s="77" t="inlineStr">
        <is>
          <t>Optional/elective</t>
        </is>
      </c>
      <c r="R644" s="77" t="inlineStr">
        <is>
          <t>Curricular</t>
        </is>
      </c>
      <c r="S644" s="77" t="inlineStr">
        <is>
          <t>Credit not stated in material retrieved.</t>
        </is>
      </c>
      <c r="T644" s="77" t="inlineStr">
        <is>
          <t>One semester (fall)</t>
        </is>
      </c>
      <c r="U644" s="77" t="inlineStr">
        <is>
          <t>Faculty-supervised client project course</t>
        </is>
      </c>
      <c r="V644" s="77" t="inlineStr">
        <is>
          <t>Yes</t>
        </is>
      </c>
      <c r="W644" s="77" t="inlineStr">
        <is>
          <t>'a unique policy project on behalf of an external partner' [1]; Fall 2025 project descriptions e.g. data collection and analysis for a named client [2][3].</t>
        </is>
      </c>
      <c r="X644" s="77" t="inlineStr">
        <is>
          <t>Yes</t>
        </is>
      </c>
      <c r="Y644" s="77" t="inlineStr">
        <is>
          <t>Each course 'will consist of up to 10 students' overseen by a faculty member (FAQ, as quoted in search result) [3]; projects done by capstone group.</t>
        </is>
      </c>
      <c r="Z644" s="77" t="inlineStr">
        <is>
          <t>Yes</t>
        </is>
      </c>
      <c r="AA644" s="77" t="inlineStr">
        <is>
          <t>Clients are government agencies, nonprofits, NGOs and private sector entities; client sets the project (e.g. UNDP Crisis Bureau, Global Fashion Agenda) [1][2][3].</t>
        </is>
      </c>
      <c r="AB644" s="77" t="inlineStr">
        <is>
          <t>Mixed</t>
        </is>
      </c>
      <c r="AC644" s="77" t="inlineStr">
        <is>
          <t>Client: sponsors and defines project</t>
        </is>
      </c>
      <c r="AD644" s="77" t="inlineStr">
        <is>
          <t>UNDP Crisis Bureau, Global Fashion Agenda (Fall 2025 per search result)</t>
        </is>
      </c>
      <c r="AE644" s="77" t="inlineStr">
        <is>
          <t>Policy project output for the client (form not specified in sources retrieved)</t>
        </is>
      </c>
      <c r="AF644" s="77">
        <f>IF(OR(V644="No",X644="No",Z644="No"),"Outside strict definition",IF(AND(V644="Yes",X644="Yes",Z644="Yes"),"Meets all three","Potentially relevant; evidence incomplete"))</f>
        <v/>
      </c>
      <c r="AG644" s="77" t="inlineStr">
        <is>
          <t>Current delivery confirmed</t>
        </is>
      </c>
      <c r="AH644" s="77" t="inlineStr">
        <is>
          <t>Fall 2025</t>
        </is>
      </c>
      <c r="AI644" s="77" t="inlineStr">
        <is>
          <t>Yes</t>
        </is>
      </c>
      <c r="AJ644" s="77">
        <f>IF(AND(AI644="Yes",AF644="Meets all three",AG644="Current delivery confirmed"),"Yes","No")</f>
        <v/>
      </c>
      <c r="AK644" s="77" t="inlineStr"/>
      <c r="AL644" s="77" t="inlineStr">
        <is>
          <t>US09-S02-R1; US09-S02-R2; US09-S02-R3</t>
        </is>
      </c>
      <c r="AM644" s="77" t="inlineStr">
        <is>
          <t>Fall 2025 projects page body could not be re-read via WebFetch (returned nav content only); FAQ page returned 404 to WebFetch, so group size and client types rest on search-index extracts. Credit and final deliverables not retrieved.</t>
        </is>
      </c>
      <c r="AN644" s="77" t="inlineStr"/>
      <c r="AO644" s="77" t="inlineStr">
        <is>
          <t>US</t>
        </is>
      </c>
      <c r="AP644" s="77" t="inlineStr">
        <is>
          <t>US</t>
        </is>
      </c>
      <c r="AQ644" s="77" t="inlineStr">
        <is>
          <t>~1 term/semester</t>
        </is>
      </c>
      <c r="AR644" s="77" t="inlineStr">
        <is>
          <t>All/standard</t>
        </is>
      </c>
      <c r="AS644" s="77" t="inlineStr"/>
    </row>
    <row r="645">
      <c r="A645" s="77" t="inlineStr">
        <is>
          <t>US09</t>
        </is>
      </c>
      <c r="B645" s="77" t="inlineStr">
        <is>
          <t>Yale</t>
        </is>
      </c>
      <c r="C645" s="77" t="inlineStr">
        <is>
          <t>Faculty/school</t>
        </is>
      </c>
      <c r="D645" s="77" t="inlineStr">
        <is>
          <t>US09-S03</t>
        </is>
      </c>
      <c r="E645" s="77" t="inlineStr"/>
      <c r="F645" s="77" t="inlineStr">
        <is>
          <t>No</t>
        </is>
      </c>
      <c r="G645" s="79" t="inlineStr">
        <is>
          <t>Discovery Projects (Yale Center for Customer Insights, SOM)</t>
        </is>
      </c>
      <c r="H645" s="77" t="inlineStr">
        <is>
          <t>Discovery Projects</t>
        </is>
      </c>
      <c r="I645" s="77" t="inlineStr"/>
      <c r="J645" s="77" t="inlineStr">
        <is>
          <t>Six-credit SOM project course in which student teams conduct consumer interviews, generate and test insights and give recommendations to affiliate companies, ending in a final team presentation to the affiliate partner (with midterm check-in) and a 7-10 page white paper.</t>
        </is>
      </c>
      <c r="K645" s="77" t="inlineStr">
        <is>
          <t>Yale Center for Customer Insights, School of Management</t>
        </is>
      </c>
      <c r="L645" s="77" t="inlineStr">
        <is>
          <t>MBA (first/second-year in spring; second-year in fall) and MAM students</t>
        </is>
      </c>
      <c r="M645" s="77" t="inlineStr">
        <is>
          <t>Business/management</t>
        </is>
      </c>
      <c r="N645" s="77" t="inlineStr">
        <is>
          <t>Postgraduate taught</t>
        </is>
      </c>
      <c r="O645" s="77" t="inlineStr">
        <is>
          <t>MBA years 1-2 / MAM</t>
        </is>
      </c>
      <c r="P645" s="77" t="inlineStr">
        <is>
          <t>Admission by application only</t>
        </is>
      </c>
      <c r="Q645" s="77" t="inlineStr">
        <is>
          <t>Selective/competitive</t>
        </is>
      </c>
      <c r="R645" s="77" t="inlineStr">
        <is>
          <t>Curricular</t>
        </is>
      </c>
      <c r="S645" s="77" t="inlineStr">
        <is>
          <t>6 credits on successful completion</t>
        </is>
      </c>
      <c r="T645" s="77" t="inlineStr">
        <is>
          <t>One semester (spring and fall offerings)</t>
        </is>
      </c>
      <c r="U645" s="77" t="inlineStr">
        <is>
          <t>Faculty-advised team consulting project</t>
        </is>
      </c>
      <c r="V645" s="77" t="inlineStr">
        <is>
          <t>Yes</t>
        </is>
      </c>
      <c r="W645" s="77" t="inlineStr">
        <is>
          <t>Consumer research with recommendations, white paper and final presentation [1].</t>
        </is>
      </c>
      <c r="X645" s="77" t="inlineStr">
        <is>
          <t>Yes</t>
        </is>
      </c>
      <c r="Y645" s="77" t="inlineStr">
        <is>
          <t>'Final team presentation to the affiliate partner'; weekly meetings with faculty advisors/student team [1]. Team size not stated.</t>
        </is>
      </c>
      <c r="Z645" s="77" t="inlineStr">
        <is>
          <t>Yes</t>
        </is>
      </c>
      <c r="AA645" s="77" t="inlineStr">
        <is>
          <t>Recommendations provided to affiliate companies; final presentation to the affiliate partner [1].</t>
        </is>
      </c>
      <c r="AB645" s="77" t="inlineStr">
        <is>
          <t>Business/commercial</t>
        </is>
      </c>
      <c r="AC645" s="77" t="inlineStr">
        <is>
          <t>Affiliate company client receiving presentation and white paper</t>
        </is>
      </c>
      <c r="AD645" s="77" t="inlineStr"/>
      <c r="AE645" s="77" t="inlineStr">
        <is>
          <t>Team presentation to affiliate and 7-10 page white paper</t>
        </is>
      </c>
      <c r="AF645" s="77">
        <f>IF(OR(V645="No",X645="No",Z645="No"),"Outside strict definition",IF(AND(V645="Yes",X645="Yes",Z645="Yes"),"Meets all three","Potentially relevant; evidence incomplete"))</f>
        <v/>
      </c>
      <c r="AG645" s="77" t="inlineStr">
        <is>
          <t>Current status unclear</t>
        </is>
      </c>
      <c r="AH645" s="77" t="inlineStr">
        <is>
          <t>undated</t>
        </is>
      </c>
      <c r="AI645" s="77" t="inlineStr">
        <is>
          <t>Yes</t>
        </is>
      </c>
      <c r="AJ645" s="77">
        <f>IF(AND(AI645="Yes",AF645="Meets all three",AG645="Current delivery confirmed"),"Yes","No")</f>
        <v/>
      </c>
      <c r="AK645" s="77" t="inlineStr"/>
      <c r="AL645" s="77" t="inlineStr">
        <is>
          <t>US09-S03-R1</t>
        </is>
      </c>
      <c r="AM645" s="77" t="inlineStr">
        <is>
          <t>Undated page; no dated 2025/26 or 2026/27 corroboration; team size and whether affiliates are all external companies not stated.</t>
        </is>
      </c>
      <c r="AN645" s="77" t="inlineStr"/>
      <c r="AO645" s="77" t="inlineStr">
        <is>
          <t>US</t>
        </is>
      </c>
      <c r="AP645" s="77" t="inlineStr">
        <is>
          <t>US</t>
        </is>
      </c>
      <c r="AQ645" s="77" t="inlineStr">
        <is>
          <t>~1 term/semester</t>
        </is>
      </c>
      <c r="AR645" s="77" t="inlineStr">
        <is>
          <t>All/standard</t>
        </is>
      </c>
      <c r="AS645" s="77" t="inlineStr"/>
    </row>
    <row r="646">
      <c r="A646" s="77" t="inlineStr">
        <is>
          <t>US09</t>
        </is>
      </c>
      <c r="B646" s="77" t="inlineStr">
        <is>
          <t>Yale</t>
        </is>
      </c>
      <c r="C646" s="77" t="inlineStr">
        <is>
          <t>Faculty/school</t>
        </is>
      </c>
      <c r="D646" s="77" t="inlineStr">
        <is>
          <t>US09-S04</t>
        </is>
      </c>
      <c r="E646" s="77" t="inlineStr"/>
      <c r="F646" s="77" t="inlineStr">
        <is>
          <t>No</t>
        </is>
      </c>
      <c r="G646" s="79" t="inlineStr">
        <is>
          <t>Golub Capital Consulting Fellows (formerly Social Impact Consulting Club), SOM</t>
        </is>
      </c>
      <c r="H646" s="77" t="inlineStr">
        <is>
          <t>Golub Capital Consulting Fellows / Social Impact Consulting Club</t>
        </is>
      </c>
      <c r="I646" s="77" t="inlineStr"/>
      <c r="J646" s="77" t="inlineStr">
        <is>
          <t>Student-run, faculty-advised pro bono consulting programme at SOM: student teams are formed in autumn and work year-long with local mission-driven organisations in New Haven (e.g. Greater New Haven Chamber, CT Office of Workforce Strategy, Arts Council of Greater New Haven), presenting final deliverables at a spring showcase (four presentations in the 2026 showcase).</t>
        </is>
      </c>
      <c r="K646" s="77" t="inlineStr">
        <is>
          <t>School of Management (student club with faculty advisors)</t>
        </is>
      </c>
      <c r="L646" s="77" t="inlineStr">
        <is>
          <t>SOM students (club members)</t>
        </is>
      </c>
      <c r="M646" s="77" t="inlineStr">
        <is>
          <t>Business/management</t>
        </is>
      </c>
      <c r="N646" s="77" t="inlineStr">
        <is>
          <t>Postgraduate taught</t>
        </is>
      </c>
      <c r="O646" s="77" t="inlineStr"/>
      <c r="P646" s="77" t="inlineStr">
        <is>
          <t>Club membership; selection process not retrieved</t>
        </is>
      </c>
      <c r="Q646" s="77" t="inlineStr">
        <is>
          <t>Selective/competitive</t>
        </is>
      </c>
      <c r="R646" s="77" t="inlineStr">
        <is>
          <t>Extracurricular</t>
        </is>
      </c>
      <c r="S646" s="77" t="inlineStr">
        <is>
          <t>Not stated (club; SOM article does not say credit)</t>
        </is>
      </c>
      <c r="T646" s="77" t="inlineStr">
        <is>
          <t>Year-long (fall to spring)</t>
        </is>
      </c>
      <c r="U646" s="77" t="inlineStr">
        <is>
          <t>Student consulting teams with coaching</t>
        </is>
      </c>
      <c r="V646" s="77" t="inlineStr">
        <is>
          <t>Yes</t>
        </is>
      </c>
      <c r="W646" s="77" t="inlineStr">
        <is>
          <t>Teams present final deliverables to client organisations at a showcase [1][2].</t>
        </is>
      </c>
      <c r="X646" s="77" t="inlineStr">
        <is>
          <t>Yes</t>
        </is>
      </c>
      <c r="Y646" s="77" t="inlineStr">
        <is>
          <t>'student teams will be formed' [2]; each presentation a team project [1]; teams of three typical per search summary (not confirmed on page).</t>
        </is>
      </c>
      <c r="Z646" s="77" t="inlineStr">
        <is>
          <t>Yes</t>
        </is>
      </c>
      <c r="AA646" s="77" t="inlineStr">
        <is>
          <t>Local nonprofits and public bodies act as clients: Connecticut CASA, Shore Line Trolley Museum, East Haven Television, CT Office of Workforce Strategy presented to in 2026 [1]; eight organisations named for 2025/26 [2].</t>
        </is>
      </c>
      <c r="AB646" s="77" t="inlineStr">
        <is>
          <t>Mixed</t>
        </is>
      </c>
      <c r="AC646" s="77" t="inlineStr">
        <is>
          <t>Client organisations receiving consulting deliverables</t>
        </is>
      </c>
      <c r="AD646" s="77" t="inlineStr">
        <is>
          <t>Greater New Haven Chamber of Commerce; CT Office of Workforce Strategy; Storehouse Project; Neighborhood Housing Services of New Haven; Arts Council of Greater New Haven; East Haven Public Television; Squash Haven; Whiskey Bravo (SOM story, 5 Dec 2025)</t>
        </is>
      </c>
      <c r="AE646" s="77" t="inlineStr">
        <is>
          <t>Consulting deliverables and presentation to each client</t>
        </is>
      </c>
      <c r="AF646" s="77">
        <f>IF(OR(V646="No",X646="No",Z646="No"),"Outside strict definition",IF(AND(V646="Yes",X646="Yes",Z646="Yes"),"Meets all three","Potentially relevant; evidence incomplete"))</f>
        <v/>
      </c>
      <c r="AG646" s="77" t="inlineStr">
        <is>
          <t>Current delivery confirmed</t>
        </is>
      </c>
      <c r="AH646" s="77" t="inlineStr">
        <is>
          <t>2025/26</t>
        </is>
      </c>
      <c r="AI646" s="77" t="inlineStr">
        <is>
          <t>Yes</t>
        </is>
      </c>
      <c r="AJ646" s="77">
        <f>IF(AND(AI646="Yes",AF646="Meets all three",AG646="Current delivery confirmed"),"Yes","No")</f>
        <v/>
      </c>
      <c r="AK646" s="77" t="inlineStr">
        <is>
          <t>Four client presentations at the 2026 showcase [1]. Search summary of an earlier year: 83 student consultants with 23 clients (not verified on page).</t>
        </is>
      </c>
      <c r="AL646" s="77" t="inlineStr">
        <is>
          <t>US09-S04-R1; US09-S04-R2</t>
        </is>
      </c>
      <c r="AM646" s="77" t="inlineStr">
        <is>
          <t>Team size and credit status; student-run so scale and selectivity unclear.</t>
        </is>
      </c>
      <c r="AN646" s="77" t="inlineStr"/>
      <c r="AO646" s="77" t="inlineStr">
        <is>
          <t>US</t>
        </is>
      </c>
      <c r="AP646" s="77" t="inlineStr">
        <is>
          <t>US</t>
        </is>
      </c>
      <c r="AQ646" s="77" t="inlineStr">
        <is>
          <t>&gt;1 term</t>
        </is>
      </c>
      <c r="AR646" s="77" t="inlineStr">
        <is>
          <t>All/standard</t>
        </is>
      </c>
      <c r="AS646" s="77" t="inlineStr"/>
    </row>
    <row r="647">
      <c r="A647" s="77" t="inlineStr">
        <is>
          <t>US09</t>
        </is>
      </c>
      <c r="B647" s="77" t="inlineStr">
        <is>
          <t>Yale</t>
        </is>
      </c>
      <c r="C647" s="77" t="inlineStr">
        <is>
          <t>Faculty/school</t>
        </is>
      </c>
      <c r="D647" s="77" t="inlineStr">
        <is>
          <t>US09-S05</t>
        </is>
      </c>
      <c r="E647" s="77" t="inlineStr"/>
      <c r="F647" s="77" t="inlineStr">
        <is>
          <t>No</t>
        </is>
      </c>
      <c r="G647" s="79" t="inlineStr">
        <is>
          <t>Climate Solutions Capstone: Sub-National Actors (ENV 979b) and Sustainable Business Capstone Consulting (ENV 953), Yale School of the Environment</t>
        </is>
      </c>
      <c r="H647" s="77" t="inlineStr">
        <is>
          <t>YSE team capstones for external clients</t>
        </is>
      </c>
      <c r="I647" s="77" t="inlineStr">
        <is>
          <t>ENV 979b; ENV 953</t>
        </is>
      </c>
      <c r="J647" s="77" t="inlineStr">
        <is>
          <t>Spring capstone courses in which student teams work for clients: ENV 979b with clients from state government, city government, academic institutions and/or the non-profit sector; ENV 953 consulting teams working with established organisations. Also listed: ENV 985b Neighborhood Planning Workshop (up to two teams of up to six, unnamed New Haven client).</t>
        </is>
      </c>
      <c r="K647" s="77" t="inlineStr">
        <is>
          <t>Yale School of the Environment</t>
        </is>
      </c>
      <c r="L647" s="77" t="inlineStr">
        <is>
          <t>YSE (MEM) students; cross-listing not checked</t>
        </is>
      </c>
      <c r="M647" s="77" t="inlineStr">
        <is>
          <t>Science</t>
        </is>
      </c>
      <c r="N647" s="77" t="inlineStr">
        <is>
          <t>Postgraduate taught</t>
        </is>
      </c>
      <c r="O647" s="77" t="inlineStr"/>
      <c r="P647" s="77" t="inlineStr"/>
      <c r="Q647" s="77" t="inlineStr">
        <is>
          <t>Optional/elective</t>
        </is>
      </c>
      <c r="R647" s="77" t="inlineStr">
        <is>
          <t>Curricular</t>
        </is>
      </c>
      <c r="S647" s="77" t="inlineStr">
        <is>
          <t>Credits not listed</t>
        </is>
      </c>
      <c r="T647" s="77" t="inlineStr">
        <is>
          <t>Spring semester</t>
        </is>
      </c>
      <c r="U647" s="77" t="inlineStr">
        <is>
          <t>Team capstone/consulting</t>
        </is>
      </c>
      <c r="V647" s="77" t="inlineStr">
        <is>
          <t>Yes</t>
        </is>
      </c>
      <c r="W647" s="77" t="inlineStr">
        <is>
          <t>Capstones with client deliverables (listing only; no output specification retrieved) [1].</t>
        </is>
      </c>
      <c r="X647" s="77" t="inlineStr">
        <is>
          <t>Yes</t>
        </is>
      </c>
      <c r="Y647" s="77" t="inlineStr">
        <is>
          <t>ENV 979b 'work in teams'; ENV 953 'Consulting teams' [1].</t>
        </is>
      </c>
      <c r="Z647" s="77" t="inlineStr">
        <is>
          <t>Yes</t>
        </is>
      </c>
      <c r="AA647" s="77" t="inlineStr">
        <is>
          <t>Clients 'from state government, city government, academic institutions and/or the non-profit sector' (ENV 979b); 'consulting to established organizations' (ENV 953) [1]. Academic-institution clients may be internal.</t>
        </is>
      </c>
      <c r="AB647" s="77" t="inlineStr">
        <is>
          <t>Mixed</t>
        </is>
      </c>
      <c r="AC647" s="77" t="inlineStr">
        <is>
          <t>Client</t>
        </is>
      </c>
      <c r="AD647" s="77" t="inlineStr"/>
      <c r="AE647" s="77" t="inlineStr">
        <is>
          <t>Client project outputs (not specified)</t>
        </is>
      </c>
      <c r="AF647" s="77">
        <f>IF(OR(V647="No",X647="No",Z647="No"),"Outside strict definition",IF(AND(V647="Yes",X647="Yes",Z647="Yes"),"Meets all three","Potentially relevant; evidence incomplete"))</f>
        <v/>
      </c>
      <c r="AG647" s="77" t="inlineStr">
        <is>
          <t>Current status unclear</t>
        </is>
      </c>
      <c r="AH647" s="77" t="inlineStr">
        <is>
          <t>undated</t>
        </is>
      </c>
      <c r="AI647" s="77" t="inlineStr">
        <is>
          <t>Yes</t>
        </is>
      </c>
      <c r="AJ647" s="77">
        <f>IF(AND(AI647="Yes",AF647="Meets all three",AG647="Current delivery confirmed"),"Yes","No")</f>
        <v/>
      </c>
      <c r="AK647" s="77" t="inlineStr"/>
      <c r="AL647" s="77" t="inlineStr">
        <is>
          <t>US09-S05-R1</t>
        </is>
      </c>
      <c r="AM647" s="77" t="inlineStr">
        <is>
          <t>Listing page undated; credits, deliverables and named clients not retrieved; course pages not opened. Team size only for ENV 985b.</t>
        </is>
      </c>
      <c r="AN647" s="77" t="inlineStr"/>
      <c r="AO647" s="77" t="inlineStr">
        <is>
          <t>US</t>
        </is>
      </c>
      <c r="AP647" s="77" t="inlineStr">
        <is>
          <t>US</t>
        </is>
      </c>
      <c r="AQ647" s="77" t="inlineStr">
        <is>
          <t>~1 term/semester</t>
        </is>
      </c>
      <c r="AR647" s="77" t="inlineStr">
        <is>
          <t>Unclear</t>
        </is>
      </c>
      <c r="AS647" s="77" t="inlineStr"/>
    </row>
    <row r="648">
      <c r="A648" s="77" t="inlineStr">
        <is>
          <t>US09</t>
        </is>
      </c>
      <c r="B648" s="77" t="inlineStr">
        <is>
          <t>Yale</t>
        </is>
      </c>
      <c r="C648" s="77" t="inlineStr">
        <is>
          <t>Cross-faculty</t>
        </is>
      </c>
      <c r="D648" s="77" t="inlineStr">
        <is>
          <t>US09-S06</t>
        </is>
      </c>
      <c r="E648" s="77" t="inlineStr"/>
      <c r="F648" s="77" t="inlineStr">
        <is>
          <t>No</t>
        </is>
      </c>
      <c r="G648" s="79" t="inlineStr">
        <is>
          <t>Clinic in Climate Justice and Public Health (EPH 555 / ENV 959; PUBH 555)</t>
        </is>
      </c>
      <c r="H648" s="77" t="inlineStr">
        <is>
          <t>Clinic in Climate Justice and Public Health</t>
        </is>
      </c>
      <c r="I648" s="77" t="inlineStr">
        <is>
          <t>EPH 555 / ENV 959</t>
        </is>
      </c>
      <c r="J648" s="77" t="inlineStr">
        <is>
          <t>Cross-school clinic (Public Health, Environment, Law) in which interdisciplinary student teams carry out applied projects at the intersection of climate justice, law and public health, each team working with a partner organisation (state agency, community organisation, NGO). Can fulfil the MPH practice or MEM capstone requirement.</t>
        </is>
      </c>
      <c r="K648" s="77" t="inlineStr">
        <is>
          <t>Yale School of Public Health / School of the Environment</t>
        </is>
      </c>
      <c r="L648" s="77" t="inlineStr">
        <is>
          <t>YSPH and YSE students (per sources)</t>
        </is>
      </c>
      <c r="M648" s="77" t="inlineStr">
        <is>
          <t>Other (law, health, design, architecture…)</t>
        </is>
      </c>
      <c r="N648" s="77" t="inlineStr">
        <is>
          <t>Postgraduate taught</t>
        </is>
      </c>
      <c r="O648" s="77" t="inlineStr"/>
      <c r="P648" s="77" t="inlineStr"/>
      <c r="Q648" s="77" t="inlineStr">
        <is>
          <t>Optional/elective</t>
        </is>
      </c>
      <c r="R648" s="77" t="inlineStr">
        <is>
          <t>Curricular</t>
        </is>
      </c>
      <c r="S648" s="77" t="inlineStr">
        <is>
          <t>Credits not listed</t>
        </is>
      </c>
      <c r="T648" s="77" t="inlineStr">
        <is>
          <t>One semester (listed Fall and Spring)</t>
        </is>
      </c>
      <c r="U648" s="77" t="inlineStr">
        <is>
          <t>Clinic with team projects</t>
        </is>
      </c>
      <c r="V648" s="77" t="inlineStr">
        <is>
          <t>Yes</t>
        </is>
      </c>
      <c r="W648" s="77" t="inlineStr">
        <is>
          <t>Teams 'study, design, and implement a project' [1].</t>
        </is>
      </c>
      <c r="X648" s="77" t="inlineStr">
        <is>
          <t>Yes</t>
        </is>
      </c>
      <c r="Y648" s="77" t="inlineStr">
        <is>
          <t>'interdisciplinary student teams carry out applied projects' [1][2].</t>
        </is>
      </c>
      <c r="Z648" s="77" t="inlineStr">
        <is>
          <t>Yes</t>
        </is>
      </c>
      <c r="AA648" s="77" t="inlineStr">
        <is>
          <t>'Each team works with a partner organization (e.g., state agency, community organization, other nongovernmental organization)' [1].</t>
        </is>
      </c>
      <c r="AB648" s="77" t="inlineStr">
        <is>
          <t>Mixed</t>
        </is>
      </c>
      <c r="AC648" s="77" t="inlineStr">
        <is>
          <t>Partner organisation for each team</t>
        </is>
      </c>
      <c r="AD648" s="77" t="inlineStr"/>
      <c r="AE648" s="77" t="inlineStr">
        <is>
          <t>Not specified</t>
        </is>
      </c>
      <c r="AF648" s="77">
        <f>IF(OR(V648="No",X648="No",Z648="No"),"Outside strict definition",IF(AND(V648="Yes",X648="Yes",Z648="Yes"),"Meets all three","Potentially relevant; evidence incomplete"))</f>
        <v/>
      </c>
      <c r="AG648" s="77" t="inlineStr">
        <is>
          <t>Current status unclear</t>
        </is>
      </c>
      <c r="AH648" s="77" t="inlineStr">
        <is>
          <t>undated</t>
        </is>
      </c>
      <c r="AI648" s="77" t="inlineStr">
        <is>
          <t>Yes</t>
        </is>
      </c>
      <c r="AJ648" s="77">
        <f>IF(AND(AI648="Yes",AF648="Meets all three",AG648="Current delivery confirmed"),"Yes","No")</f>
        <v/>
      </c>
      <c r="AK648" s="77" t="inlineStr"/>
      <c r="AL648" s="77" t="inlineStr">
        <is>
          <t>US09-S06-R1; US09-S06-R2</t>
        </is>
      </c>
      <c r="AM648" s="77" t="inlineStr">
        <is>
          <t>Both pages undated; deliverables, credits and named partners not retrieved.</t>
        </is>
      </c>
      <c r="AN648" s="77" t="inlineStr"/>
      <c r="AO648" s="77" t="inlineStr">
        <is>
          <t>US</t>
        </is>
      </c>
      <c r="AP648" s="77" t="inlineStr">
        <is>
          <t>US</t>
        </is>
      </c>
      <c r="AQ648" s="77" t="inlineStr">
        <is>
          <t>~1 term/semester</t>
        </is>
      </c>
      <c r="AR648" s="77" t="inlineStr">
        <is>
          <t>All/standard</t>
        </is>
      </c>
      <c r="AS648" s="77" t="inlineStr"/>
    </row>
    <row r="649">
      <c r="A649" s="77" t="inlineStr">
        <is>
          <t>US09</t>
        </is>
      </c>
      <c r="B649" s="77" t="inlineStr">
        <is>
          <t>Yale</t>
        </is>
      </c>
      <c r="C649" s="77" t="inlineStr">
        <is>
          <t>Cross-faculty</t>
        </is>
      </c>
      <c r="D649" s="77" t="inlineStr">
        <is>
          <t>US09-S07</t>
        </is>
      </c>
      <c r="E649" s="77" t="inlineStr"/>
      <c r="F649" s="77" t="inlineStr">
        <is>
          <t>No</t>
        </is>
      </c>
      <c r="G649" s="79" t="inlineStr">
        <is>
          <t>Global Social Entrepreneurship (MGT 529 India; MGT 865), SOM</t>
        </is>
      </c>
      <c r="H649" s="77" t="inlineStr">
        <is>
          <t>Global Social Entrepreneurship</t>
        </is>
      </c>
      <c r="I649" s="77" t="inlineStr">
        <is>
          <t>MGT 529; MGT 865</t>
        </is>
      </c>
      <c r="J649" s="77" t="inlineStr">
        <is>
          <t>SOM elective in which teams of Yale students (including students from other Yale schools) consult for mission-driven social enterprises (India in fall; a different country each spring), presenting actionable recommendations to the partner and the SOM community at semester end.</t>
        </is>
      </c>
      <c r="K649" s="77" t="inlineStr">
        <is>
          <t>School of Management</t>
        </is>
      </c>
      <c r="L649" s="77" t="inlineStr">
        <is>
          <t>SOM students; students from other Yale schools join teams (2021 article)</t>
        </is>
      </c>
      <c r="M649" s="77" t="inlineStr">
        <is>
          <t>Business/management</t>
        </is>
      </c>
      <c r="N649" s="77" t="inlineStr">
        <is>
          <t>Postgraduate taught</t>
        </is>
      </c>
      <c r="O649" s="77" t="inlineStr"/>
      <c r="P649" s="77" t="inlineStr"/>
      <c r="Q649" s="77" t="inlineStr">
        <is>
          <t>Optional/elective</t>
        </is>
      </c>
      <c r="R649" s="77" t="inlineStr">
        <is>
          <t>Curricular</t>
        </is>
      </c>
      <c r="S649" s="77" t="inlineStr">
        <is>
          <t>Credits not retrieved</t>
        </is>
      </c>
      <c r="T649" s="77" t="inlineStr">
        <is>
          <t>One semester</t>
        </is>
      </c>
      <c r="U649" s="77" t="inlineStr">
        <is>
          <t>Team consulting with social enterprises (international)</t>
        </is>
      </c>
      <c r="V649" s="77" t="inlineStr">
        <is>
          <t>Yes</t>
        </is>
      </c>
      <c r="W649" s="77" t="inlineStr">
        <is>
          <t>Partners receive actionable recommendations; e.g. a monitoring and evaluation framework for an education nonprofit [1].</t>
        </is>
      </c>
      <c r="X649" s="77" t="inlineStr">
        <is>
          <t>Yes</t>
        </is>
      </c>
      <c r="Y649" s="77" t="inlineStr">
        <is>
          <t>'teams of Yale students' [1][2].</t>
        </is>
      </c>
      <c r="Z649" s="77" t="inlineStr">
        <is>
          <t>Yes</t>
        </is>
      </c>
      <c r="AA649" s="77" t="inlineStr">
        <is>
          <t>Social enterprises set strategic/operational challenges and receive recommendations [1].</t>
        </is>
      </c>
      <c r="AB649" s="77" t="inlineStr">
        <is>
          <t>Business/commercial</t>
        </is>
      </c>
      <c r="AC649" s="77" t="inlineStr">
        <is>
          <t>Client social enterprise</t>
        </is>
      </c>
      <c r="AD649" s="77" t="inlineStr"/>
      <c r="AE649" s="77" t="inlineStr">
        <is>
          <t>Actionable recommendations / project outputs for partner</t>
        </is>
      </c>
      <c r="AF649" s="77">
        <f>IF(OR(V649="No",X649="No",Z649="No"),"Outside strict definition",IF(AND(V649="Yes",X649="Yes",Z649="Yes"),"Meets all three","Potentially relevant; evidence incomplete"))</f>
        <v/>
      </c>
      <c r="AG649" s="77" t="inlineStr">
        <is>
          <t>Current status unclear</t>
        </is>
      </c>
      <c r="AH649" s="77" t="inlineStr">
        <is>
          <t>2021</t>
        </is>
      </c>
      <c r="AI649" s="77" t="inlineStr">
        <is>
          <t>Yes</t>
        </is>
      </c>
      <c r="AJ649" s="77">
        <f>IF(AND(AI649="Yes",AF649="Meets all three",AG649="Current delivery confirmed"),"Yes","No")</f>
        <v/>
      </c>
      <c r="AK649" s="77" t="inlineStr"/>
      <c r="AL649" s="77" t="inlineStr">
        <is>
          <t>US09-S07-R1; US09-S07-R2</t>
        </is>
      </c>
      <c r="AM649" s="77" t="inlineStr">
        <is>
          <t>Latest evidence is a 2021 article and an undated course list (with spring partner marked tentative); no 2025/26 corroboration.</t>
        </is>
      </c>
      <c r="AN649" s="77" t="inlineStr"/>
      <c r="AO649" s="77" t="inlineStr">
        <is>
          <t>US</t>
        </is>
      </c>
      <c r="AP649" s="77" t="inlineStr">
        <is>
          <t>US</t>
        </is>
      </c>
      <c r="AQ649" s="77" t="inlineStr">
        <is>
          <t>~1 term/semester</t>
        </is>
      </c>
      <c r="AR649" s="77" t="inlineStr">
        <is>
          <t>All/standard</t>
        </is>
      </c>
      <c r="AS649" s="77" t="inlineStr"/>
    </row>
    <row r="650">
      <c r="A650" s="77" t="inlineStr">
        <is>
          <t>US10</t>
        </is>
      </c>
      <c r="B650" s="77" t="inlineStr">
        <is>
          <t>Princeton</t>
        </is>
      </c>
      <c r="C650" s="77" t="inlineStr">
        <is>
          <t>Programme/course</t>
        </is>
      </c>
      <c r="D650" s="77" t="inlineStr">
        <is>
          <t>US10-S01</t>
        </is>
      </c>
      <c r="E650" s="77" t="inlineStr"/>
      <c r="F650" s="77" t="inlineStr">
        <is>
          <t>No</t>
        </is>
      </c>
      <c r="G650" s="79" t="inlineStr">
        <is>
          <t>SPIA Graduate Policy Workshops (SPI 591a-g)</t>
        </is>
      </c>
      <c r="H650" s="77" t="inlineStr">
        <is>
          <t>Graduate Policy Workshops, Master in Public Affairs</t>
        </is>
      </c>
      <c r="I650" s="77" t="inlineStr">
        <is>
          <t>SPI 591a-g (Fall 2025)</t>
        </is>
      </c>
      <c r="J650" s="77" t="inlineStr">
        <is>
          <t>Required second-year MPA workshop: each workshop has 8-10 students working in a team on a policy problem for a real-world client (government agency, multilateral organisation or nonprofit), with field research during fall break, a final report and a presentation to the client.</t>
        </is>
      </c>
      <c r="K650" s="77" t="inlineStr">
        <is>
          <t>Princeton School of Public and International Affairs (SPIA)</t>
        </is>
      </c>
      <c r="L650" s="77" t="inlineStr">
        <is>
          <t>Master in Public Affairs (MPA) students after first year</t>
        </is>
      </c>
      <c r="M650" s="77" t="inlineStr">
        <is>
          <t>Arts/humanities/social sciences</t>
        </is>
      </c>
      <c r="N650" s="77" t="inlineStr">
        <is>
          <t>Postgraduate taught</t>
        </is>
      </c>
      <c r="O650" s="77" t="inlineStr">
        <is>
          <t>MPA year 2</t>
        </is>
      </c>
      <c r="P650" s="77" t="inlineStr">
        <is>
          <t>MPA students; described as 'the required workshop' by instructor in source [1].</t>
        </is>
      </c>
      <c r="Q650" s="77" t="inlineStr">
        <is>
          <t>Compulsory within specified programmes</t>
        </is>
      </c>
      <c r="R650" s="77" t="inlineStr">
        <is>
          <t>Curricular</t>
        </is>
      </c>
      <c r="S650" s="77" t="inlineStr"/>
      <c r="T650" s="77" t="inlineStr">
        <is>
          <t>Fall semester</t>
        </is>
      </c>
      <c r="U650" s="77" t="inlineStr">
        <is>
          <t>Team workshop with field research</t>
        </is>
      </c>
      <c r="V650" s="77" t="inlineStr">
        <is>
          <t>Yes</t>
        </is>
      </c>
      <c r="W650" s="77" t="inlineStr">
        <is>
          <t>Each workshop produces a final report and presentation to the client [2].</t>
        </is>
      </c>
      <c r="X650" s="77" t="inlineStr">
        <is>
          <t>Yes</t>
        </is>
      </c>
      <c r="Y650" s="77" t="inlineStr">
        <is>
          <t>'Each workshop consists of eight to 10 students who work in teams to evaluate a policy challenge' [2]; 'working in teams ... producing client-ready reports' [1].</t>
        </is>
      </c>
      <c r="Z650" s="77" t="inlineStr">
        <is>
          <t>Yes</t>
        </is>
      </c>
      <c r="AA650" s="77" t="inlineStr">
        <is>
          <t>Workshops respond to 'the needs of real-world clients - such as government agencies, multilateral organisations, or nonprofits - whose challenges serve as the basis for the courses'; students present to the client [1][2]. Wording 'usually for real-world clients' [2] means coverage is the norm but not guaranteed per workshop.</t>
        </is>
      </c>
      <c r="AB650" s="77" t="inlineStr">
        <is>
          <t>Mixed</t>
        </is>
      </c>
      <c r="AC650" s="77" t="inlineStr">
        <is>
          <t>Client: sets policy challenge; receives report and presentation; hosts field visit</t>
        </is>
      </c>
      <c r="AD650" s="77" t="inlineStr">
        <is>
          <t>Examples (2025 news): World Bank Outcomes Department (Kenya jobs strategy; from search summary, not independently opened); Mpala Research Centre site visit (Kenya conservation workshop) [1]</t>
        </is>
      </c>
      <c r="AE650" s="77" t="inlineStr">
        <is>
          <t>Client-ready policy report + presentation to client</t>
        </is>
      </c>
      <c r="AF650" s="77">
        <f>IF(OR(V650="No",X650="No",Z650="No"),"Outside strict definition",IF(AND(V650="Yes",X650="Yes",Z650="Yes"),"Meets all three","Potentially relevant; evidence incomplete"))</f>
        <v/>
      </c>
      <c r="AG650" s="77" t="inlineStr">
        <is>
          <t>Current delivery confirmed</t>
        </is>
      </c>
      <c r="AH650" s="77" t="inlineStr">
        <is>
          <t>Fall 2025 (2025/26)</t>
        </is>
      </c>
      <c r="AI650" s="77" t="inlineStr">
        <is>
          <t>Yes</t>
        </is>
      </c>
      <c r="AJ650" s="77">
        <f>IF(AND(AI650="Yes",AF650="Meets all three",AG650="Current delivery confirmed"),"Yes","No")</f>
        <v/>
      </c>
      <c r="AK650" s="77" t="inlineStr"/>
      <c r="AL650" s="77" t="inlineStr">
        <is>
          <t>US10-S01-R1; US10-S01-R2</t>
        </is>
      </c>
      <c r="AM650" s="77" t="inlineStr">
        <is>
          <t>Exact client named per workshop not verified for all seven; client types vary (some may be academic).</t>
        </is>
      </c>
      <c r="AN650" s="77" t="inlineStr"/>
      <c r="AO650" s="77" t="inlineStr">
        <is>
          <t>US</t>
        </is>
      </c>
      <c r="AP650" s="77" t="inlineStr">
        <is>
          <t>US</t>
        </is>
      </c>
      <c r="AQ650" s="77" t="inlineStr">
        <is>
          <t>~1 term/semester</t>
        </is>
      </c>
      <c r="AR650" s="77" t="inlineStr">
        <is>
          <t>All/standard</t>
        </is>
      </c>
      <c r="AS650" s="77" t="inlineStr"/>
    </row>
    <row r="651">
      <c r="A651" s="77" t="inlineStr">
        <is>
          <t>US10</t>
        </is>
      </c>
      <c r="B651" s="77" t="inlineStr">
        <is>
          <t>Princeton</t>
        </is>
      </c>
      <c r="C651" s="77" t="inlineStr">
        <is>
          <t>Programme/course</t>
        </is>
      </c>
      <c r="D651" s="77" t="inlineStr">
        <is>
          <t>US10-S02</t>
        </is>
      </c>
      <c r="E651" s="77" t="inlineStr"/>
      <c r="F651" s="77" t="inlineStr">
        <is>
          <t>No</t>
        </is>
      </c>
      <c r="G651" s="79" t="inlineStr">
        <is>
          <t>SPIA Policy Task Force (SPI 301)</t>
        </is>
      </c>
      <c r="H651" s="77" t="inlineStr">
        <is>
          <t>Undergraduate Policy Task Force</t>
        </is>
      </c>
      <c r="I651" s="77" t="inlineStr">
        <is>
          <t>SPI 301</t>
        </is>
      </c>
      <c r="J651" s="77" t="inlineStr">
        <is>
          <t>Junior-year requirement for SPIA concentrators: a group of students takes on an unresolved public policy question, individual research feeds a collective report and group recommendations to government officials and policy advocates. Instructor-led; external client role not documented.</t>
        </is>
      </c>
      <c r="K651" s="77" t="inlineStr">
        <is>
          <t>SPIA</t>
        </is>
      </c>
      <c r="L651" s="77" t="inlineStr">
        <is>
          <t>SPIA concentrators (juniors only; prerequisite SPI 298)</t>
        </is>
      </c>
      <c r="M651" s="77" t="inlineStr">
        <is>
          <t>Arts/humanities/social sciences</t>
        </is>
      </c>
      <c r="N651" s="77" t="inlineStr">
        <is>
          <t>Undergraduate</t>
        </is>
      </c>
      <c r="O651" s="77" t="inlineStr">
        <is>
          <t>Junior</t>
        </is>
      </c>
      <c r="P651" s="77" t="inlineStr">
        <is>
          <t>Juniors only; SPI 298 prerequisite; graded A-F [3].</t>
        </is>
      </c>
      <c r="Q651" s="77" t="inlineStr">
        <is>
          <t>Compulsory within specified programmes</t>
        </is>
      </c>
      <c r="R651" s="77" t="inlineStr">
        <is>
          <t>Curricular</t>
        </is>
      </c>
      <c r="S651" s="77" t="inlineStr"/>
      <c r="T651" s="77" t="inlineStr">
        <is>
          <t>Fall or Spring semester</t>
        </is>
      </c>
      <c r="U651" s="77" t="inlineStr">
        <is>
          <t>Seminar task force</t>
        </is>
      </c>
      <c r="V651" s="77" t="inlineStr">
        <is>
          <t>Yes</t>
        </is>
      </c>
      <c r="W651" s="77" t="inlineStr">
        <is>
          <t>Collective policy report and recommendations on a defined policy problem [3].</t>
        </is>
      </c>
      <c r="X651" s="77" t="inlineStr">
        <is>
          <t>Yes</t>
        </is>
      </c>
      <c r="Y651" s="77" t="inlineStr">
        <is>
          <t>'Task force members debate proposed recommendations as a group'; individual papers collated into a collective report [3] (note: component research is individual, joint output is the report).</t>
        </is>
      </c>
      <c r="Z651" s="77" t="inlineStr">
        <is>
          <t>Unclear</t>
        </is>
      </c>
      <c r="AA651" s="77" t="inlineStr">
        <is>
          <t>Recommendations are proposed 'to government officials and policy advocates' (SPIA page) and field visits/guest speakers occur, but no source shows an external organisation commissioning the task force or assessing it [3][4].</t>
        </is>
      </c>
      <c r="AB651" s="77" t="inlineStr">
        <is>
          <t>Unclear</t>
        </is>
      </c>
      <c r="AC651" s="77" t="inlineStr">
        <is>
          <t>Not evidenced as client</t>
        </is>
      </c>
      <c r="AD651" s="77" t="inlineStr"/>
      <c r="AE651" s="77" t="inlineStr">
        <is>
          <t>Collective policy report/recommendations</t>
        </is>
      </c>
      <c r="AF651" s="77">
        <f>IF(OR(V651="No",X651="No",Z651="No"),"Outside strict definition",IF(AND(V651="Yes",X651="Yes",Z651="Yes"),"Meets all three","Potentially relevant; evidence incomplete"))</f>
        <v/>
      </c>
      <c r="AG651" s="77" t="inlineStr">
        <is>
          <t>Current delivery confirmed</t>
        </is>
      </c>
      <c r="AH651" s="77" t="inlineStr">
        <is>
          <t>2025/26 curriculum page (Classes of 2027, 2028+)</t>
        </is>
      </c>
      <c r="AI651" s="77" t="inlineStr">
        <is>
          <t>Yes</t>
        </is>
      </c>
      <c r="AJ651" s="77">
        <f>IF(AND(AI651="Yes",AF651="Meets all three",AG651="Current delivery confirmed"),"Yes","No")</f>
        <v/>
      </c>
      <c r="AK651" s="77" t="inlineStr"/>
      <c r="AL651" s="77" t="inlineStr">
        <is>
          <t>US10-S02-R1; US10-S02-R2</t>
        </is>
      </c>
      <c r="AM651" s="77" t="inlineStr">
        <is>
          <t>Whether any task force has an external client; older examples show presentation to congressional staff/NSC (2015).</t>
        </is>
      </c>
      <c r="AN651" s="77" t="inlineStr"/>
      <c r="AO651" s="77" t="inlineStr">
        <is>
          <t>US</t>
        </is>
      </c>
      <c r="AP651" s="77" t="inlineStr">
        <is>
          <t>US</t>
        </is>
      </c>
      <c r="AQ651" s="77" t="inlineStr">
        <is>
          <t>~1 term/semester</t>
        </is>
      </c>
      <c r="AR651" s="77" t="inlineStr">
        <is>
          <t>Unclear</t>
        </is>
      </c>
      <c r="AS651" s="77" t="inlineStr"/>
    </row>
    <row r="652">
      <c r="A652" s="77" t="inlineStr">
        <is>
          <t>US10</t>
        </is>
      </c>
      <c r="B652" s="77" t="inlineStr">
        <is>
          <t>Princeton</t>
        </is>
      </c>
      <c r="C652" s="77" t="inlineStr">
        <is>
          <t>Programme/course</t>
        </is>
      </c>
      <c r="D652" s="77" t="inlineStr">
        <is>
          <t>US10-S03</t>
        </is>
      </c>
      <c r="E652" s="77" t="inlineStr"/>
      <c r="F652" s="77" t="inlineStr">
        <is>
          <t>No</t>
        </is>
      </c>
      <c r="G652" s="79" t="inlineStr">
        <is>
          <t>Princeton Policy Advocacy Clinic</t>
        </is>
      </c>
      <c r="H652" s="77" t="inlineStr">
        <is>
          <t>Princeton Policy Advocacy Clinic</t>
        </is>
      </c>
      <c r="I652" s="77" t="inlineStr">
        <is>
          <t>SPI 490 (fall) + SPI 301 (spring)</t>
        </is>
      </c>
      <c r="J652" s="77" t="inlineStr">
        <is>
          <t>Full-year junior option: fall seminar then spring clinical work in which students, under clinical faculty supervision, work with external policy partners (advocacy organisations, lawmakers) on projects such as policy memos, draft legislation, testimony, campaign plans, polling.</t>
        </is>
      </c>
      <c r="K652" s="77" t="inlineStr">
        <is>
          <t>SPIA</t>
        </is>
      </c>
      <c r="L652" s="77" t="inlineStr">
        <is>
          <t>SPIA juniors (spring component is the SPI 301 task force)</t>
        </is>
      </c>
      <c r="M652" s="77" t="inlineStr">
        <is>
          <t>Arts/humanities/social sciences</t>
        </is>
      </c>
      <c r="N652" s="77" t="inlineStr">
        <is>
          <t>Undergraduate</t>
        </is>
      </c>
      <c r="O652" s="77" t="inlineStr">
        <is>
          <t>Junior</t>
        </is>
      </c>
      <c r="P652" s="77" t="inlineStr">
        <is>
          <t>Application/selection not verified.</t>
        </is>
      </c>
      <c r="Q652" s="77" t="inlineStr">
        <is>
          <t>Selective/competitive</t>
        </is>
      </c>
      <c r="R652" s="77" t="inlineStr">
        <is>
          <t>Curricular</t>
        </is>
      </c>
      <c r="S652" s="77" t="inlineStr"/>
      <c r="T652" s="77" t="inlineStr">
        <is>
          <t>Two semesters</t>
        </is>
      </c>
      <c r="U652" s="77" t="inlineStr">
        <is>
          <t>Seminar + clinic</t>
        </is>
      </c>
      <c r="V652" s="77" t="inlineStr">
        <is>
          <t>Yes</t>
        </is>
      </c>
      <c r="W652" s="77" t="inlineStr">
        <is>
          <t>Since 2022 'Clinic students have worked on 14 projects'; deliverables include a 140-page policy memo for a Congress Member and a report for the ACLU submitted to the UN [5].</t>
        </is>
      </c>
      <c r="X652" s="77" t="inlineStr">
        <is>
          <t>Unclear</t>
        </is>
      </c>
      <c r="Y652" s="77" t="inlineStr">
        <is>
          <t>Page does not state whether projects are done in teams or individually; 'students working with the ACLU of New Jersey' campaign plan suggests teamwork but not stated.</t>
        </is>
      </c>
      <c r="Z652" s="77" t="inlineStr">
        <is>
          <t>Yes</t>
        </is>
      </c>
      <c r="AA652" s="77" t="inlineStr">
        <is>
          <t>'students work with external policy partners, whether policymakers or advocates'; report 'produced for the ACLU' [5].</t>
        </is>
      </c>
      <c r="AB652" s="77" t="inlineStr">
        <is>
          <t>Mixed</t>
        </is>
      </c>
      <c r="AC652" s="77" t="inlineStr">
        <is>
          <t>Policy partner: poses problem, receives work product</t>
        </is>
      </c>
      <c r="AD652" s="77" t="inlineStr">
        <is>
          <t>ACLU Human Rights Program, ACLU of Louisiana, ACLU of New Jersey, NJ Communities for Accountable Policing, Congress Members Cori Bush and Kelly Armstrong (undated list on page [5])</t>
        </is>
      </c>
      <c r="AE652" s="77" t="inlineStr">
        <is>
          <t>Policy memos, draft legislation, campaign plans, reports</t>
        </is>
      </c>
      <c r="AF652" s="77">
        <f>IF(OR(V652="No",X652="No",Z652="No"),"Outside strict definition",IF(AND(V652="Yes",X652="Yes",Z652="Yes"),"Meets all three","Potentially relevant; evidence incomplete"))</f>
        <v/>
      </c>
      <c r="AG652" s="77" t="inlineStr">
        <is>
          <t>Current status unclear</t>
        </is>
      </c>
      <c r="AH652" s="77" t="inlineStr">
        <is>
          <t>Page footer 2026; no dated cohort</t>
        </is>
      </c>
      <c r="AI652" s="77" t="inlineStr">
        <is>
          <t>Yes</t>
        </is>
      </c>
      <c r="AJ652" s="77">
        <f>IF(AND(AI652="Yes",AF652="Meets all three",AG652="Current delivery confirmed"),"Yes","No")</f>
        <v/>
      </c>
      <c r="AK652" s="77" t="inlineStr"/>
      <c r="AL652" s="77" t="inlineStr">
        <is>
          <t>US10-S03-R1</t>
        </is>
      </c>
      <c r="AM652" s="77" t="inlineStr">
        <is>
          <t>Team structure; current-year cohort and enrolment; mixed advocacy/policymaker partners are not 'employers' in business sense (public sector/charity).</t>
        </is>
      </c>
      <c r="AN652" s="77" t="inlineStr"/>
      <c r="AO652" s="77" t="inlineStr">
        <is>
          <t>US</t>
        </is>
      </c>
      <c r="AP652" s="77" t="inlineStr">
        <is>
          <t>US</t>
        </is>
      </c>
      <c r="AQ652" s="77" t="inlineStr">
        <is>
          <t>&gt;1 term</t>
        </is>
      </c>
      <c r="AR652" s="77" t="inlineStr">
        <is>
          <t>All/standard</t>
        </is>
      </c>
      <c r="AS652" s="77" t="inlineStr"/>
    </row>
    <row r="653">
      <c r="A653" s="77" t="inlineStr">
        <is>
          <t>US10</t>
        </is>
      </c>
      <c r="B653" s="77" t="inlineStr">
        <is>
          <t>Princeton</t>
        </is>
      </c>
      <c r="C653" s="77" t="inlineStr">
        <is>
          <t>University-wide</t>
        </is>
      </c>
      <c r="D653" s="77" t="inlineStr">
        <is>
          <t>US10-S04</t>
        </is>
      </c>
      <c r="E653" s="77" t="inlineStr"/>
      <c r="F653" s="77" t="inlineStr">
        <is>
          <t>No</t>
        </is>
      </c>
      <c r="G653" s="79" t="inlineStr">
        <is>
          <t>Community Project Studios - Tiger Challenge studio (EGR 250/350/450, 251/351/451)</t>
        </is>
      </c>
      <c r="H653" s="77" t="inlineStr">
        <is>
          <t>Community Project Studios: Tiger Challenge</t>
        </is>
      </c>
      <c r="I653" s="77" t="inlineStr">
        <is>
          <t>EGR 251/351/451 (formerly EGR 250/350/450, EPICS)</t>
        </is>
      </c>
      <c r="J653" s="77" t="inlineStr">
        <is>
          <t>Keller Center credit-bearing studio in which small multidisciplinary student teams and advisers work with nonprofit and government partners using design thinking to develop innovations; most teams do it through the course, some through a 10-week full-time summer immersion.</t>
        </is>
      </c>
      <c r="K653" s="77" t="inlineStr">
        <is>
          <t>Keller Center for Innovation in Engineering Education</t>
        </is>
      </c>
      <c r="L653" s="77" t="inlineStr">
        <is>
          <t>Undergraduates across majors (Design minor open to all majors); enrolment by contacting programme</t>
        </is>
      </c>
      <c r="M653" s="77" t="inlineStr">
        <is>
          <t>Engineering/computing; Central provision</t>
        </is>
      </c>
      <c r="N653" s="77" t="inlineStr">
        <is>
          <t>Undergraduate</t>
        </is>
      </c>
      <c r="O653" s="77" t="inlineStr">
        <is>
          <t>Up to six semesters</t>
        </is>
      </c>
      <c r="P653" s="77" t="inlineStr"/>
      <c r="Q653" s="77" t="inlineStr">
        <is>
          <t>Optional/elective</t>
        </is>
      </c>
      <c r="R653" s="77" t="inlineStr">
        <is>
          <t>Mixed</t>
        </is>
      </c>
      <c r="S653" s="77" t="inlineStr">
        <is>
          <t>Academic credit in course; summer immersion stipend $5,000 reported (search summary)</t>
        </is>
      </c>
      <c r="T653" s="77" t="inlineStr">
        <is>
          <t>Semester course to multi-year; summer immersion 9-10 weeks</t>
        </is>
      </c>
      <c r="U653" s="77" t="inlineStr">
        <is>
          <t>Team studio / summer immersion</t>
        </is>
      </c>
      <c r="V653" s="77" t="inlineStr">
        <is>
          <t>Yes</t>
        </is>
      </c>
      <c r="W653" s="77" t="inlineStr">
        <is>
          <t>Teams 'develop lasting innovations' with prototype and pilot [6].</t>
        </is>
      </c>
      <c r="X653" s="77" t="inlineStr">
        <is>
          <t>Yes</t>
        </is>
      </c>
      <c r="Y653" s="77" t="inlineStr">
        <is>
          <t>'In small teams, students and advisers work with nonprofit and government partners' [6].</t>
        </is>
      </c>
      <c r="Z653" s="77" t="inlineStr">
        <is>
          <t>Yes</t>
        </is>
      </c>
      <c r="AA653" s="77" t="inlineStr">
        <is>
          <t>Nonprofit and government partners co-develop projects [6]; Summer 2026 partner Smith Family Foundation (Trenton, Heritage Square) per programme page snippet [7].</t>
        </is>
      </c>
      <c r="AB653" s="77" t="inlineStr">
        <is>
          <t>Mixed</t>
        </is>
      </c>
      <c r="AC653" s="77" t="inlineStr">
        <is>
          <t>Partner: co-develops problem, works with team</t>
        </is>
      </c>
      <c r="AD653" s="77" t="inlineStr">
        <is>
          <t>Smith Family Foundation, Trenton (Summer 2026; search extract [7])</t>
        </is>
      </c>
      <c r="AE653" s="77" t="inlineStr">
        <is>
          <t>Prototype/design intervention, pilot, showcase</t>
        </is>
      </c>
      <c r="AF653" s="77">
        <f>IF(OR(V653="No",X653="No",Z653="No"),"Outside strict definition",IF(AND(V653="Yes",X653="Yes",Z653="Yes"),"Meets all three","Potentially relevant; evidence incomplete"))</f>
        <v/>
      </c>
      <c r="AG653" s="77" t="inlineStr">
        <is>
          <t>Current status unclear</t>
        </is>
      </c>
      <c r="AH653" s="77" t="inlineStr">
        <is>
          <t>Summer 2026 (announced); course page undated (mentions spring 2024)</t>
        </is>
      </c>
      <c r="AI653" s="77" t="inlineStr">
        <is>
          <t>Yes</t>
        </is>
      </c>
      <c r="AJ653" s="77">
        <f>IF(AND(AI653="Yes",AF653="Meets all three",AG653="Current delivery confirmed"),"Yes","No")</f>
        <v/>
      </c>
      <c r="AK653" s="77" t="inlineStr"/>
      <c r="AL653" s="77" t="inlineStr">
        <is>
          <t>US10-S04-R1; US10-S04-R2</t>
        </is>
      </c>
      <c r="AM653" s="77" t="inlineStr">
        <is>
          <t>Other studios (Making to Learn and Serve) are team-of-2-4 projects 'of their own design' without clear external client; applications for Tiger Challenge reported closed; summer 2026 delivery not confirmed after the fact; programme page URL returned 404 on direct fetch.</t>
        </is>
      </c>
      <c r="AN653" s="77" t="inlineStr"/>
      <c r="AO653" s="77" t="inlineStr">
        <is>
          <t>US</t>
        </is>
      </c>
      <c r="AP653" s="77" t="inlineStr">
        <is>
          <t>US</t>
        </is>
      </c>
      <c r="AQ653" s="77" t="inlineStr">
        <is>
          <t>~1 term/semester</t>
        </is>
      </c>
      <c r="AR653" s="77" t="inlineStr">
        <is>
          <t>Some projects</t>
        </is>
      </c>
      <c r="AS653" s="77" t="inlineStr"/>
    </row>
    <row r="654">
      <c r="A654" s="77" t="inlineStr">
        <is>
          <t>US10</t>
        </is>
      </c>
      <c r="B654" s="77" t="inlineStr">
        <is>
          <t>Princeton</t>
        </is>
      </c>
      <c r="C654" s="77" t="inlineStr">
        <is>
          <t>University-wide</t>
        </is>
      </c>
      <c r="D654" s="77" t="inlineStr">
        <is>
          <t>US10-S05</t>
        </is>
      </c>
      <c r="E654" s="77" t="inlineStr"/>
      <c r="F654" s="77" t="inlineStr">
        <is>
          <t>Yes</t>
        </is>
      </c>
      <c r="G654" s="79" t="inlineStr">
        <is>
          <t>Program for Community-Engaged Scholarship (ProCES)</t>
        </is>
      </c>
      <c r="H654" s="77" t="inlineStr">
        <is>
          <t>Program for Community-Engaged Scholarship</t>
        </is>
      </c>
      <c r="I654" s="77" t="inlineStr"/>
      <c r="J654" s="77" t="inlineStr">
        <is>
          <t>Central programme supporting community-engaged courses (required or opt-in), summer internships and community-engaged senior theses with nonprofit, public-sector and grassroots partners. Umbrella: qualifying projects sit in individual courses, e.g. S6, S7.</t>
        </is>
      </c>
      <c r="K654" s="77" t="inlineStr">
        <is>
          <t>ProCES (Pace Center / Office of the Dean of the College)</t>
        </is>
      </c>
      <c r="L654" s="77" t="inlineStr">
        <is>
          <t>Students enrolling in participating courses</t>
        </is>
      </c>
      <c r="M654" s="77" t="inlineStr">
        <is>
          <t>Central provision</t>
        </is>
      </c>
      <c r="N654" s="77" t="inlineStr">
        <is>
          <t>Mixed</t>
        </is>
      </c>
      <c r="O654" s="77" t="inlineStr"/>
      <c r="P654" s="77" t="inlineStr"/>
      <c r="Q654" s="77" t="inlineStr">
        <is>
          <t>Optional/elective</t>
        </is>
      </c>
      <c r="R654" s="77" t="inlineStr">
        <is>
          <t>Mixed</t>
        </is>
      </c>
      <c r="S654" s="77" t="inlineStr"/>
      <c r="T654" s="77" t="inlineStr"/>
      <c r="U654" s="77" t="inlineStr"/>
      <c r="V654" s="77" t="inlineStr">
        <is>
          <t>Unclear</t>
        </is>
      </c>
      <c r="W654" s="77" t="inlineStr">
        <is>
          <t>Some courses build deliverables (web apps for nonprofits, prototypes for UN SDG partners) while many only require site visits/guest speakers [8].</t>
        </is>
      </c>
      <c r="X654" s="77" t="inlineStr">
        <is>
          <t>Unclear</t>
        </is>
      </c>
      <c r="Y654" s="77" t="inlineStr">
        <is>
          <t>Varies by course.</t>
        </is>
      </c>
      <c r="Z654" s="77" t="inlineStr">
        <is>
          <t>Yes</t>
        </is>
      </c>
      <c r="AA654" s="77" t="inlineStr">
        <is>
          <t>Partners are nonprofit/public/grassroots organisations; varies by course [8].</t>
        </is>
      </c>
      <c r="AB654" s="77" t="inlineStr">
        <is>
          <t>Mixed</t>
        </is>
      </c>
      <c r="AC654" s="77" t="inlineStr">
        <is>
          <t>Varies</t>
        </is>
      </c>
      <c r="AD654" s="77" t="inlineStr"/>
      <c r="AE654" s="77" t="inlineStr"/>
      <c r="AF654" s="77">
        <f>IF(OR(V654="No",X654="No",Z654="No"),"Outside strict definition",IF(AND(V654="Yes",X654="Yes",Z654="Yes"),"Meets all three","Potentially relevant; evidence incomplete"))</f>
        <v/>
      </c>
      <c r="AG654" s="77" t="inlineStr">
        <is>
          <t>Current delivery confirmed</t>
        </is>
      </c>
      <c r="AH654" s="77" t="inlineStr">
        <is>
          <t>Spring/Fall 2026 course lists (search results)</t>
        </is>
      </c>
      <c r="AI654" s="77" t="inlineStr">
        <is>
          <t>No</t>
        </is>
      </c>
      <c r="AJ654" s="77">
        <f>IF(AND(AI654="Yes",AF654="Meets all three",AG654="Current delivery confirmed"),"Yes","No")</f>
        <v/>
      </c>
      <c r="AK654" s="77" t="inlineStr"/>
      <c r="AL654" s="77" t="inlineStr">
        <is>
          <t>US10-S05-R1</t>
        </is>
      </c>
      <c r="AM654" s="77" t="inlineStr">
        <is>
          <t>ProCES site is behind a Cloudflare challenge (403): not opened, evidence is search extracts only. Per-course project/group structure must be tested at course level.</t>
        </is>
      </c>
      <c r="AN654" s="77" t="inlineStr">
        <is>
          <t>Program for Community-Engaged Scholarship (ProCES)</t>
        </is>
      </c>
      <c r="AO654" s="77" t="inlineStr">
        <is>
          <t>US</t>
        </is>
      </c>
      <c r="AP654" s="77" t="inlineStr">
        <is>
          <t>US</t>
        </is>
      </c>
      <c r="AQ654" s="77" t="inlineStr">
        <is>
          <t>Unclear</t>
        </is>
      </c>
      <c r="AR654" s="77" t="inlineStr">
        <is>
          <t>Some projects</t>
        </is>
      </c>
      <c r="AS654" s="77" t="inlineStr">
        <is>
          <t>No (umbrella; children counted)</t>
        </is>
      </c>
    </row>
    <row r="655">
      <c r="A655" s="77" t="inlineStr">
        <is>
          <t>US10</t>
        </is>
      </c>
      <c r="B655" s="77" t="inlineStr">
        <is>
          <t>Princeton</t>
        </is>
      </c>
      <c r="C655" s="77" t="inlineStr">
        <is>
          <t>Programme/course</t>
        </is>
      </c>
      <c r="D655" s="77" t="inlineStr">
        <is>
          <t>US10-S06</t>
        </is>
      </c>
      <c r="E655" s="77" t="inlineStr">
        <is>
          <t>US10-S05</t>
        </is>
      </c>
      <c r="F655" s="77" t="inlineStr">
        <is>
          <t>No</t>
        </is>
      </c>
      <c r="G655" s="79" t="inlineStr">
        <is>
          <t>COS 333 Advanced Programming Techniques (community-partner software projects)</t>
        </is>
      </c>
      <c r="H655" s="77" t="inlineStr">
        <is>
          <t>COS 333 term project</t>
        </is>
      </c>
      <c r="I655" s="77" t="inlineStr">
        <is>
          <t>COS 333</t>
        </is>
      </c>
      <c r="J655" s="77" t="inlineStr">
        <is>
          <t>Computer science course in which teams of 3-5 design and implement a networked three-tier software application; some teams build for community partners (ProCES-listed), e.g. nonprofits.</t>
        </is>
      </c>
      <c r="K655" s="77" t="inlineStr">
        <is>
          <t>Department of Computer Science</t>
        </is>
      </c>
      <c r="L655" s="77" t="inlineStr">
        <is>
          <t>COS course enrolment</t>
        </is>
      </c>
      <c r="M655" s="77" t="inlineStr">
        <is>
          <t>Engineering/computing</t>
        </is>
      </c>
      <c r="N655" s="77" t="inlineStr">
        <is>
          <t>Undergraduate</t>
        </is>
      </c>
      <c r="O655" s="77" t="inlineStr"/>
      <c r="P655" s="77" t="inlineStr"/>
      <c r="Q655" s="77" t="inlineStr">
        <is>
          <t>Optional/elective</t>
        </is>
      </c>
      <c r="R655" s="77" t="inlineStr">
        <is>
          <t>Curricular</t>
        </is>
      </c>
      <c r="S655" s="77" t="inlineStr"/>
      <c r="T655" s="77" t="inlineStr">
        <is>
          <t>One semester</t>
        </is>
      </c>
      <c r="U655" s="77" t="inlineStr"/>
      <c r="V655" s="77" t="inlineStr">
        <is>
          <t>Yes</t>
        </is>
      </c>
      <c r="W655" s="77" t="inlineStr">
        <is>
          <t>'design and implement a significant piece of software' [9].</t>
        </is>
      </c>
      <c r="X655" s="77" t="inlineStr">
        <is>
          <t>Yes</t>
        </is>
      </c>
      <c r="Y655" s="77" t="inlineStr">
        <is>
          <t>Teams of 3 to 5 [9].</t>
        </is>
      </c>
      <c r="Z655" s="77" t="inlineStr">
        <is>
          <t>Unclear</t>
        </is>
      </c>
      <c r="AA655" s="77" t="inlineStr">
        <is>
          <t>Past projects built with partners: NJ Food Democracy Collaborative (Fall 2023), Anchor House (spring 2023), Wildflower Farm (Fall 2024), WorkWell Partnership (spring 2023) [9][10]; ProCES lists COS 333 as having a community-partner software project, but partner involvement is not stated as standard for all teams.</t>
        </is>
      </c>
      <c r="AB655" s="77" t="inlineStr">
        <is>
          <t>Charity/community</t>
        </is>
      </c>
      <c r="AC655" s="77" t="inlineStr">
        <is>
          <t>Some teams build for a partner nonprofit/farm</t>
        </is>
      </c>
      <c r="AD655" s="77" t="inlineStr"/>
      <c r="AE655" s="77" t="inlineStr">
        <is>
          <t>Working web/mobile application</t>
        </is>
      </c>
      <c r="AF655" s="77">
        <f>IF(OR(V655="No",X655="No",Z655="No"),"Outside strict definition",IF(AND(V655="Yes",X655="Yes",Z655="Yes"),"Meets all three","Potentially relevant; evidence incomplete"))</f>
        <v/>
      </c>
      <c r="AG655" s="77" t="inlineStr">
        <is>
          <t>Current delivery confirmed</t>
        </is>
      </c>
      <c r="AH655" s="77" t="inlineStr">
        <is>
          <t>Fall 2025 (Fall 2026 previous-projects page exists)</t>
        </is>
      </c>
      <c r="AI655" s="77" t="inlineStr">
        <is>
          <t>Yes</t>
        </is>
      </c>
      <c r="AJ655" s="77">
        <f>IF(AND(AI655="Yes",AF655="Meets all three",AG655="Current delivery confirmed"),"Yes","No")</f>
        <v/>
      </c>
      <c r="AK655" s="77" t="inlineStr"/>
      <c r="AL655" s="77" t="inlineStr">
        <is>
          <t>US10-S06-R1; US10-S06-R2</t>
        </is>
      </c>
      <c r="AM655" s="77" t="inlineStr">
        <is>
          <t>Share of teams with external partners; direct fetch of cs.princeton.edu returned 403.</t>
        </is>
      </c>
      <c r="AN655" s="77" t="inlineStr"/>
      <c r="AO655" s="77" t="inlineStr">
        <is>
          <t>US</t>
        </is>
      </c>
      <c r="AP655" s="77" t="inlineStr">
        <is>
          <t>US</t>
        </is>
      </c>
      <c r="AQ655" s="77" t="inlineStr">
        <is>
          <t>~1 term/semester</t>
        </is>
      </c>
      <c r="AR655" s="77" t="inlineStr">
        <is>
          <t>Some projects</t>
        </is>
      </c>
      <c r="AS655" s="77" t="inlineStr"/>
    </row>
    <row r="656">
      <c r="A656" s="77" t="inlineStr">
        <is>
          <t>US10</t>
        </is>
      </c>
      <c r="B656" s="77" t="inlineStr">
        <is>
          <t>Princeton</t>
        </is>
      </c>
      <c r="C656" s="77" t="inlineStr">
        <is>
          <t>Programme/course</t>
        </is>
      </c>
      <c r="D656" s="77" t="inlineStr">
        <is>
          <t>US10-S07</t>
        </is>
      </c>
      <c r="E656" s="77" t="inlineStr">
        <is>
          <t>US10-S05</t>
        </is>
      </c>
      <c r="F656" s="77" t="inlineStr">
        <is>
          <t>No</t>
        </is>
      </c>
      <c r="G656" s="79" t="inlineStr">
        <is>
          <t>Designing the Future of Work (seminar team projects with partner organisations)</t>
        </is>
      </c>
      <c r="H656" s="77" t="inlineStr">
        <is>
          <t>Designing the Future of Work</t>
        </is>
      </c>
      <c r="I656" s="77" t="inlineStr"/>
      <c r="J656" s="77" t="inlineStr">
        <is>
          <t>Seminar taught by Andres Monroy-Hernandez (spring 2025, 10 students): teams paired with partner organisations (a data-workers' co-op in Africa, a Washington State Drivers Union, the nonprofit Workers Lab) to build analyses/tools.</t>
        </is>
      </c>
      <c r="K656" s="77" t="inlineStr">
        <is>
          <t>Computer Science / SPIA (not verified)</t>
        </is>
      </c>
      <c r="L656" s="77" t="inlineStr"/>
      <c r="M656" s="77" t="inlineStr">
        <is>
          <t>Engineering/computing; Arts/humanities/social sciences</t>
        </is>
      </c>
      <c r="N656" s="77" t="inlineStr">
        <is>
          <t>Undergraduate</t>
        </is>
      </c>
      <c r="O656" s="77" t="inlineStr"/>
      <c r="P656" s="77" t="inlineStr"/>
      <c r="Q656" s="77" t="inlineStr">
        <is>
          <t>Optional/elective</t>
        </is>
      </c>
      <c r="R656" s="77" t="inlineStr">
        <is>
          <t>Curricular</t>
        </is>
      </c>
      <c r="S656" s="77" t="inlineStr"/>
      <c r="T656" s="77" t="inlineStr">
        <is>
          <t>One semester</t>
        </is>
      </c>
      <c r="U656" s="77" t="inlineStr"/>
      <c r="V656" s="77" t="inlineStr">
        <is>
          <t>Yes</t>
        </is>
      </c>
      <c r="W656" s="77" t="inlineStr">
        <is>
          <t>Teams built tools / decoded legal data for partners [11].</t>
        </is>
      </c>
      <c r="X656" s="77" t="inlineStr">
        <is>
          <t>Yes</t>
        </is>
      </c>
      <c r="Y656" s="77" t="inlineStr">
        <is>
          <t>'a group project'; teams organised from skills forms [11].</t>
        </is>
      </c>
      <c r="Z656" s="77" t="inlineStr">
        <is>
          <t>Yes</t>
        </is>
      </c>
      <c r="AA656" s="77" t="inlineStr">
        <is>
          <t>Partners: workers' co-op, Drivers Union (Washington state), Workers Lab; students produce insights/tools for them [11].</t>
        </is>
      </c>
      <c r="AB656" s="77" t="inlineStr">
        <is>
          <t>Charity/community</t>
        </is>
      </c>
      <c r="AC656" s="77" t="inlineStr">
        <is>
          <t>Partner organisation receives tools/insights</t>
        </is>
      </c>
      <c r="AD656" s="77" t="inlineStr">
        <is>
          <t>Workers Lab; Drivers Union (Washington state); a data-labelling workers' co-op (spring 2025)</t>
        </is>
      </c>
      <c r="AE656" s="77" t="inlineStr"/>
      <c r="AF656" s="77">
        <f>IF(OR(V656="No",X656="No",Z656="No"),"Outside strict definition",IF(AND(V656="Yes",X656="Yes",Z656="Yes"),"Meets all three","Potentially relevant; evidence incomplete"))</f>
        <v/>
      </c>
      <c r="AG656" s="77" t="inlineStr">
        <is>
          <t>Historical delivery only</t>
        </is>
      </c>
      <c r="AH656" s="77" t="inlineStr">
        <is>
          <t>Spring 2025</t>
        </is>
      </c>
      <c r="AI656" s="77" t="inlineStr">
        <is>
          <t>Yes</t>
        </is>
      </c>
      <c r="AJ656" s="77">
        <f>IF(AND(AI656="Yes",AF656="Meets all three",AG656="Current delivery confirmed"),"Yes","No")</f>
        <v/>
      </c>
      <c r="AK656" s="77" t="inlineStr"/>
      <c r="AL656" s="77" t="inlineStr">
        <is>
          <t>US10-S07-R1</t>
        </is>
      </c>
      <c r="AM656" s="77" t="inlineStr">
        <is>
          <t>Course code and whether repeated in 2025/26.</t>
        </is>
      </c>
      <c r="AN656" s="77" t="inlineStr"/>
      <c r="AO656" s="77" t="inlineStr">
        <is>
          <t>US</t>
        </is>
      </c>
      <c r="AP656" s="77" t="inlineStr">
        <is>
          <t>US</t>
        </is>
      </c>
      <c r="AQ656" s="77" t="inlineStr">
        <is>
          <t>~1 term/semester</t>
        </is>
      </c>
      <c r="AR656" s="77" t="inlineStr">
        <is>
          <t>All/standard</t>
        </is>
      </c>
      <c r="AS656" s="77" t="inlineStr"/>
    </row>
    <row r="657">
      <c r="A657" s="77" t="inlineStr">
        <is>
          <t>US11</t>
        </is>
      </c>
      <c r="B657" s="77" t="inlineStr">
        <is>
          <t>Columbia</t>
        </is>
      </c>
      <c r="C657" s="77" t="inlineStr">
        <is>
          <t>Faculty/school</t>
        </is>
      </c>
      <c r="D657" s="77" t="inlineStr">
        <is>
          <t>US11-S01</t>
        </is>
      </c>
      <c r="E657" s="77" t="inlineStr"/>
      <c r="F657" s="77" t="inlineStr">
        <is>
          <t>No</t>
        </is>
      </c>
      <c r="G657" s="79" t="inlineStr">
        <is>
          <t>SIPA Capstone Workshops</t>
        </is>
      </c>
      <c r="H657" s="77" t="inlineStr">
        <is>
          <t>SIPA Capstone Workshops</t>
        </is>
      </c>
      <c r="I657" s="77" t="inlineStr"/>
      <c r="J657" s="77" t="inlineStr">
        <is>
          <t>Live consulting project for an external client outside SIPA: a team of about six graduate students with a faculty advisor works mid-November to end of spring on a client-set brief and delivers a final report and briefing; clients set goals and deliverables with the advisor and join kick-off, mid-term and final meetings.</t>
        </is>
      </c>
      <c r="K657" s="77" t="inlineStr">
        <is>
          <t>School of International and Public Affairs (SIPA)</t>
        </is>
      </c>
      <c r="L657" s="77" t="inlineStr">
        <is>
          <t>MIA and MPA students (Development and Governance concentration uses a separate D&amp;G Workshop process)</t>
        </is>
      </c>
      <c r="M657" s="77" t="inlineStr">
        <is>
          <t>Arts/humanities/social sciences</t>
        </is>
      </c>
      <c r="N657" s="77" t="inlineStr">
        <is>
          <t>Postgraduate taught</t>
        </is>
      </c>
      <c r="O657" s="77" t="inlineStr">
        <is>
          <t>Final year</t>
        </is>
      </c>
      <c r="P657" s="77" t="inlineStr">
        <is>
          <t>2026-27 cycle: students graduating spring or fall 2027 must apply and are guaranteed placement (search summary of SIPA page).</t>
        </is>
      </c>
      <c r="Q657" s="77" t="inlineStr">
        <is>
          <t>Unclear</t>
        </is>
      </c>
      <c r="R657" s="77" t="inlineStr">
        <is>
          <t>Curricular</t>
        </is>
      </c>
      <c r="S657" s="77" t="inlineStr">
        <is>
          <t>MPA bulletin: two-semester sequence, 4.5 credits (1.5 fall + 3.0 spring); grade based largely on team final report and briefing plus client feedback and participation. MIA credit figure not found.</t>
        </is>
      </c>
      <c r="T657" s="77" t="inlineStr">
        <is>
          <t>Mid-November to end of spring semester; roughly 8-12 hours/week</t>
        </is>
      </c>
      <c r="U657" s="77" t="inlineStr">
        <is>
          <t>Team consulting project</t>
        </is>
      </c>
      <c r="V657" s="77" t="inlineStr">
        <is>
          <t>Yes</t>
        </is>
      </c>
      <c r="W657" s="77" t="inlineStr">
        <is>
          <t>Live consulting project with client-set goals and deliverables; final report and briefing [1][2].</t>
        </is>
      </c>
      <c r="X657" s="77" t="inlineStr">
        <is>
          <t>Yes</t>
        </is>
      </c>
      <c r="Y657" s="77" t="inlineStr">
        <is>
          <t>Team of about six students (FAQ: average six, range four to eight) with faculty advisor [1][3].</t>
        </is>
      </c>
      <c r="Z657" s="77" t="inlineStr">
        <is>
          <t>Yes</t>
        </is>
      </c>
      <c r="AA657" s="77" t="inlineStr">
        <is>
          <t>External clients set goals/deliverables with advisor, attend kick-off, mid-term and final meetings, give feedback counted in grade [1][2].</t>
        </is>
      </c>
      <c r="AB657" s="77" t="inlineStr">
        <is>
          <t>Mixed</t>
        </is>
      </c>
      <c r="AC657" s="77" t="inlineStr">
        <is>
          <t>Client: sets brief, meets team, gives feedback, receives report and briefing</t>
        </is>
      </c>
      <c r="AD657" s="77" t="inlineStr">
        <is>
          <t>Recent/2026-27 examples listed by SIPA: Federal Reserve Bank of New York, Bank of America, NYC Comptroller's Office, Citi Private Bank, Mercy Corps, NYC Mayor's Office, United Nations, World Bank Group</t>
        </is>
      </c>
      <c r="AE657" s="77" t="inlineStr">
        <is>
          <t>Final report and client briefing</t>
        </is>
      </c>
      <c r="AF657" s="77">
        <f>IF(OR(V657="No",X657="No",Z657="No"),"Outside strict definition",IF(AND(V657="Yes",X657="Yes",Z657="Yes"),"Meets all three","Potentially relevant; evidence incomplete"))</f>
        <v/>
      </c>
      <c r="AG657" s="77" t="inlineStr">
        <is>
          <t>Current delivery confirmed</t>
        </is>
      </c>
      <c r="AH657" s="77" t="inlineStr">
        <is>
          <t>2026-27 cycle (Spring 2026 client list)</t>
        </is>
      </c>
      <c r="AI657" s="77" t="inlineStr">
        <is>
          <t>Yes</t>
        </is>
      </c>
      <c r="AJ657" s="77">
        <f>IF(AND(AI657="Yes",AF657="Meets all three",AG657="Current delivery confirmed"),"Yes","No")</f>
        <v/>
      </c>
      <c r="AK657" s="77" t="inlineStr"/>
      <c r="AL657" s="77" t="inlineStr">
        <is>
          <t>US11-S01-R1; US11-S01-R2; US11-S01-R3</t>
        </is>
      </c>
      <c r="AM657" s="77" t="inlineStr">
        <is>
          <t>Whether capstone/workshop is compulsory for all MIA/MPA students (guaranteed placement and 'must apply' wording only); MIA credits.</t>
        </is>
      </c>
      <c r="AN657" s="77" t="inlineStr"/>
      <c r="AO657" s="77" t="inlineStr">
        <is>
          <t>US</t>
        </is>
      </c>
      <c r="AP657" s="77" t="inlineStr">
        <is>
          <t>US</t>
        </is>
      </c>
      <c r="AQ657" s="77" t="inlineStr">
        <is>
          <t>~1 term/semester</t>
        </is>
      </c>
      <c r="AR657" s="77" t="inlineStr">
        <is>
          <t>All/standard</t>
        </is>
      </c>
      <c r="AS657" s="77" t="inlineStr"/>
    </row>
    <row r="658">
      <c r="A658" s="77" t="inlineStr">
        <is>
          <t>US11</t>
        </is>
      </c>
      <c r="B658" s="77" t="inlineStr">
        <is>
          <t>Columbia</t>
        </is>
      </c>
      <c r="C658" s="77" t="inlineStr">
        <is>
          <t>Programme/course</t>
        </is>
      </c>
      <c r="D658" s="77" t="inlineStr">
        <is>
          <t>US11-S02</t>
        </is>
      </c>
      <c r="E658" s="77" t="inlineStr"/>
      <c r="F658" s="77" t="inlineStr">
        <is>
          <t>No</t>
        </is>
      </c>
      <c r="G658" s="79" t="inlineStr">
        <is>
          <t>Data Science Capstone &amp; Ethics (MS Data Science capstone)</t>
        </is>
      </c>
      <c r="H658" s="77" t="inlineStr">
        <is>
          <t>Data Science Capstone &amp; Ethics</t>
        </is>
      </c>
      <c r="I658" s="77" t="inlineStr">
        <is>
          <t>ENGI E4800</t>
        </is>
      </c>
      <c r="J658" s="77" t="inlineStr">
        <is>
          <t>Semester-length data science project sponsored by a DSI Industry Catalyst Network member, an external company or non-profit, or a faculty member; teams of roughly 3-6 students with a faculty mentor and often a sponsor mentor meeting weekly/bi-weekly; teams present at term end.</t>
        </is>
      </c>
      <c r="K658" s="77" t="inlineStr">
        <is>
          <t>Data Science Institute / Columbia Engineering</t>
        </is>
      </c>
      <c r="L658" s="77" t="inlineStr">
        <is>
          <t>MS in Data Science students (final semester)</t>
        </is>
      </c>
      <c r="M658" s="77" t="inlineStr">
        <is>
          <t>Engineering/computing; Science</t>
        </is>
      </c>
      <c r="N658" s="77" t="inlineStr">
        <is>
          <t>Postgraduate taught</t>
        </is>
      </c>
      <c r="O658" s="77" t="inlineStr">
        <is>
          <t>Final semester</t>
        </is>
      </c>
      <c r="P658" s="77" t="inlineStr">
        <is>
          <t>Master's students in final semester (per search summary)</t>
        </is>
      </c>
      <c r="Q658" s="77" t="inlineStr">
        <is>
          <t>Compulsory within specified programmes</t>
        </is>
      </c>
      <c r="R658" s="77" t="inlineStr">
        <is>
          <t>Curricular</t>
        </is>
      </c>
      <c r="S658" s="77" t="inlineStr">
        <is>
          <t>Not established in sources found</t>
        </is>
      </c>
      <c r="T658" s="77" t="inlineStr">
        <is>
          <t>One semester (Spring Jan-May; Fall Sep-Dec); 12-15 hours/week</t>
        </is>
      </c>
      <c r="U658" s="77" t="inlineStr">
        <is>
          <t>Team project</t>
        </is>
      </c>
      <c r="V658" s="77" t="inlineStr">
        <is>
          <t>Yes</t>
        </is>
      </c>
      <c r="W658" s="77" t="inlineStr">
        <is>
          <t>Semester-scoped sponsored project with end-of-term presentation [1][2].</t>
        </is>
      </c>
      <c r="X658" s="77" t="inlineStr">
        <is>
          <t>Yes</t>
        </is>
      </c>
      <c r="Y658" s="77" t="inlineStr">
        <is>
          <t>Teams of 3-4 (one page) or 4-6 (another) students per project [1].</t>
        </is>
      </c>
      <c r="Z658" s="77" t="inlineStr">
        <is>
          <t>Unclear</t>
        </is>
      </c>
      <c r="AA658" s="77" t="inlineStr">
        <is>
          <t>Sponsors include industry network members, external companies/non-profits (JPMorgan, Goldman Sachs, KPMG, Vanguard, NYC DOHMH cited) but sponsors may also be faculty members (internal), so external coverage is not shown to be standard [1][2].</t>
        </is>
      </c>
      <c r="AB658" s="77" t="inlineStr">
        <is>
          <t>Mixed</t>
        </is>
      </c>
      <c r="AC658" s="77" t="inlineStr">
        <is>
          <t>Sponsor proposes project; often assigns a mentor meeting weekly/bi-weekly</t>
        </is>
      </c>
      <c r="AD658" s="77" t="inlineStr">
        <is>
          <t>JPMorgan, Goldman Sachs, KPMG, Vanguard, NYC Department of Health and Mental Hygiene (undated/older DSI pages)</t>
        </is>
      </c>
      <c r="AE658" s="77" t="inlineStr">
        <is>
          <t>Project output and end-of-term poster/presentation</t>
        </is>
      </c>
      <c r="AF658" s="77">
        <f>IF(OR(V658="No",X658="No",Z658="No"),"Outside strict definition",IF(AND(V658="Yes",X658="Yes",Z658="Yes"),"Meets all three","Potentially relevant; evidence incomplete"))</f>
        <v/>
      </c>
      <c r="AG658" s="77" t="inlineStr">
        <is>
          <t>Current status unclear</t>
        </is>
      </c>
      <c r="AH658" s="77" t="inlineStr">
        <is>
          <t>2022 (cohort of 200+ students, 43 projects)</t>
        </is>
      </c>
      <c r="AI658" s="77" t="inlineStr">
        <is>
          <t>Yes</t>
        </is>
      </c>
      <c r="AJ658" s="77">
        <f>IF(AND(AI658="Yes",AF658="Meets all three",AG658="Current delivery confirmed"),"Yes","No")</f>
        <v/>
      </c>
      <c r="AK658" s="77" t="inlineStr">
        <is>
          <t>2022 cohort: over 200 students across 43 projects (DSI news, cumulative cohort count, one term).</t>
        </is>
      </c>
      <c r="AL658" s="77" t="inlineStr">
        <is>
          <t>US11-S02-R1; US11-S02-R2</t>
        </is>
      </c>
      <c r="AM658" s="77" t="inlineStr">
        <is>
          <t>Share of internal faculty-sponsored projects; no dated 2025/26 or 2026/27 corroboration seen.</t>
        </is>
      </c>
      <c r="AN658" s="77" t="inlineStr"/>
      <c r="AO658" s="77" t="inlineStr">
        <is>
          <t>US</t>
        </is>
      </c>
      <c r="AP658" s="77" t="inlineStr">
        <is>
          <t>US</t>
        </is>
      </c>
      <c r="AQ658" s="77" t="inlineStr">
        <is>
          <t>~1 term/semester</t>
        </is>
      </c>
      <c r="AR658" s="77" t="inlineStr">
        <is>
          <t>Some projects</t>
        </is>
      </c>
      <c r="AS658" s="77" t="inlineStr"/>
    </row>
    <row r="659">
      <c r="A659" s="77" t="inlineStr">
        <is>
          <t>US11</t>
        </is>
      </c>
      <c r="B659" s="77" t="inlineStr">
        <is>
          <t>Columbia</t>
        </is>
      </c>
      <c r="C659" s="77" t="inlineStr">
        <is>
          <t>Programme/course</t>
        </is>
      </c>
      <c r="D659" s="77" t="inlineStr">
        <is>
          <t>US11-S03</t>
        </is>
      </c>
      <c r="E659" s="77" t="inlineStr"/>
      <c r="F659" s="77" t="inlineStr">
        <is>
          <t>No</t>
        </is>
      </c>
      <c r="G659" s="79" t="inlineStr">
        <is>
          <t>MS in Sustainability Management Capstone Workshop</t>
        </is>
      </c>
      <c r="H659" s="77" t="inlineStr">
        <is>
          <t>Sustainability Management Integrative Capstone Workshop</t>
        </is>
      </c>
      <c r="I659" s="77" t="inlineStr"/>
      <c r="J659" s="77" t="inlineStr">
        <is>
          <t>One of only two required courses: student teams act as consultants for external nonprofit/government/other clients under a faculty advisor, with midterm and final client briefings; Spring 2026 projects listed for Football For Future, KazWaste (Kazakhstan), Council for Responsible Sport and Fundacion Terra &amp; Marre.</t>
        </is>
      </c>
      <c r="K659" s="77" t="inlineStr">
        <is>
          <t>School of Professional Studies with Columbia Climate School</t>
        </is>
      </c>
      <c r="L659" s="77" t="inlineStr">
        <is>
          <t>MS Sustainability Management (and Sustainability Science briefings share the capstone events)</t>
        </is>
      </c>
      <c r="M659" s="77" t="inlineStr">
        <is>
          <t>Science; Other (law, health, design, architecture…)</t>
        </is>
      </c>
      <c r="N659" s="77" t="inlineStr">
        <is>
          <t>Postgraduate taught</t>
        </is>
      </c>
      <c r="O659" s="77" t="inlineStr">
        <is>
          <t>End of programme</t>
        </is>
      </c>
      <c r="P659" s="77" t="inlineStr"/>
      <c r="Q659" s="77" t="inlineStr">
        <is>
          <t>Compulsory within specified programmes</t>
        </is>
      </c>
      <c r="R659" s="77" t="inlineStr">
        <is>
          <t>Curricular</t>
        </is>
      </c>
      <c r="S659" s="77" t="inlineStr">
        <is>
          <t>Not established in sources found</t>
        </is>
      </c>
      <c r="T659" s="77" t="inlineStr">
        <is>
          <t>One semester with midterm and final briefings</t>
        </is>
      </c>
      <c r="U659" s="77" t="inlineStr">
        <is>
          <t>Team consultancy</t>
        </is>
      </c>
      <c r="V659" s="77" t="inlineStr">
        <is>
          <t>Yes</t>
        </is>
      </c>
      <c r="W659" s="77" t="inlineStr">
        <is>
          <t>Client project with briefings; Spring 2026 final briefings listed [1].</t>
        </is>
      </c>
      <c r="X659" s="77" t="inlineStr">
        <is>
          <t>Yes</t>
        </is>
      </c>
      <c r="Y659" s="77" t="inlineStr">
        <is>
          <t>Student teams with faculty advisor [1][2].</t>
        </is>
      </c>
      <c r="Z659" s="77" t="inlineStr">
        <is>
          <t>Yes</t>
        </is>
      </c>
      <c r="AA659" s="77" t="inlineStr">
        <is>
          <t>Teams serve as consultants to external organisations (nonprofits, governments, NGOs) [1][2].</t>
        </is>
      </c>
      <c r="AB659" s="77" t="inlineStr">
        <is>
          <t>Mixed</t>
        </is>
      </c>
      <c r="AC659" s="77" t="inlineStr">
        <is>
          <t>Client organisation receives briefings and recommendations</t>
        </is>
      </c>
      <c r="AD659" s="77" t="inlineStr">
        <is>
          <t>Spring 2026: Football For Future, KazWaste, Council for Responsible Sport, Fundacion Terra &amp; Marre; earlier: UNDP Guinea, NYC DEP, NYU Langone Health</t>
        </is>
      </c>
      <c r="AE659" s="77" t="inlineStr">
        <is>
          <t>Client report and briefings</t>
        </is>
      </c>
      <c r="AF659" s="77">
        <f>IF(OR(V659="No",X659="No",Z659="No"),"Outside strict definition",IF(AND(V659="Yes",X659="Yes",Z659="Yes"),"Meets all three","Potentially relevant; evidence incomplete"))</f>
        <v/>
      </c>
      <c r="AG659" s="77" t="inlineStr">
        <is>
          <t>Current delivery confirmed</t>
        </is>
      </c>
      <c r="AH659" s="77" t="inlineStr">
        <is>
          <t>Spring 2026</t>
        </is>
      </c>
      <c r="AI659" s="77" t="inlineStr">
        <is>
          <t>Yes</t>
        </is>
      </c>
      <c r="AJ659" s="77">
        <f>IF(AND(AI659="Yes",AF659="Meets all three",AG659="Current delivery confirmed"),"Yes","No")</f>
        <v/>
      </c>
      <c r="AK659" s="77" t="inlineStr">
        <is>
          <t>'More than 40 projects' since 2011 (cumulative, SPS news).</t>
        </is>
      </c>
      <c r="AL659" s="77" t="inlineStr">
        <is>
          <t>US11-S03-R1; US11-S03-R2</t>
        </is>
      </c>
      <c r="AM659" s="77" t="inlineStr">
        <is>
          <t>Credit value; whether team work is the unit of assessment.</t>
        </is>
      </c>
      <c r="AN659" s="77" t="inlineStr"/>
      <c r="AO659" s="77" t="inlineStr">
        <is>
          <t>US</t>
        </is>
      </c>
      <c r="AP659" s="77" t="inlineStr">
        <is>
          <t>US</t>
        </is>
      </c>
      <c r="AQ659" s="77" t="inlineStr">
        <is>
          <t>~1 term/semester</t>
        </is>
      </c>
      <c r="AR659" s="77" t="inlineStr">
        <is>
          <t>All/standard</t>
        </is>
      </c>
      <c r="AS659" s="77" t="inlineStr"/>
    </row>
    <row r="660">
      <c r="A660" s="77" t="inlineStr">
        <is>
          <t>US11</t>
        </is>
      </c>
      <c r="B660" s="77" t="inlineStr">
        <is>
          <t>Columbia</t>
        </is>
      </c>
      <c r="C660" s="77" t="inlineStr">
        <is>
          <t>University-wide</t>
        </is>
      </c>
      <c r="D660" s="77" t="inlineStr">
        <is>
          <t>US11-S04</t>
        </is>
      </c>
      <c r="E660" s="77" t="inlineStr"/>
      <c r="F660" s="77" t="inlineStr">
        <is>
          <t>No</t>
        </is>
      </c>
      <c r="G660" s="79" t="inlineStr">
        <is>
          <t>Design for Social Innovation (DFSI)</t>
        </is>
      </c>
      <c r="H660" s="77" t="inlineStr">
        <is>
          <t>Design for Social Innovation</t>
        </is>
      </c>
      <c r="I660" s="77" t="inlineStr"/>
      <c r="J660" s="77" t="inlineStr">
        <is>
          <t>Application-only, 3-credit project course in which cross-school teams do human-centred design for social-sector clients (nonprofits, social enterprises, government), producing prototypes and implementation blueprints; Spring 2026 theme AI for Impact with NYC nonprofit/public-sector partners; includes a late-January Design Sprint.</t>
        </is>
      </c>
      <c r="K660" s="77" t="inlineStr">
        <is>
          <t>Columbia Entrepreneurship Design Studio with SIPA</t>
        </is>
      </c>
      <c r="L660" s="77" t="inlineStr">
        <is>
          <t>Students from across Columbia's undergraduate and graduate schools (application required)</t>
        </is>
      </c>
      <c r="M660" s="77" t="inlineStr">
        <is>
          <t>Central provision</t>
        </is>
      </c>
      <c r="N660" s="77" t="inlineStr">
        <is>
          <t>Mixed</t>
        </is>
      </c>
      <c r="O660" s="77" t="inlineStr">
        <is>
          <t>Any</t>
        </is>
      </c>
      <c r="P660" s="77" t="inlineStr">
        <is>
          <t>Application only; Spring 2026 cohort capped at 30; placed in teams by background and interest. Undergraduate eligibility for Columbia College/Barnard not confirmed.</t>
        </is>
      </c>
      <c r="Q660" s="77" t="inlineStr">
        <is>
          <t>Selective/competitive</t>
        </is>
      </c>
      <c r="R660" s="77" t="inlineStr">
        <is>
          <t>Curricular</t>
        </is>
      </c>
      <c r="S660" s="77" t="inlineStr">
        <is>
          <t>3 credits</t>
        </is>
      </c>
      <c r="T660" s="77" t="inlineStr">
        <is>
          <t>One semester (Spring 2026)</t>
        </is>
      </c>
      <c r="U660" s="77" t="inlineStr">
        <is>
          <t>Team design project</t>
        </is>
      </c>
      <c r="V660" s="77" t="inlineStr">
        <is>
          <t>Yes</t>
        </is>
      </c>
      <c r="W660" s="77" t="inlineStr">
        <is>
          <t>Stakeholder research, human-centred design, working prototypes and implementation blueprints for clients [1].</t>
        </is>
      </c>
      <c r="X660" s="77" t="inlineStr">
        <is>
          <t>Yes</t>
        </is>
      </c>
      <c r="Y660" s="77" t="inlineStr">
        <is>
          <t>Students 'work in teams'; assigned to teams on background/interest [1].</t>
        </is>
      </c>
      <c r="Z660" s="77" t="inlineStr">
        <is>
          <t>Yes</t>
        </is>
      </c>
      <c r="AA660" s="77" t="inlineStr">
        <is>
          <t>Teams work on behalf of social-sector clients (nonprofits, social enterprises, government agencies) [1].</t>
        </is>
      </c>
      <c r="AB660" s="77" t="inlineStr">
        <is>
          <t>Mixed</t>
        </is>
      </c>
      <c r="AC660" s="77" t="inlineStr">
        <is>
          <t>Client: poses problem, receives prototypes/blueprints</t>
        </is>
      </c>
      <c r="AD660" s="77" t="inlineStr">
        <is>
          <t>Past clients per Columbia Entrepreneurship: Warby Parker, NYC Department of Education, Sesame Workshop, Apple, UNDP</t>
        </is>
      </c>
      <c r="AE660" s="77" t="inlineStr">
        <is>
          <t>Prototype and implementation blueprint</t>
        </is>
      </c>
      <c r="AF660" s="77">
        <f>IF(OR(V660="No",X660="No",Z660="No"),"Outside strict definition",IF(AND(V660="Yes",X660="Yes",Z660="Yes"),"Meets all three","Potentially relevant; evidence incomplete"))</f>
        <v/>
      </c>
      <c r="AG660" s="77" t="inlineStr">
        <is>
          <t>Current delivery confirmed</t>
        </is>
      </c>
      <c r="AH660" s="77" t="inlineStr">
        <is>
          <t>Spring 2026</t>
        </is>
      </c>
      <c r="AI660" s="77" t="inlineStr">
        <is>
          <t>Yes</t>
        </is>
      </c>
      <c r="AJ660" s="77">
        <f>IF(AND(AI660="Yes",AF660="Meets all three",AG660="Current delivery confirmed"),"Yes","No")</f>
        <v/>
      </c>
      <c r="AK660" s="77" t="inlineStr">
        <is>
          <t>Spring 2026 cohort capped at 30 students.</t>
        </is>
      </c>
      <c r="AL660" s="77" t="inlineStr">
        <is>
          <t>US11-S04-R1</t>
        </is>
      </c>
      <c r="AM660" s="77" t="inlineStr">
        <is>
          <t>Spring 2026 client names not seen; 'University-wide' based on 'open to students across Columbia's 20 schools' wording.</t>
        </is>
      </c>
      <c r="AN660" s="77" t="inlineStr"/>
      <c r="AO660" s="77" t="inlineStr">
        <is>
          <t>US</t>
        </is>
      </c>
      <c r="AP660" s="77" t="inlineStr">
        <is>
          <t>US</t>
        </is>
      </c>
      <c r="AQ660" s="77" t="inlineStr">
        <is>
          <t>~1 term/semester</t>
        </is>
      </c>
      <c r="AR660" s="77" t="inlineStr">
        <is>
          <t>All/standard</t>
        </is>
      </c>
      <c r="AS660" s="77" t="inlineStr"/>
    </row>
    <row r="661">
      <c r="A661" s="77" t="inlineStr">
        <is>
          <t>US11</t>
        </is>
      </c>
      <c r="B661" s="77" t="inlineStr">
        <is>
          <t>Columbia</t>
        </is>
      </c>
      <c r="C661" s="77" t="inlineStr">
        <is>
          <t>Programme/course</t>
        </is>
      </c>
      <c r="D661" s="77" t="inlineStr">
        <is>
          <t>US11-S05</t>
        </is>
      </c>
      <c r="E661" s="77" t="inlineStr"/>
      <c r="F661" s="77" t="inlineStr">
        <is>
          <t>No</t>
        </is>
      </c>
      <c r="G661" s="79" t="inlineStr">
        <is>
          <t>Management Consulting Lab</t>
        </is>
      </c>
      <c r="H661" s="77" t="inlineStr">
        <is>
          <t>Management Consulting Lab (Columbia Business School)</t>
        </is>
      </c>
      <c r="I661" s="77" t="inlineStr">
        <is>
          <t>B8701</t>
        </is>
      </c>
      <c r="J661" s="77" t="inlineStr">
        <is>
          <t>Almost entirely project-based elective: student teams of three carry out a semester-long project with an EC-Africa growth company (revenue c.$500k-$15M, 10-500 staff) on process improvement, marketing, market entry or similar.</t>
        </is>
      </c>
      <c r="K661" s="77" t="inlineStr">
        <is>
          <t>Columbia Business School (Entrepreneurship and Competitiveness in Africa programme)</t>
        </is>
      </c>
      <c r="L661" s="77" t="inlineStr">
        <is>
          <t>Columbia Business School students (MBA electives)</t>
        </is>
      </c>
      <c r="M661" s="77" t="inlineStr">
        <is>
          <t>Business/management</t>
        </is>
      </c>
      <c r="N661" s="77" t="inlineStr">
        <is>
          <t>Postgraduate taught</t>
        </is>
      </c>
      <c r="O661" s="77" t="inlineStr"/>
      <c r="P661" s="77" t="inlineStr"/>
      <c r="Q661" s="77" t="inlineStr">
        <is>
          <t>Optional/elective</t>
        </is>
      </c>
      <c r="R661" s="77" t="inlineStr">
        <is>
          <t>Curricular</t>
        </is>
      </c>
      <c r="S661" s="77" t="inlineStr">
        <is>
          <t>Not established</t>
        </is>
      </c>
      <c r="T661" s="77" t="inlineStr">
        <is>
          <t>Late January to 1 May 2026</t>
        </is>
      </c>
      <c r="U661" s="77" t="inlineStr">
        <is>
          <t>Team consulting project, weekly evening class</t>
        </is>
      </c>
      <c r="V661" s="77" t="inlineStr">
        <is>
          <t>Yes</t>
        </is>
      </c>
      <c r="W661" s="77" t="inlineStr">
        <is>
          <t>Semester-long client project [1].</t>
        </is>
      </c>
      <c r="X661" s="77" t="inlineStr">
        <is>
          <t>Yes</t>
        </is>
      </c>
      <c r="Y661" s="77" t="inlineStr">
        <is>
          <t>Students grouped into teams of three [1].</t>
        </is>
      </c>
      <c r="Z661" s="77" t="inlineStr">
        <is>
          <t>Yes</t>
        </is>
      </c>
      <c r="AA661" s="77" t="inlineStr">
        <is>
          <t>Each EC-Africa company enrolls a team of two or three senior staff and is the client [1][2].</t>
        </is>
      </c>
      <c r="AB661" s="77" t="inlineStr">
        <is>
          <t>Business/commercial</t>
        </is>
      </c>
      <c r="AC661" s="77" t="inlineStr">
        <is>
          <t>Client company</t>
        </is>
      </c>
      <c r="AD661" s="77" t="inlineStr"/>
      <c r="AE661" s="77" t="inlineStr">
        <is>
          <t>Consulting project output (form not specified)</t>
        </is>
      </c>
      <c r="AF661" s="77">
        <f>IF(OR(V661="No",X661="No",Z661="No"),"Outside strict definition",IF(AND(V661="Yes",X661="Yes",Z661="Yes"),"Meets all three","Potentially relevant; evidence incomplete"))</f>
        <v/>
      </c>
      <c r="AG661" s="77" t="inlineStr">
        <is>
          <t>Current delivery confirmed</t>
        </is>
      </c>
      <c r="AH661" s="77" t="inlineStr">
        <is>
          <t>Spring 2026</t>
        </is>
      </c>
      <c r="AI661" s="77" t="inlineStr">
        <is>
          <t>Yes</t>
        </is>
      </c>
      <c r="AJ661" s="77">
        <f>IF(AND(AI661="Yes",AF661="Meets all three",AG661="Current delivery confirmed"),"Yes","No")</f>
        <v/>
      </c>
      <c r="AK661" s="77" t="inlineStr"/>
      <c r="AL661" s="77" t="inlineStr">
        <is>
          <t>US11-S05-R1; US11-S05-R2</t>
        </is>
      </c>
      <c r="AM661" s="77" t="inlineStr">
        <is>
          <t>Credits; deliverable; whether future cycles continue (EC-Africa next cycle announced for 2028).</t>
        </is>
      </c>
      <c r="AN661" s="77" t="inlineStr"/>
      <c r="AO661" s="77" t="inlineStr">
        <is>
          <t>US</t>
        </is>
      </c>
      <c r="AP661" s="77" t="inlineStr">
        <is>
          <t>US</t>
        </is>
      </c>
      <c r="AQ661" s="77" t="inlineStr">
        <is>
          <t>~1 term/semester</t>
        </is>
      </c>
      <c r="AR661" s="77" t="inlineStr">
        <is>
          <t>All/standard</t>
        </is>
      </c>
      <c r="AS661" s="77" t="inlineStr"/>
    </row>
    <row r="662">
      <c r="A662" s="77" t="inlineStr">
        <is>
          <t>US11</t>
        </is>
      </c>
      <c r="B662" s="77" t="inlineStr">
        <is>
          <t>Columbia</t>
        </is>
      </c>
      <c r="C662" s="77" t="inlineStr">
        <is>
          <t>Programme/course</t>
        </is>
      </c>
      <c r="D662" s="77" t="inlineStr">
        <is>
          <t>US11-S06</t>
        </is>
      </c>
      <c r="E662" s="77" t="inlineStr"/>
      <c r="F662" s="77" t="inlineStr">
        <is>
          <t>No</t>
        </is>
      </c>
      <c r="G662" s="79" t="inlineStr">
        <is>
          <t>Workshop in Sustainable Development (EESC BC3300)</t>
        </is>
      </c>
      <c r="H662" s="77" t="inlineStr">
        <is>
          <t>Workshop in Sustainable Development</t>
        </is>
      </c>
      <c r="I662" s="77" t="inlineStr">
        <is>
          <t>EESC BC3300</t>
        </is>
      </c>
      <c r="J662" s="77" t="inlineStr">
        <is>
          <t>Barnard Environmental Science 4-point workshop: student groups work on sustainability problems for an external client agency, with instruction in communication, collaboration and management, client meetings and presentations; example client WE ACT for Environmental Justice (Fall 2022).</t>
        </is>
      </c>
      <c r="K662" s="77" t="inlineStr">
        <is>
          <t>Barnard College Environmental Science</t>
        </is>
      </c>
      <c r="L662" s="77" t="inlineStr">
        <is>
          <t>Barnard Environment and Sustainability major/minor (required junior-level client workshop); Fall 2026 section capped at 14</t>
        </is>
      </c>
      <c r="M662" s="77" t="inlineStr">
        <is>
          <t>Science</t>
        </is>
      </c>
      <c r="N662" s="77" t="inlineStr">
        <is>
          <t>Undergraduate</t>
        </is>
      </c>
      <c r="O662" s="77" t="inlineStr">
        <is>
          <t>Junior</t>
        </is>
      </c>
      <c r="P662" s="77" t="inlineStr"/>
      <c r="Q662" s="77" t="inlineStr">
        <is>
          <t>Compulsory within specified programmes</t>
        </is>
      </c>
      <c r="R662" s="77" t="inlineStr">
        <is>
          <t>Curricular</t>
        </is>
      </c>
      <c r="S662" s="77" t="inlineStr">
        <is>
          <t>4 points</t>
        </is>
      </c>
      <c r="T662" s="77" t="inlineStr">
        <is>
          <t>One semester</t>
        </is>
      </c>
      <c r="U662" s="77" t="inlineStr">
        <is>
          <t>Group client project</t>
        </is>
      </c>
      <c r="V662" s="77" t="inlineStr">
        <is>
          <t>Yes</t>
        </is>
      </c>
      <c r="W662" s="77" t="inlineStr">
        <is>
          <t>Group projects for a client agency [1].</t>
        </is>
      </c>
      <c r="X662" s="77" t="inlineStr">
        <is>
          <t>Yes</t>
        </is>
      </c>
      <c r="Y662" s="77" t="inlineStr">
        <is>
          <t>'working in groups' [1].</t>
        </is>
      </c>
      <c r="Z662" s="77" t="inlineStr">
        <is>
          <t>Yes</t>
        </is>
      </c>
      <c r="AA662" s="77" t="inlineStr">
        <is>
          <t>Work is for an external client agency, with client meetings and presentations [1].</t>
        </is>
      </c>
      <c r="AB662" s="77" t="inlineStr">
        <is>
          <t>Charity/community</t>
        </is>
      </c>
      <c r="AC662" s="77" t="inlineStr">
        <is>
          <t>Client agency</t>
        </is>
      </c>
      <c r="AD662" s="77" t="inlineStr">
        <is>
          <t>WE ACT for Environmental Justice (Fall 2022)</t>
        </is>
      </c>
      <c r="AE662" s="77" t="inlineStr">
        <is>
          <t>Client report/presentation (form not specified)</t>
        </is>
      </c>
      <c r="AF662" s="77">
        <f>IF(OR(V662="No",X662="No",Z662="No"),"Outside strict definition",IF(AND(V662="Yes",X662="Yes",Z662="Yes"),"Meets all three","Potentially relevant; evidence incomplete"))</f>
        <v/>
      </c>
      <c r="AG662" s="77" t="inlineStr">
        <is>
          <t>Current delivery confirmed</t>
        </is>
      </c>
      <c r="AH662" s="77" t="inlineStr">
        <is>
          <t>Fall 2026 (section listing)</t>
        </is>
      </c>
      <c r="AI662" s="77" t="inlineStr">
        <is>
          <t>Yes</t>
        </is>
      </c>
      <c r="AJ662" s="77">
        <f>IF(AND(AI662="Yes",AF662="Meets all three",AG662="Current delivery confirmed"),"Yes","No")</f>
        <v/>
      </c>
      <c r="AK662" s="77" t="inlineStr"/>
      <c r="AL662" s="77" t="inlineStr">
        <is>
          <t>US11-S06-R1; US11-S06-R2</t>
        </is>
      </c>
      <c r="AM662" s="77" t="inlineStr">
        <is>
          <t>Current-term client not seen; partner type varies by year; whether the major requirement is wholly this course.</t>
        </is>
      </c>
      <c r="AN662" s="77" t="inlineStr"/>
      <c r="AO662" s="77" t="inlineStr">
        <is>
          <t>US</t>
        </is>
      </c>
      <c r="AP662" s="77" t="inlineStr">
        <is>
          <t>US</t>
        </is>
      </c>
      <c r="AQ662" s="77" t="inlineStr">
        <is>
          <t>~1 term/semester</t>
        </is>
      </c>
      <c r="AR662" s="77" t="inlineStr">
        <is>
          <t>Unclear</t>
        </is>
      </c>
      <c r="AS662" s="77" t="inlineStr"/>
    </row>
    <row r="663">
      <c r="A663" s="77" t="inlineStr">
        <is>
          <t>US11</t>
        </is>
      </c>
      <c r="B663" s="77" t="inlineStr">
        <is>
          <t>Columbia</t>
        </is>
      </c>
      <c r="C663" s="77" t="inlineStr">
        <is>
          <t>Programme/course</t>
        </is>
      </c>
      <c r="D663" s="77" t="inlineStr">
        <is>
          <t>US11-S07</t>
        </is>
      </c>
      <c r="E663" s="77" t="inlineStr"/>
      <c r="F663" s="77" t="inlineStr">
        <is>
          <t>No</t>
        </is>
      </c>
      <c r="G663" s="79" t="inlineStr">
        <is>
          <t>Urban Planning Studio (MS Urban Planning)</t>
        </is>
      </c>
      <c r="H663" s="77" t="inlineStr">
        <is>
          <t>Urban Planning Studio</t>
        </is>
      </c>
      <c r="I663" s="77" t="inlineStr"/>
      <c r="J663" s="77" t="inlineStr">
        <is>
          <t>Core spring first-year studio in which students work as a team with a real client (e.g. NYC DOT, City of Newark, Bronx Community Foundation, Citizens Housing and Planning Council in Spring 2022), producing reports and presentations.</t>
        </is>
      </c>
      <c r="K663" s="77" t="inlineStr">
        <is>
          <t>GSAPP, MS Urban Planning</t>
        </is>
      </c>
      <c r="L663" s="77" t="inlineStr">
        <is>
          <t>MS Urban Planning</t>
        </is>
      </c>
      <c r="M663" s="77" t="inlineStr">
        <is>
          <t>Other (law, health, design, architecture…)</t>
        </is>
      </c>
      <c r="N663" s="77" t="inlineStr">
        <is>
          <t>Postgraduate taught</t>
        </is>
      </c>
      <c r="O663" s="77" t="inlineStr">
        <is>
          <t>First year, spring</t>
        </is>
      </c>
      <c r="P663" s="77" t="inlineStr"/>
      <c r="Q663" s="77" t="inlineStr">
        <is>
          <t>Compulsory within specified programmes</t>
        </is>
      </c>
      <c r="R663" s="77" t="inlineStr">
        <is>
          <t>Curricular</t>
        </is>
      </c>
      <c r="S663" s="77" t="inlineStr">
        <is>
          <t>Not established</t>
        </is>
      </c>
      <c r="T663" s="77" t="inlineStr">
        <is>
          <t>One semester</t>
        </is>
      </c>
      <c r="U663" s="77" t="inlineStr">
        <is>
          <t>Studio</t>
        </is>
      </c>
      <c r="V663" s="77" t="inlineStr">
        <is>
          <t>Yes</t>
        </is>
      </c>
      <c r="W663" s="77" t="inlineStr">
        <is>
          <t>Real-world project with report and presentation [1].</t>
        </is>
      </c>
      <c r="X663" s="77" t="inlineStr">
        <is>
          <t>Yes</t>
        </is>
      </c>
      <c r="Y663" s="77" t="inlineStr">
        <is>
          <t>'work as a team with a client' [1].</t>
        </is>
      </c>
      <c r="Z663" s="77" t="inlineStr">
        <is>
          <t>Yes</t>
        </is>
      </c>
      <c r="AA663" s="77" t="inlineStr">
        <is>
          <t>Clients paired with studios in Spring 2022 listing [1].</t>
        </is>
      </c>
      <c r="AB663" s="77" t="inlineStr">
        <is>
          <t>Public sector</t>
        </is>
      </c>
      <c r="AC663" s="77" t="inlineStr">
        <is>
          <t>Client</t>
        </is>
      </c>
      <c r="AD663" s="77" t="inlineStr">
        <is>
          <t>Spring 2022: NYC DOT, City of Newark, Bronx Community Foundation, Citizens Housing and Planning Council</t>
        </is>
      </c>
      <c r="AE663" s="77" t="inlineStr">
        <is>
          <t>Written report and presentation</t>
        </is>
      </c>
      <c r="AF663" s="77">
        <f>IF(OR(V663="No",X663="No",Z663="No"),"Outside strict definition",IF(AND(V663="Yes",X663="Yes",Z663="Yes"),"Meets all three","Potentially relevant; evidence incomplete"))</f>
        <v/>
      </c>
      <c r="AG663" s="77" t="inlineStr">
        <is>
          <t>Current status unclear</t>
        </is>
      </c>
      <c r="AH663" s="77" t="inlineStr">
        <is>
          <t>2022</t>
        </is>
      </c>
      <c r="AI663" s="77" t="inlineStr">
        <is>
          <t>Yes</t>
        </is>
      </c>
      <c r="AJ663" s="77">
        <f>IF(AND(AI663="Yes",AF663="Meets all three",AG663="Current delivery confirmed"),"Yes","No")</f>
        <v/>
      </c>
      <c r="AK663" s="77" t="inlineStr"/>
      <c r="AL663" s="77" t="inlineStr">
        <is>
          <t>US11-S07-R1</t>
        </is>
      </c>
      <c r="AM663" s="77" t="inlineStr">
        <is>
          <t>No dated 2025/26 or 2026/27 evidence; compulsory status inferred from 'core studio' wording; whole-year client list not seen.</t>
        </is>
      </c>
      <c r="AN663" s="77" t="inlineStr"/>
      <c r="AO663" s="77" t="inlineStr">
        <is>
          <t>US</t>
        </is>
      </c>
      <c r="AP663" s="77" t="inlineStr">
        <is>
          <t>US</t>
        </is>
      </c>
      <c r="AQ663" s="77" t="inlineStr">
        <is>
          <t>~1 term/semester</t>
        </is>
      </c>
      <c r="AR663" s="77" t="inlineStr">
        <is>
          <t>Unclear</t>
        </is>
      </c>
      <c r="AS663" s="77" t="inlineStr"/>
    </row>
    <row r="664">
      <c r="A664" s="77" t="inlineStr">
        <is>
          <t>US12</t>
        </is>
      </c>
      <c r="B664" s="77" t="inlineStr">
        <is>
          <t>Johns Hopkins</t>
        </is>
      </c>
      <c r="C664" s="77" t="inlineStr">
        <is>
          <t>Programme/course</t>
        </is>
      </c>
      <c r="D664" s="77" t="inlineStr">
        <is>
          <t>US12-S01</t>
        </is>
      </c>
      <c r="E664" s="77" t="inlineStr"/>
      <c r="F664" s="77" t="inlineStr">
        <is>
          <t>No</t>
        </is>
      </c>
      <c r="G664" s="79" t="inlineStr">
        <is>
          <t>Mechanical Engineering Senior Design (EN.530.403/404)</t>
        </is>
      </c>
      <c r="H664" s="77" t="inlineStr">
        <is>
          <t>Mechanical Engineering Senior Design (EN.530.403/404)</t>
        </is>
      </c>
      <c r="I664" s="77" t="inlineStr">
        <is>
          <t>EN.530.403/404 (alt EN.660.345/346)</t>
        </is>
      </c>
      <c r="J664" s="77" t="inlineStr">
        <is>
          <t>Two-semester senior capstone: small student teams take on a real project sponsored by local industry, government or non-profit organisations; each team conceives, designs, builds and tests a prototype in dedicated labs and presents the product and specifications to the sponsor. Sponsors provide funds, resources and technical contacts.</t>
        </is>
      </c>
      <c r="K664" s="77" t="inlineStr">
        <is>
          <t>Department of Mechanical Engineering</t>
        </is>
      </c>
      <c r="L664" s="77" t="inlineStr">
        <is>
          <t>BS Mechanical Engineering seniors</t>
        </is>
      </c>
      <c r="M664" s="77" t="inlineStr">
        <is>
          <t>Engineering/computing</t>
        </is>
      </c>
      <c r="N664" s="77" t="inlineStr">
        <is>
          <t>Undergraduate</t>
        </is>
      </c>
      <c r="O664" s="77" t="inlineStr">
        <is>
          <t>Senior year</t>
        </is>
      </c>
      <c r="P664" s="77" t="inlineStr"/>
      <c r="Q664" s="77" t="inlineStr">
        <is>
          <t>Compulsory within specified programmes</t>
        </is>
      </c>
      <c r="R664" s="77" t="inlineStr">
        <is>
          <t>Curricular</t>
        </is>
      </c>
      <c r="S664" s="77" t="inlineStr">
        <is>
          <t>4 credits per semester, 8 credits total (catalogue)</t>
        </is>
      </c>
      <c r="T664" s="77" t="inlineStr">
        <is>
          <t>Two semesters</t>
        </is>
      </c>
      <c r="U664" s="77" t="inlineStr">
        <is>
          <t>Team design-build project</t>
        </is>
      </c>
      <c r="V664" s="77" t="inlineStr">
        <is>
          <t>Yes</t>
        </is>
      </c>
      <c r="W664" s="77" t="inlineStr">
        <is>
          <t>Teams design, build and test a prototype for a sponsor's problem [1][2].</t>
        </is>
      </c>
      <c r="X664" s="77" t="inlineStr">
        <is>
          <t>Yes</t>
        </is>
      </c>
      <c r="Y664" s="77" t="inlineStr">
        <is>
          <t>'small teams' [1][2].</t>
        </is>
      </c>
      <c r="Z664" s="77" t="inlineStr">
        <is>
          <t>Yes</t>
        </is>
      </c>
      <c r="AA664" s="77" t="inlineStr">
        <is>
          <t>Sponsors (industry, government, academia, non-profit) set the problem, fund materials, supply technical contacts and receive the functioning prototype and specifications [1][2]. Design Day 2026 sponsor list includes JHU APL, Stanley Black &amp; Decker and the JHU School of Medicine (some internal) [3].</t>
        </is>
      </c>
      <c r="AB664" s="77" t="inlineStr">
        <is>
          <t>Mixed</t>
        </is>
      </c>
      <c r="AC664" s="77" t="inlineStr">
        <is>
          <t>Sponsor/client: supplies problem, funding, technical contacts; receives prototype</t>
        </is>
      </c>
      <c r="AD664" s="77" t="inlineStr">
        <is>
          <t>Army Research Lab, BOSCH Security Systems, Blind Industries &amp; Services of Maryland (2020 brochure); JHU APL, Stanley Black &amp; Decker (Design Day 2026)</t>
        </is>
      </c>
      <c r="AE664" s="77" t="inlineStr">
        <is>
          <t>Functioning prototype + specifications presented to sponsor</t>
        </is>
      </c>
      <c r="AF664" s="77">
        <f>IF(OR(V664="No",X664="No",Z664="No"),"Outside strict definition",IF(AND(V664="Yes",X664="Yes",Z664="Yes"),"Meets all three","Potentially relevant; evidence incomplete"))</f>
        <v/>
      </c>
      <c r="AG664" s="77" t="inlineStr">
        <is>
          <t>Current delivery confirmed</t>
        </is>
      </c>
      <c r="AH664" s="77" t="inlineStr">
        <is>
          <t>2025/26 (Design Day April 2026)</t>
        </is>
      </c>
      <c r="AI664" s="77" t="inlineStr">
        <is>
          <t>Yes</t>
        </is>
      </c>
      <c r="AJ664" s="77">
        <f>IF(AND(AI664="Yes",AF664="Meets all three",AG664="Current delivery confirmed"),"Yes","No")</f>
        <v/>
      </c>
      <c r="AK664" s="77" t="inlineStr"/>
      <c r="AL664" s="77" t="inlineStr">
        <is>
          <t>US12-S01-R1; US12-S01-R2; US12-S01-R3</t>
        </is>
      </c>
      <c r="AM664" s="77" t="inlineStr">
        <is>
          <t>Catalogue year of credit table unconfirmed; compulsory status inferred from catalogue capstone requirement; some sponsors are JHU internal units.</t>
        </is>
      </c>
      <c r="AN664" s="77" t="inlineStr"/>
      <c r="AO664" s="77" t="inlineStr">
        <is>
          <t>US</t>
        </is>
      </c>
      <c r="AP664" s="77" t="inlineStr">
        <is>
          <t>US</t>
        </is>
      </c>
      <c r="AQ664" s="77" t="inlineStr">
        <is>
          <t>&gt;1 term</t>
        </is>
      </c>
      <c r="AR664" s="77" t="inlineStr">
        <is>
          <t>All/standard</t>
        </is>
      </c>
      <c r="AS664" s="77" t="inlineStr"/>
    </row>
    <row r="665">
      <c r="A665" s="77" t="inlineStr">
        <is>
          <t>US12</t>
        </is>
      </c>
      <c r="B665" s="77" t="inlineStr">
        <is>
          <t>Johns Hopkins</t>
        </is>
      </c>
      <c r="C665" s="77" t="inlineStr">
        <is>
          <t>Programme/course</t>
        </is>
      </c>
      <c r="D665" s="77" t="inlineStr">
        <is>
          <t>US12-S02</t>
        </is>
      </c>
      <c r="E665" s="77" t="inlineStr"/>
      <c r="F665" s="77" t="inlineStr">
        <is>
          <t>No</t>
        </is>
      </c>
      <c r="G665" s="79" t="inlineStr">
        <is>
          <t>Civil and Systems Engineering senior capstone (community-centered design)</t>
        </is>
      </c>
      <c r="H665" s="77" t="inlineStr">
        <is>
          <t>Civil and Systems Engineering senior capstone (community-centered design)</t>
        </is>
      </c>
      <c r="I665" s="77" t="inlineStr"/>
      <c r="J665" s="77" t="inlineStr">
        <is>
          <t>Civil and systems engineering seniors work in teams with community clients, e.g. a nonprofit and a community land trust on a Baltimore rowhome preservation project.</t>
        </is>
      </c>
      <c r="K665" s="77" t="inlineStr">
        <is>
          <t>Engineering Design Center / Civil and Systems Engineering</t>
        </is>
      </c>
      <c r="L665" s="77" t="inlineStr">
        <is>
          <t>Civil and Systems Engineering seniors</t>
        </is>
      </c>
      <c r="M665" s="77" t="inlineStr">
        <is>
          <t>Engineering/computing</t>
        </is>
      </c>
      <c r="N665" s="77" t="inlineStr">
        <is>
          <t>Undergraduate</t>
        </is>
      </c>
      <c r="O665" s="77" t="inlineStr">
        <is>
          <t>Senior</t>
        </is>
      </c>
      <c r="P665" s="77" t="inlineStr"/>
      <c r="Q665" s="77" t="inlineStr">
        <is>
          <t>Compulsory within specified programmes</t>
        </is>
      </c>
      <c r="R665" s="77" t="inlineStr">
        <is>
          <t>Curricular</t>
        </is>
      </c>
      <c r="S665" s="77" t="inlineStr"/>
      <c r="T665" s="77" t="inlineStr"/>
      <c r="U665" s="77" t="inlineStr"/>
      <c r="V665" s="77" t="inlineStr">
        <is>
          <t>Yes</t>
        </is>
      </c>
      <c r="W665" s="77" t="inlineStr">
        <is>
          <t>Capstone design projects for community clients [1].</t>
        </is>
      </c>
      <c r="X665" s="77" t="inlineStr">
        <is>
          <t>Yes</t>
        </is>
      </c>
      <c r="Y665" s="77" t="inlineStr">
        <is>
          <t>'teams' work with designated clients [1].</t>
        </is>
      </c>
      <c r="Z665" s="77" t="inlineStr">
        <is>
          <t>Yes</t>
        </is>
      </c>
      <c r="AA665" s="77" t="inlineStr">
        <is>
          <t>Teams work with designated clients (nonprofit, community land trust) [1].</t>
        </is>
      </c>
      <c r="AB665" s="77" t="inlineStr">
        <is>
          <t>Charity/community</t>
        </is>
      </c>
      <c r="AC665" s="77" t="inlineStr">
        <is>
          <t>Client</t>
        </is>
      </c>
      <c r="AD665" s="77" t="inlineStr"/>
      <c r="AE665" s="77" t="inlineStr"/>
      <c r="AF665" s="77">
        <f>IF(OR(V665="No",X665="No",Z665="No"),"Outside strict definition",IF(AND(V665="Yes",X665="Yes",Z665="Yes"),"Meets all three","Potentially relevant; evidence incomplete"))</f>
        <v/>
      </c>
      <c r="AG665" s="77" t="inlineStr">
        <is>
          <t>Current delivery confirmed</t>
        </is>
      </c>
      <c r="AH665" s="77" t="inlineStr">
        <is>
          <t>2025/26 (article 21 Apr 2026)</t>
        </is>
      </c>
      <c r="AI665" s="77" t="inlineStr">
        <is>
          <t>Yes</t>
        </is>
      </c>
      <c r="AJ665" s="77">
        <f>IF(AND(AI665="Yes",AF665="Meets all three",AG665="Current delivery confirmed"),"Yes","No")</f>
        <v/>
      </c>
      <c r="AK665" s="77" t="inlineStr"/>
      <c r="AL665" s="77" t="inlineStr">
        <is>
          <t>US12-S02-R1</t>
        </is>
      </c>
      <c r="AM665" s="77" t="inlineStr">
        <is>
          <t>Course codes, credits, how many teams have external clients, compulsory status not evidenced; only the search snippet was seen.</t>
        </is>
      </c>
      <c r="AN665" s="77" t="inlineStr"/>
      <c r="AO665" s="77" t="inlineStr">
        <is>
          <t>US</t>
        </is>
      </c>
      <c r="AP665" s="77" t="inlineStr">
        <is>
          <t>US</t>
        </is>
      </c>
      <c r="AQ665" s="77" t="inlineStr">
        <is>
          <t>Unclear</t>
        </is>
      </c>
      <c r="AR665" s="77" t="inlineStr">
        <is>
          <t>Some projects</t>
        </is>
      </c>
      <c r="AS665" s="77" t="inlineStr"/>
    </row>
    <row r="666">
      <c r="A666" s="77" t="inlineStr">
        <is>
          <t>US12</t>
        </is>
      </c>
      <c r="B666" s="77" t="inlineStr">
        <is>
          <t>Johns Hopkins</t>
        </is>
      </c>
      <c r="C666" s="77" t="inlineStr">
        <is>
          <t>Programme/course</t>
        </is>
      </c>
      <c r="D666" s="77" t="inlineStr">
        <is>
          <t>US12-S03</t>
        </is>
      </c>
      <c r="E666" s="77" t="inlineStr"/>
      <c r="F666" s="77" t="inlineStr">
        <is>
          <t>No</t>
        </is>
      </c>
      <c r="G666" s="79" t="inlineStr">
        <is>
          <t>BME Undergraduate Design Team</t>
        </is>
      </c>
      <c r="H666" s="77" t="inlineStr">
        <is>
          <t>BME Undergraduate Design Team</t>
        </is>
      </c>
      <c r="I666" s="77" t="inlineStr"/>
      <c r="J666" s="77" t="inlineStr">
        <is>
          <t>Teams of 5-8 BME undergraduates work for about a year (18-month process) on clinician/researcher/industry-submitted design challenges, with clinical sponsors, faculty mentors and designers; prototype and test devices.</t>
        </is>
      </c>
      <c r="K666" s="77" t="inlineStr">
        <is>
          <t>Biomedical Engineering</t>
        </is>
      </c>
      <c r="L666" s="77" t="inlineStr">
        <is>
          <t>BME undergraduates</t>
        </is>
      </c>
      <c r="M666" s="77" t="inlineStr">
        <is>
          <t>Engineering/computing</t>
        </is>
      </c>
      <c r="N666" s="77" t="inlineStr">
        <is>
          <t>Undergraduate</t>
        </is>
      </c>
      <c r="O666" s="77" t="inlineStr"/>
      <c r="P666" s="77" t="inlineStr"/>
      <c r="Q666" s="77" t="inlineStr">
        <is>
          <t>Optional/elective</t>
        </is>
      </c>
      <c r="R666" s="77" t="inlineStr">
        <is>
          <t>Curricular</t>
        </is>
      </c>
      <c r="S666" s="77" t="inlineStr"/>
      <c r="T666" s="77" t="inlineStr"/>
      <c r="U666" s="77" t="inlineStr"/>
      <c r="V666" s="77" t="inlineStr">
        <is>
          <t>Yes</t>
        </is>
      </c>
      <c r="W666" s="77" t="inlineStr">
        <is>
          <t>Design teams prototype and test devices for submitted clinical needs [1].</t>
        </is>
      </c>
      <c r="X666" s="77" t="inlineStr">
        <is>
          <t>Yes</t>
        </is>
      </c>
      <c r="Y666" s="77" t="inlineStr">
        <is>
          <t>Teams of 5-8 undergraduates [1].</t>
        </is>
      </c>
      <c r="Z666" s="77" t="inlineStr">
        <is>
          <t>Unclear</t>
        </is>
      </c>
      <c r="AA666" s="77" t="inlineStr">
        <is>
          <t>Clinicians, researchers and industry professionals submit challenges and sponsors are expected to engage about one hour per week [1]; many sponsors are JHU/Hopkins Hospital clinicians (internal), industry share not evidenced.</t>
        </is>
      </c>
      <c r="AB666" s="77" t="inlineStr">
        <is>
          <t>Mixed</t>
        </is>
      </c>
      <c r="AC666" s="77" t="inlineStr">
        <is>
          <t>Sponsor submits challenge, advises</t>
        </is>
      </c>
      <c r="AD666" s="77" t="inlineStr"/>
      <c r="AE666" s="77" t="inlineStr"/>
      <c r="AF666" s="77">
        <f>IF(OR(V666="No",X666="No",Z666="No"),"Outside strict definition",IF(AND(V666="Yes",X666="Yes",Z666="Yes"),"Meets all three","Potentially relevant; evidence incomplete"))</f>
        <v/>
      </c>
      <c r="AG666" s="77" t="inlineStr">
        <is>
          <t>Current delivery confirmed</t>
        </is>
      </c>
      <c r="AH666" s="77" t="inlineStr">
        <is>
          <t>2025/26 (Design Day; Winter 2026 E-Team news)</t>
        </is>
      </c>
      <c r="AI666" s="77" t="inlineStr">
        <is>
          <t>Yes</t>
        </is>
      </c>
      <c r="AJ666" s="77">
        <f>IF(AND(AI666="Yes",AF666="Meets all three",AG666="Current delivery confirmed"),"Yes","No")</f>
        <v/>
      </c>
      <c r="AK666" s="77" t="inlineStr">
        <is>
          <t>About 20 teams per year (page undated; older page says ~15)</t>
        </is>
      </c>
      <c r="AL666" s="77" t="inlineStr">
        <is>
          <t>US12-S03-R1</t>
        </is>
      </c>
      <c r="AM666" s="77" t="inlineStr">
        <is>
          <t>Share of external (non-JHU) sponsors; credit; exact current-cycle call.</t>
        </is>
      </c>
      <c r="AN666" s="77" t="inlineStr">
        <is>
          <t>BME Undergraduate Design Team</t>
        </is>
      </c>
      <c r="AO666" s="77" t="inlineStr">
        <is>
          <t>US</t>
        </is>
      </c>
      <c r="AP666" s="77" t="inlineStr">
        <is>
          <t>US</t>
        </is>
      </c>
      <c r="AQ666" s="77" t="inlineStr">
        <is>
          <t>&gt;1 term</t>
        </is>
      </c>
      <c r="AR666" s="77" t="inlineStr">
        <is>
          <t>Unclear</t>
        </is>
      </c>
      <c r="AS666" s="77" t="inlineStr"/>
    </row>
    <row r="667">
      <c r="A667" s="77" t="inlineStr">
        <is>
          <t>US12</t>
        </is>
      </c>
      <c r="B667" s="77" t="inlineStr">
        <is>
          <t>Johns Hopkins</t>
        </is>
      </c>
      <c r="C667" s="77" t="inlineStr">
        <is>
          <t>Programme/course</t>
        </is>
      </c>
      <c r="D667" s="77" t="inlineStr">
        <is>
          <t>US12-S04</t>
        </is>
      </c>
      <c r="E667" s="77" t="inlineStr"/>
      <c r="F667" s="77" t="inlineStr">
        <is>
          <t>No</t>
        </is>
      </c>
      <c r="G667" s="79" t="inlineStr">
        <is>
          <t>Innovation Field Project (Carey Business School)</t>
        </is>
      </c>
      <c r="H667" s="77" t="inlineStr">
        <is>
          <t>Innovation Field Project (Carey Business School)</t>
        </is>
      </c>
      <c r="I667" s="77" t="inlineStr"/>
      <c r="J667" s="77" t="inlineStr">
        <is>
          <t>MBA signature experiential course: 8-week intensive in which student teams consult for a corporate sponsor on a business challenge, with a 3-5 day on-site visit within the US, faculty advisor, and a final presentation to the business.</t>
        </is>
      </c>
      <c r="K667" s="77" t="inlineStr">
        <is>
          <t>Carey Business School, Office of Experiential Learning</t>
        </is>
      </c>
      <c r="L667" s="77" t="inlineStr">
        <is>
          <t>Full-time/Accelerated MBA</t>
        </is>
      </c>
      <c r="M667" s="77" t="inlineStr">
        <is>
          <t>Business/management</t>
        </is>
      </c>
      <c r="N667" s="77" t="inlineStr">
        <is>
          <t>Postgraduate taught</t>
        </is>
      </c>
      <c r="O667" s="77" t="inlineStr"/>
      <c r="P667" s="77" t="inlineStr"/>
      <c r="Q667" s="77" t="inlineStr">
        <is>
          <t>Compulsory within specified programmes</t>
        </is>
      </c>
      <c r="R667" s="77" t="inlineStr">
        <is>
          <t>Curricular</t>
        </is>
      </c>
      <c r="S667" s="77" t="inlineStr"/>
      <c r="T667" s="77" t="inlineStr">
        <is>
          <t>8 weeks</t>
        </is>
      </c>
      <c r="U667" s="77" t="inlineStr"/>
      <c r="V667" s="77" t="inlineStr">
        <is>
          <t>Yes</t>
        </is>
      </c>
      <c r="W667" s="77" t="inlineStr">
        <is>
          <t>Consulting engagement on a sponsor business challenge ending in final presentation [1].</t>
        </is>
      </c>
      <c r="X667" s="77" t="inlineStr">
        <is>
          <t>Yes</t>
        </is>
      </c>
      <c r="Y667" s="77" t="inlineStr">
        <is>
          <t>'Working in teams' [1].</t>
        </is>
      </c>
      <c r="Z667" s="77" t="inlineStr">
        <is>
          <t>Yes</t>
        </is>
      </c>
      <c r="AA667" s="77" t="inlineStr">
        <is>
          <t>Corporate sponsor pairs students with the engagement, hosts on-site visit and receives final presentation; sponsors named include Siemens, AstraZeneca, Constellation, Kaiser Permanente, Fidelity [1].</t>
        </is>
      </c>
      <c r="AB667" s="77" t="inlineStr">
        <is>
          <t>Business/commercial</t>
        </is>
      </c>
      <c r="AC667" s="77" t="inlineStr">
        <is>
          <t>Sponsor/client</t>
        </is>
      </c>
      <c r="AD667" s="77" t="inlineStr">
        <is>
          <t>Siemens, AstraZeneca, Constellation, Kaiser Permanente, Fidelity (undated)</t>
        </is>
      </c>
      <c r="AE667" s="77" t="inlineStr">
        <is>
          <t>Final presentation / recommendations to sponsor</t>
        </is>
      </c>
      <c r="AF667" s="77">
        <f>IF(OR(V667="No",X667="No",Z667="No"),"Outside strict definition",IF(AND(V667="Yes",X667="Yes",Z667="Yes"),"Meets all three","Potentially relevant; evidence incomplete"))</f>
        <v/>
      </c>
      <c r="AG667" s="77" t="inlineStr">
        <is>
          <t>Current status unclear</t>
        </is>
      </c>
      <c r="AH667" s="77" t="inlineStr">
        <is>
          <t>undated</t>
        </is>
      </c>
      <c r="AI667" s="77" t="inlineStr">
        <is>
          <t>Yes</t>
        </is>
      </c>
      <c r="AJ667" s="77">
        <f>IF(AND(AI667="Yes",AF667="Meets all three",AG667="Current delivery confirmed"),"Yes","No")</f>
        <v/>
      </c>
      <c r="AK667" s="77" t="inlineStr"/>
      <c r="AL667" s="77" t="inlineStr">
        <is>
          <t>US12-S04-R1</t>
        </is>
      </c>
      <c r="AM667" s="77" t="inlineStr">
        <is>
          <t>Compulsory status stated only for Accelerated MBA required-course list; a Full-Time MBA page says 3 weeks (conflict); no dated 2025/26-26/27 cohort seen.</t>
        </is>
      </c>
      <c r="AN667" s="77" t="inlineStr"/>
      <c r="AO667" s="77" t="inlineStr">
        <is>
          <t>US</t>
        </is>
      </c>
      <c r="AP667" s="77" t="inlineStr">
        <is>
          <t>US</t>
        </is>
      </c>
      <c r="AQ667" s="77" t="inlineStr">
        <is>
          <t>~1 term</t>
        </is>
      </c>
      <c r="AR667" s="77" t="inlineStr">
        <is>
          <t>All/standard</t>
        </is>
      </c>
      <c r="AS667" s="77" t="inlineStr"/>
    </row>
    <row r="668">
      <c r="A668" s="77" t="inlineStr">
        <is>
          <t>US12</t>
        </is>
      </c>
      <c r="B668" s="77" t="inlineStr">
        <is>
          <t>Johns Hopkins</t>
        </is>
      </c>
      <c r="C668" s="77" t="inlineStr">
        <is>
          <t>Programme/course</t>
        </is>
      </c>
      <c r="D668" s="77" t="inlineStr">
        <is>
          <t>US12-S05</t>
        </is>
      </c>
      <c r="E668" s="77" t="inlineStr"/>
      <c r="F668" s="77" t="inlineStr">
        <is>
          <t>No</t>
        </is>
      </c>
      <c r="G668" s="79" t="inlineStr">
        <is>
          <t>Health Care Strategy Consulting Practicum (Carey)</t>
        </is>
      </c>
      <c r="H668" s="77" t="inlineStr">
        <is>
          <t>Health Care Strategy Consulting Practicum (Carey)</t>
        </is>
      </c>
      <c r="I668" s="77" t="inlineStr"/>
      <c r="J668" s="77" t="inlineStr">
        <is>
          <t>16-week online course: second half is client work in which groups of 3-5 students take on a challenge sourced by the Office of Experiential Learning from businesses and nonprofits.</t>
        </is>
      </c>
      <c r="K668" s="77" t="inlineStr">
        <is>
          <t>Carey Business School</t>
        </is>
      </c>
      <c r="L668" s="77" t="inlineStr">
        <is>
          <t>Part-time MS Health Care Management and healthcare-pathway MBA</t>
        </is>
      </c>
      <c r="M668" s="77" t="inlineStr">
        <is>
          <t>Business/management</t>
        </is>
      </c>
      <c r="N668" s="77" t="inlineStr">
        <is>
          <t>Postgraduate taught</t>
        </is>
      </c>
      <c r="O668" s="77" t="inlineStr"/>
      <c r="P668" s="77" t="inlineStr"/>
      <c r="Q668" s="77" t="inlineStr">
        <is>
          <t>Optional/elective</t>
        </is>
      </c>
      <c r="R668" s="77" t="inlineStr">
        <is>
          <t>Curricular</t>
        </is>
      </c>
      <c r="S668" s="77" t="inlineStr"/>
      <c r="T668" s="77" t="inlineStr">
        <is>
          <t>16 weeks</t>
        </is>
      </c>
      <c r="U668" s="77" t="inlineStr"/>
      <c r="V668" s="77" t="inlineStr">
        <is>
          <t>Yes</t>
        </is>
      </c>
      <c r="W668" s="77" t="inlineStr">
        <is>
          <t>Client challenge with actionable solutions [1].</t>
        </is>
      </c>
      <c r="X668" s="77" t="inlineStr">
        <is>
          <t>Yes</t>
        </is>
      </c>
      <c r="Y668" s="77" t="inlineStr">
        <is>
          <t>Groups of three to five peers [1].</t>
        </is>
      </c>
      <c r="Z668" s="77" t="inlineStr">
        <is>
          <t>Yes</t>
        </is>
      </c>
      <c r="AA668" s="77" t="inlineStr">
        <is>
          <t>Challenges from businesses and nonprofits, e.g. Helping UP Mission, JH Community Health (internal), Protenus [1].</t>
        </is>
      </c>
      <c r="AB668" s="77" t="inlineStr">
        <is>
          <t>Mixed</t>
        </is>
      </c>
      <c r="AC668" s="77" t="inlineStr">
        <is>
          <t>Client</t>
        </is>
      </c>
      <c r="AD668" s="77" t="inlineStr">
        <is>
          <t>Helping UP Mission, Protenus, Johns Hopkins Community Health (undated)</t>
        </is>
      </c>
      <c r="AE668" s="77" t="inlineStr"/>
      <c r="AF668" s="77">
        <f>IF(OR(V668="No",X668="No",Z668="No"),"Outside strict definition",IF(AND(V668="Yes",X668="Yes",Z668="Yes"),"Meets all three","Potentially relevant; evidence incomplete"))</f>
        <v/>
      </c>
      <c r="AG668" s="77" t="inlineStr">
        <is>
          <t>Current status unclear</t>
        </is>
      </c>
      <c r="AH668" s="77" t="inlineStr">
        <is>
          <t>undated</t>
        </is>
      </c>
      <c r="AI668" s="77" t="inlineStr">
        <is>
          <t>Yes</t>
        </is>
      </c>
      <c r="AJ668" s="77">
        <f>IF(AND(AI668="Yes",AF668="Meets all three",AG668="Current delivery confirmed"),"Yes","No")</f>
        <v/>
      </c>
      <c r="AK668" s="77" t="inlineStr"/>
      <c r="AL668" s="77" t="inlineStr">
        <is>
          <t>US12-S05-R1</t>
        </is>
      </c>
      <c r="AM668" s="77" t="inlineStr">
        <is>
          <t>No dated cohort; elective status inferred.</t>
        </is>
      </c>
      <c r="AN668" s="77" t="inlineStr"/>
      <c r="AO668" s="77" t="inlineStr">
        <is>
          <t>US</t>
        </is>
      </c>
      <c r="AP668" s="77" t="inlineStr">
        <is>
          <t>US</t>
        </is>
      </c>
      <c r="AQ668" s="77" t="inlineStr">
        <is>
          <t>~1 term</t>
        </is>
      </c>
      <c r="AR668" s="77" t="inlineStr">
        <is>
          <t>All/standard</t>
        </is>
      </c>
      <c r="AS668" s="77" t="inlineStr"/>
    </row>
    <row r="669">
      <c r="A669" s="77" t="inlineStr">
        <is>
          <t>US12</t>
        </is>
      </c>
      <c r="B669" s="77" t="inlineStr">
        <is>
          <t>Johns Hopkins</t>
        </is>
      </c>
      <c r="C669" s="77" t="inlineStr">
        <is>
          <t>Faculty/school</t>
        </is>
      </c>
      <c r="D669" s="77" t="inlineStr">
        <is>
          <t>US12-S06</t>
        </is>
      </c>
      <c r="E669" s="77" t="inlineStr"/>
      <c r="F669" s="77" t="inlineStr">
        <is>
          <t>No</t>
        </is>
      </c>
      <c r="G669" s="79" t="inlineStr">
        <is>
          <t>SAIS practicums (MAIR, MATP, ERE, Women Lead, Canadian Studies)</t>
        </is>
      </c>
      <c r="H669" s="77" t="inlineStr">
        <is>
          <t>SAIS practicums (MAIR, MATP, ERE, Women Lead, Canadian Studies)</t>
        </is>
      </c>
      <c r="I669" s="77" t="inlineStr"/>
      <c r="J669" s="77" t="inlineStr">
        <is>
          <t>Consulting courses in which teams (usually four) of SAIS master's students deliver a report or policy recommendations to an outside client organisation (e.g. AECOM report on resilient infrastructure; Canadian government client; government agency, IO, NGO or company sponsors in MATP).</t>
        </is>
      </c>
      <c r="K669" s="77" t="inlineStr">
        <is>
          <t>Johns Hopkins SAIS</t>
        </is>
      </c>
      <c r="L669" s="77" t="inlineStr">
        <is>
          <t>SAIS master's students (MAIR, MATP, ERE etc.)</t>
        </is>
      </c>
      <c r="M669" s="77" t="inlineStr">
        <is>
          <t>Arts/humanities/social sciences</t>
        </is>
      </c>
      <c r="N669" s="77" t="inlineStr">
        <is>
          <t>Postgraduate taught</t>
        </is>
      </c>
      <c r="O669" s="77" t="inlineStr"/>
      <c r="P669" s="77" t="inlineStr"/>
      <c r="Q669" s="77" t="inlineStr">
        <is>
          <t>Optional/elective</t>
        </is>
      </c>
      <c r="R669" s="77" t="inlineStr">
        <is>
          <t>Curricular</t>
        </is>
      </c>
      <c r="S669" s="77" t="inlineStr"/>
      <c r="T669" s="77" t="inlineStr"/>
      <c r="U669" s="77" t="inlineStr"/>
      <c r="V669" s="77" t="inlineStr">
        <is>
          <t>Yes</t>
        </is>
      </c>
      <c r="W669" s="77" t="inlineStr">
        <is>
          <t>Consulting project with terms of reference and report [1].</t>
        </is>
      </c>
      <c r="X669" s="77" t="inlineStr">
        <is>
          <t>Yes</t>
        </is>
      </c>
      <c r="Y669" s="77" t="inlineStr">
        <is>
          <t>'usually work in teams of four' [1].</t>
        </is>
      </c>
      <c r="Z669" s="77" t="inlineStr">
        <is>
          <t>Yes</t>
        </is>
      </c>
      <c r="AA669" s="77" t="inlineStr">
        <is>
          <t>Outside client organisations set research questions/terms of reference and receive reports; AECOM report published [1][2].</t>
        </is>
      </c>
      <c r="AB669" s="77" t="inlineStr">
        <is>
          <t>Mixed</t>
        </is>
      </c>
      <c r="AC669" s="77" t="inlineStr">
        <is>
          <t>Client</t>
        </is>
      </c>
      <c r="AD669" s="77" t="inlineStr">
        <is>
          <t>AECOM (ERE practicum)</t>
        </is>
      </c>
      <c r="AE669" s="77" t="inlineStr">
        <is>
          <t>Client report/policy recommendations</t>
        </is>
      </c>
      <c r="AF669" s="77">
        <f>IF(OR(V669="No",X669="No",Z669="No"),"Outside strict definition",IF(AND(V669="Yes",X669="Yes",Z669="Yes"),"Meets all three","Potentially relevant; evidence incomplete"))</f>
        <v/>
      </c>
      <c r="AG669" s="77" t="inlineStr">
        <is>
          <t>Current status unclear</t>
        </is>
      </c>
      <c r="AH669" s="77" t="inlineStr">
        <is>
          <t>undated</t>
        </is>
      </c>
      <c r="AI669" s="77" t="inlineStr">
        <is>
          <t>Yes</t>
        </is>
      </c>
      <c r="AJ669" s="77">
        <f>IF(AND(AI669="Yes",AF669="Meets all three",AG669="Current delivery confirmed"),"Yes","No")</f>
        <v/>
      </c>
      <c r="AK669" s="77" t="inlineStr"/>
      <c r="AL669" s="77" t="inlineStr">
        <is>
          <t>US12-S06-R1; US12-S06-R2</t>
        </is>
      </c>
      <c r="AM669" s="77" t="inlineStr">
        <is>
          <t>Each practicum is a separate course; compulsory status (MATP ends with practicum; Canadian practicum fulfils MAIR capstone) and dated cohorts not confirmed; umbrella of several courses.</t>
        </is>
      </c>
      <c r="AN669" s="77" t="inlineStr"/>
      <c r="AO669" s="77" t="inlineStr">
        <is>
          <t>US</t>
        </is>
      </c>
      <c r="AP669" s="77" t="inlineStr">
        <is>
          <t>US</t>
        </is>
      </c>
      <c r="AQ669" s="77" t="inlineStr">
        <is>
          <t>~1 term</t>
        </is>
      </c>
      <c r="AR669" s="77" t="inlineStr">
        <is>
          <t>All/standard</t>
        </is>
      </c>
      <c r="AS669" s="77" t="inlineStr"/>
    </row>
    <row r="670">
      <c r="A670" s="77" t="inlineStr">
        <is>
          <t>US12</t>
        </is>
      </c>
      <c r="B670" s="77" t="inlineStr">
        <is>
          <t>Johns Hopkins</t>
        </is>
      </c>
      <c r="C670" s="77" t="inlineStr">
        <is>
          <t>Programme/course</t>
        </is>
      </c>
      <c r="D670" s="77" t="inlineStr">
        <is>
          <t>US12-S07</t>
        </is>
      </c>
      <c r="E670" s="77" t="inlineStr"/>
      <c r="F670" s="77" t="inlineStr">
        <is>
          <t>No</t>
        </is>
      </c>
      <c r="G670" s="79" t="inlineStr">
        <is>
          <t>MSEM Immersion Program and Industry Partner Strategy / Healthcare Systems Innovation projects</t>
        </is>
      </c>
      <c r="H670" s="77" t="inlineStr">
        <is>
          <t>MSEM Immersion Program and Industry Partner Strategy / Healthcare Systems Innovation projects</t>
        </is>
      </c>
      <c r="I670" s="77" t="inlineStr"/>
      <c r="J670" s="77" t="inlineStr">
        <is>
          <t>Master of Science in Engineering Management: small student teams complete consulting projects for partner organisations (Immersion intersession projects with companies/startups incl. Siemens, Danfoss; 7-week Healthcare Systems Innovation Project with 4-5 students per group for JHH clinicians; capstone with an industry partner in Strategies for Innovation and Growth).</t>
        </is>
      </c>
      <c r="K670" s="77" t="inlineStr">
        <is>
          <t>Whiting School / Center for Leadership Education (MSEM)</t>
        </is>
      </c>
      <c r="L670" s="77" t="inlineStr">
        <is>
          <t>MS Engineering Management</t>
        </is>
      </c>
      <c r="M670" s="77" t="inlineStr">
        <is>
          <t>Engineering/computing; Business/management</t>
        </is>
      </c>
      <c r="N670" s="77" t="inlineStr">
        <is>
          <t>Postgraduate taught</t>
        </is>
      </c>
      <c r="O670" s="77" t="inlineStr"/>
      <c r="P670" s="77" t="inlineStr"/>
      <c r="Q670" s="77" t="inlineStr">
        <is>
          <t>Unclear</t>
        </is>
      </c>
      <c r="R670" s="77" t="inlineStr">
        <is>
          <t>Curricular</t>
        </is>
      </c>
      <c r="S670" s="77" t="inlineStr"/>
      <c r="T670" s="77" t="inlineStr"/>
      <c r="U670" s="77" t="inlineStr"/>
      <c r="V670" s="77" t="inlineStr">
        <is>
          <t>Yes</t>
        </is>
      </c>
      <c r="W670" s="77" t="inlineStr">
        <is>
          <t>Consulting projects ending in report/presentation [1].</t>
        </is>
      </c>
      <c r="X670" s="77" t="inlineStr">
        <is>
          <t>Yes</t>
        </is>
      </c>
      <c r="Y670" s="77" t="inlineStr">
        <is>
          <t>'small teams'; 4-5 per group [1].</t>
        </is>
      </c>
      <c r="Z670" s="77" t="inlineStr">
        <is>
          <t>Yes</t>
        </is>
      </c>
      <c r="AA670" s="77" t="inlineStr">
        <is>
          <t>Partners (Siemens, Danfoss, Dynata, Intralox, Bloomberg Associates) propose projects and receive findings; JHH projects are internal to JHU health system [1].</t>
        </is>
      </c>
      <c r="AB670" s="77" t="inlineStr">
        <is>
          <t>Mixed</t>
        </is>
      </c>
      <c r="AC670" s="77" t="inlineStr">
        <is>
          <t>Client</t>
        </is>
      </c>
      <c r="AD670" s="77" t="inlineStr">
        <is>
          <t>Siemens, Danfoss, Dynata, Intralox, Bloomberg Associates, NATO (undated)</t>
        </is>
      </c>
      <c r="AE670" s="77" t="inlineStr">
        <is>
          <t>Report with recommendations</t>
        </is>
      </c>
      <c r="AF670" s="77">
        <f>IF(OR(V670="No",X670="No",Z670="No"),"Outside strict definition",IF(AND(V670="Yes",X670="Yes",Z670="Yes"),"Meets all three","Potentially relevant; evidence incomplete"))</f>
        <v/>
      </c>
      <c r="AG670" s="77" t="inlineStr">
        <is>
          <t>Current status unclear</t>
        </is>
      </c>
      <c r="AH670" s="77" t="inlineStr">
        <is>
          <t>undated</t>
        </is>
      </c>
      <c r="AI670" s="77" t="inlineStr">
        <is>
          <t>Yes</t>
        </is>
      </c>
      <c r="AJ670" s="77">
        <f>IF(AND(AI670="Yes",AF670="Meets all three",AG670="Current delivery confirmed"),"Yes","No")</f>
        <v/>
      </c>
      <c r="AK670" s="77" t="inlineStr"/>
      <c r="AL670" s="77" t="inlineStr">
        <is>
          <t>US12-S07-R1</t>
        </is>
      </c>
      <c r="AM670" s="77" t="inlineStr">
        <is>
          <t>Which components are compulsory; dated cohorts; Immersion is intersession (short).</t>
        </is>
      </c>
      <c r="AN670" s="77" t="inlineStr"/>
      <c r="AO670" s="77" t="inlineStr">
        <is>
          <t>US</t>
        </is>
      </c>
      <c r="AP670" s="77" t="inlineStr">
        <is>
          <t>US</t>
        </is>
      </c>
      <c r="AQ670" s="77" t="inlineStr">
        <is>
          <t>1–4 weeks</t>
        </is>
      </c>
      <c r="AR670" s="77" t="inlineStr">
        <is>
          <t>Some projects</t>
        </is>
      </c>
      <c r="AS670" s="77" t="inlineStr"/>
    </row>
    <row r="671">
      <c r="A671" s="77" t="inlineStr">
        <is>
          <t>US12</t>
        </is>
      </c>
      <c r="B671" s="77" t="inlineStr">
        <is>
          <t>Johns Hopkins</t>
        </is>
      </c>
      <c r="C671" s="77" t="inlineStr">
        <is>
          <t>Cross-faculty</t>
        </is>
      </c>
      <c r="D671" s="77" t="inlineStr">
        <is>
          <t>US12-S08</t>
        </is>
      </c>
      <c r="E671" s="77" t="inlineStr"/>
      <c r="F671" s="77" t="inlineStr">
        <is>
          <t>No</t>
        </is>
      </c>
      <c r="G671" s="79" t="inlineStr">
        <is>
          <t>Connection Community Consultants Program (SOURCE)</t>
        </is>
      </c>
      <c r="H671" s="77" t="inlineStr">
        <is>
          <t>Connection Community Consultants Program (SOURCE)</t>
        </is>
      </c>
      <c r="I671" s="77" t="inlineStr"/>
      <c r="J671" s="77" t="inlineStr">
        <is>
          <t>Student volunteers in teams of 3-5 complete short projects (up to 8 weeks) for Baltimore community-based organisations, e.g. literature review for Banner Neighborhoods, Instagram campaign for SPARC; CBOs pay nothing and name a contact; requests Fall and Spring.</t>
        </is>
      </c>
      <c r="K671" s="77" t="inlineStr">
        <is>
          <t>SOURCE (Bloomberg School of Public Health-hosted community engagement centre)</t>
        </is>
      </c>
      <c r="L671" s="77" t="inlineStr">
        <is>
          <t>Students in the JHU health professional schools</t>
        </is>
      </c>
      <c r="M671" s="77" t="inlineStr">
        <is>
          <t>Other (law, health, design, architecture…); Central provision</t>
        </is>
      </c>
      <c r="N671" s="77" t="inlineStr">
        <is>
          <t>Mixed</t>
        </is>
      </c>
      <c r="O671" s="77" t="inlineStr"/>
      <c r="P671" s="77" t="inlineStr"/>
      <c r="Q671" s="77" t="inlineStr">
        <is>
          <t>Selective/competitive</t>
        </is>
      </c>
      <c r="R671" s="77" t="inlineStr">
        <is>
          <t>Extracurricular</t>
        </is>
      </c>
      <c r="S671" s="77" t="inlineStr">
        <is>
          <t>None evidenced</t>
        </is>
      </c>
      <c r="T671" s="77" t="inlineStr">
        <is>
          <t>Up to 8 weeks</t>
        </is>
      </c>
      <c r="U671" s="77" t="inlineStr"/>
      <c r="V671" s="77" t="inlineStr">
        <is>
          <t>Yes</t>
        </is>
      </c>
      <c r="W671" s="77" t="inlineStr">
        <is>
          <t>Defined CBO projects (consulting, grants, evaluation, communications) [1].</t>
        </is>
      </c>
      <c r="X671" s="77" t="inlineStr">
        <is>
          <t>Yes</t>
        </is>
      </c>
      <c r="Y671" s="77" t="inlineStr">
        <is>
          <t>'small teams (3-5 students)' [1].</t>
        </is>
      </c>
      <c r="Z671" s="77" t="inlineStr">
        <is>
          <t>Yes</t>
        </is>
      </c>
      <c r="AA671" s="77" t="inlineStr">
        <is>
          <t>CBOs request projects, name a contact and receive deliverables [1].</t>
        </is>
      </c>
      <c r="AB671" s="77" t="inlineStr">
        <is>
          <t>Charity/community</t>
        </is>
      </c>
      <c r="AC671" s="77" t="inlineStr">
        <is>
          <t>Client</t>
        </is>
      </c>
      <c r="AD671" s="77" t="inlineStr"/>
      <c r="AE671" s="77" t="inlineStr">
        <is>
          <t>Project deliverable to CBO</t>
        </is>
      </c>
      <c r="AF671" s="77">
        <f>IF(OR(V671="No",X671="No",Z671="No"),"Outside strict definition",IF(AND(V671="Yes",X671="Yes",Z671="Yes"),"Meets all three","Potentially relevant; evidence incomplete"))</f>
        <v/>
      </c>
      <c r="AG671" s="77" t="inlineStr">
        <is>
          <t>Current delivery confirmed</t>
        </is>
      </c>
      <c r="AH671" s="77" t="inlineStr">
        <is>
          <t>2026/27 (sign-ups advertised)</t>
        </is>
      </c>
      <c r="AI671" s="77" t="inlineStr">
        <is>
          <t>Yes</t>
        </is>
      </c>
      <c r="AJ671" s="77">
        <f>IF(AND(AI671="Yes",AF671="Meets all three",AG671="Current delivery confirmed"),"Yes","No")</f>
        <v/>
      </c>
      <c r="AK671" s="77" t="inlineStr"/>
      <c r="AL671" s="77" t="inlineStr">
        <is>
          <t>US12-S08-R1</t>
        </is>
      </c>
      <c r="AM671" s="77" t="inlineStr">
        <is>
          <t>Duration band 8 weeks max (recorded as 1-4 weeks/~1 term boundary: up to 8 weeks); participation numbers not current.</t>
        </is>
      </c>
      <c r="AN671" s="77" t="inlineStr"/>
      <c r="AO671" s="77" t="inlineStr">
        <is>
          <t>US</t>
        </is>
      </c>
      <c r="AP671" s="77" t="inlineStr">
        <is>
          <t>US</t>
        </is>
      </c>
      <c r="AQ671" s="77" t="inlineStr">
        <is>
          <t>1–4 weeks</t>
        </is>
      </c>
      <c r="AR671" s="77" t="inlineStr">
        <is>
          <t>All/standard</t>
        </is>
      </c>
      <c r="AS671" s="77" t="inlineStr"/>
    </row>
    <row r="672">
      <c r="A672" s="77" t="inlineStr">
        <is>
          <t>US13</t>
        </is>
      </c>
      <c r="B672" s="77" t="inlineStr">
        <is>
          <t>Michigan Ann Arbor</t>
        </is>
      </c>
      <c r="C672" s="77" t="inlineStr">
        <is>
          <t>University-wide</t>
        </is>
      </c>
      <c r="D672" s="77" t="inlineStr">
        <is>
          <t>US13-S01</t>
        </is>
      </c>
      <c r="E672" s="77" t="inlineStr"/>
      <c r="F672" s="77" t="inlineStr">
        <is>
          <t>No</t>
        </is>
      </c>
      <c r="G672" s="79" t="inlineStr">
        <is>
          <t>Multidisciplinary Design Program (MDP) - Industry Sponsored Projects</t>
        </is>
      </c>
      <c r="H672" s="77" t="inlineStr">
        <is>
          <t>Multidisciplinary Design Program - Industry Sponsored Projects</t>
        </is>
      </c>
      <c r="I672" s="77" t="inlineStr">
        <is>
          <t>ENGR 355/455 (UG, inferred not quoted); ENGR 555 (graduate, from Winter 2026)</t>
        </is>
      </c>
      <c r="J672" s="77" t="inlineStr">
        <is>
          <t>Year-long (January-December, both semesters required) credit-bearing teams of about 5-7 students from across the university work on projects proposed by sponsoring organisations (companies, nonprofits, government), jointly mentored by a U-M faculty member and a sponsor member; teams hand over final work to the sponsor in the last week of classes and present at the Design Expo. The MDP page also describes 'internal University clients' among sponsors.</t>
        </is>
      </c>
      <c r="K672" s="77" t="inlineStr">
        <is>
          <t>College of Engineering (MDP)</t>
        </is>
      </c>
      <c r="L672" s="77" t="inlineStr">
        <is>
          <t>Undergraduate and master's students from all majors; Master of Engineering students cannot count MDP towards degree requirements; some projects restrict to US citizens/permanent residents (e.g. Fincantieri 26, Constellation-25)</t>
        </is>
      </c>
      <c r="M672" s="77" t="inlineStr">
        <is>
          <t>Central provision; Engineering/computing</t>
        </is>
      </c>
      <c r="N672" s="77" t="inlineStr">
        <is>
          <t>Mixed</t>
        </is>
      </c>
      <c r="O672" s="77" t="inlineStr">
        <is>
          <t>Any</t>
        </is>
      </c>
      <c r="P672" s="77" t="inlineStr">
        <is>
          <t>No GPA requirement; all majors welcome; two-semester commitment; Ann Arbor campus; project-specific citizenship limits; application each autumn (mid-October deadline).</t>
        </is>
      </c>
      <c r="Q672" s="77" t="inlineStr">
        <is>
          <t>Selective/competitive</t>
        </is>
      </c>
      <c r="R672" s="77" t="inlineStr">
        <is>
          <t>Curricular</t>
        </is>
      </c>
      <c r="S672" s="77" t="inlineStr">
        <is>
          <t>Undergraduates 7-8 credits over two semesters; graduate students 4 credits total (ENGR 555 from Winter 2026); grading 40% individual / 60% team.</t>
        </is>
      </c>
      <c r="T672" s="77" t="inlineStr">
        <is>
          <t>January-December (two semesters)</t>
        </is>
      </c>
      <c r="U672" s="77" t="inlineStr">
        <is>
          <t>In-person multidisciplinary teams with faculty and sponsor mentors</t>
        </is>
      </c>
      <c r="V672" s="77" t="inlineStr">
        <is>
          <t>Yes</t>
        </is>
      </c>
      <c r="W672" s="77" t="inlineStr">
        <is>
          <t>Real-world sponsored projects with final work handed to sponsor and presented at Design Expo [1][2].</t>
        </is>
      </c>
      <c r="X672" s="77" t="inlineStr">
        <is>
          <t>Yes</t>
        </is>
      </c>
      <c r="Y672" s="77" t="inlineStr">
        <is>
          <t>Small teams of 5-7 students; 60% of grade is team grade [2].</t>
        </is>
      </c>
      <c r="Z672" s="77" t="inlineStr">
        <is>
          <t>Unclear</t>
        </is>
      </c>
      <c r="AA672" s="77" t="inlineStr">
        <is>
          <t>Named industry sponsors (Walbridge, Constellation, Fincantieri) mentor and receive handover, but MDP itself says sponsors include internal University clients (UM Health, internal units) without publishing the split; per ruling, C = Unclear until external coverage is documented as standard. Sponsor proposes the project, a sponsor member co-mentors the team weekly, and teams hand over final work to the sponsor [2][3]. Sponsor pages (Walbridge 26, UM Health 26, Fincantieri 26, Constellation-25) show company clients. Caveat: MDP counts 'internal University clients' among its 30-40 sponsors per year; UM Health is a university-affiliated body.</t>
        </is>
      </c>
      <c r="AB672" s="77" t="inlineStr">
        <is>
          <t>Mixed</t>
        </is>
      </c>
      <c r="AC672" s="77" t="inlineStr">
        <is>
          <t>Proposes project, co-mentors weekly, receives final handover</t>
        </is>
      </c>
      <c r="AD672" s="77" t="inlineStr">
        <is>
          <t>Walbridge (2024-2026), Constellation (2025), Fincantieri (2026), UM Health (2026, internal/affiliated), Subaru, Qualcomm, JPMorgan Chase (tagged '27') - sponsor team pages</t>
        </is>
      </c>
      <c r="AE672" s="77" t="inlineStr">
        <is>
          <t>Design/engineering project output handed over and presented to sponsor; Design Expo</t>
        </is>
      </c>
      <c r="AF672" s="77">
        <f>IF(OR(V672="No",X672="No",Z672="No"),"Outside strict definition",IF(AND(V672="Yes",X672="Yes",Z672="Yes"),"Meets all three","Potentially relevant; evidence incomplete"))</f>
        <v/>
      </c>
      <c r="AG672" s="77" t="inlineStr">
        <is>
          <t>Current delivery confirmed</t>
        </is>
      </c>
      <c r="AH672" s="77" t="inlineStr">
        <is>
          <t>2026 (sponsor teams '26'; projects tagged '27' also listed)</t>
        </is>
      </c>
      <c r="AI672" s="77" t="inlineStr">
        <is>
          <t>Yes</t>
        </is>
      </c>
      <c r="AJ672" s="77">
        <f>IF(AND(AI672="Yes",AF672="Meets all three",AG672="Current delivery confirmed"),"Yes","No")</f>
        <v/>
      </c>
      <c r="AK672" s="77" t="inlineStr">
        <is>
          <t>30-40 sponsors per year (MDP page, undated)</t>
        </is>
      </c>
      <c r="AL672" s="77" t="inlineStr">
        <is>
          <t>US13-S01-R1; US13-S01-R2; US13-S01-R3; US13-S01-R4</t>
        </is>
      </c>
      <c r="AM672" s="77" t="inlineStr">
        <is>
          <t>Share of internal vs external clients not published; whether every sponsored project has an external organisation (stated sponsors include internal University clients), so external coverage marked 'Some projects' but sponsored-project track is described as company/nonprofit/government clients. Course numbers not quoted from page. Sponsor-teams listing scope means C is Yes for named industry projects but coverage not quantified. Direct page fetch of mdp.engin.umich.edu returned 403 (Cloudflare 'Just a moment' challenge; not bypassed), so evidence is from search-index extracts.</t>
        </is>
      </c>
      <c r="AN672" s="77" t="inlineStr">
        <is>
          <t>Multidisciplinary Design Program (MDP)</t>
        </is>
      </c>
      <c r="AO672" s="77" t="inlineStr">
        <is>
          <t>US</t>
        </is>
      </c>
      <c r="AP672" s="77" t="inlineStr">
        <is>
          <t>US</t>
        </is>
      </c>
      <c r="AQ672" s="77" t="inlineStr">
        <is>
          <t>&gt;1 term</t>
        </is>
      </c>
      <c r="AR672" s="77" t="inlineStr">
        <is>
          <t>Some projects</t>
        </is>
      </c>
      <c r="AS672" s="77" t="inlineStr"/>
    </row>
    <row r="673">
      <c r="A673" s="77" t="inlineStr">
        <is>
          <t>US13</t>
        </is>
      </c>
      <c r="B673" s="77" t="inlineStr">
        <is>
          <t>Michigan Ann Arbor</t>
        </is>
      </c>
      <c r="C673" s="77" t="inlineStr">
        <is>
          <t>Faculty/school</t>
        </is>
      </c>
      <c r="D673" s="77" t="inlineStr">
        <is>
          <t>US13-S02</t>
        </is>
      </c>
      <c r="E673" s="77" t="inlineStr"/>
      <c r="F673" s="77" t="inlineStr">
        <is>
          <t>No</t>
        </is>
      </c>
      <c r="G673" s="79" t="inlineStr">
        <is>
          <t>Multidisciplinary Action Projects (MAP) - Ross School of Business</t>
        </is>
      </c>
      <c r="H673" s="77" t="inlineStr">
        <is>
          <t>Multidisciplinary Action Projects (MAP) / Capstone MAP</t>
        </is>
      </c>
      <c r="I673" s="77" t="inlineStr">
        <is>
          <t>BA 453 Capstone MAP (W26); MAP for MBA programmes</t>
        </is>
      </c>
      <c r="J673" s="77" t="inlineStr">
        <is>
          <t>Team-based consulting field study in which sponsoring organisations bring real business problems to student teams. MBA MAP: teams of 4-6 for seven weeks with sponsor liaisons, data, interviews and a minimum two weeks on site; teams write a report and present to faculty and company representatives. Capstone MAP (BBA/Master of Management): teams do original research and deliver strategic recommendations to company executives.</t>
        </is>
      </c>
      <c r="K673" s="77" t="inlineStr">
        <is>
          <t>Michigan Ross (Action-Based Learning)</t>
        </is>
      </c>
      <c r="L673" s="77" t="inlineStr">
        <is>
          <t>Ross full-time/Global/Online/Executive/Weekend MBA; Capstone MAP: BBA and Master of Management (prerequisite STRATEGY 390 or Ross Minor)</t>
        </is>
      </c>
      <c r="M673" s="77" t="inlineStr">
        <is>
          <t>Business/management</t>
        </is>
      </c>
      <c r="N673" s="77" t="inlineStr">
        <is>
          <t>Mixed</t>
        </is>
      </c>
      <c r="O673" s="77" t="inlineStr">
        <is>
          <t>MBA first year (full-time MBA); BBA senior (Capstone)</t>
        </is>
      </c>
      <c r="P673" s="77" t="inlineStr">
        <is>
          <t>Ross programmes only; Capstone MAP elective with prerequisite.</t>
        </is>
      </c>
      <c r="Q673" s="77" t="inlineStr">
        <is>
          <t>Compulsory within specified programmes</t>
        </is>
      </c>
      <c r="R673" s="77" t="inlineStr">
        <is>
          <t>Curricular</t>
        </is>
      </c>
      <c r="S673" s="77" t="inlineStr">
        <is>
          <t>Capstone MAP: 3-credit elective (BA 453). MBA MAP credit not captured.</t>
        </is>
      </c>
      <c r="T673" s="77" t="inlineStr">
        <is>
          <t>MBA MAP: seven weeks; Capstone MAP: one term (W26)</t>
        </is>
      </c>
      <c r="U673" s="77" t="inlineStr">
        <is>
          <t>Team consulting with sponsor site visits</t>
        </is>
      </c>
      <c r="V673" s="77" t="inlineStr">
        <is>
          <t>Yes</t>
        </is>
      </c>
      <c r="W673" s="77" t="inlineStr">
        <is>
          <t>Real business problem; detailed report and recommendations presented to faculty and company [1][2].</t>
        </is>
      </c>
      <c r="X673" s="77" t="inlineStr">
        <is>
          <t>Yes</t>
        </is>
      </c>
      <c r="Y673" s="77" t="inlineStr">
        <is>
          <t>Teams of four to six Ross MBAs [2]; Capstone MAP project teams [3].</t>
        </is>
      </c>
      <c r="Z673" s="77" t="inlineStr">
        <is>
          <t>Yes</t>
        </is>
      </c>
      <c r="AA673" s="77" t="inlineStr">
        <is>
          <t>Sponsors supply two liaisons, executive sponsor, data, interviews, site access and cover expenses; students present to sponsor representatives [1][2].</t>
        </is>
      </c>
      <c r="AB673" s="77" t="inlineStr">
        <is>
          <t>Mixed</t>
        </is>
      </c>
      <c r="AC673" s="77" t="inlineStr">
        <is>
          <t>Client: sets problem, supplies data/liaisons, receives report and presentation</t>
        </is>
      </c>
      <c r="AD673" s="77" t="inlineStr">
        <is>
          <t>Big Brothers Big Sisters of Southeast Michigan (2026 BBA Capstone listing); Amazon, Caterpillar, Ford, Uber named as general MAP sponsors (not specific to Capstone MAP)</t>
        </is>
      </c>
      <c r="AE673" s="77" t="inlineStr">
        <is>
          <t>Written report and presentation of recommendations</t>
        </is>
      </c>
      <c r="AF673" s="77">
        <f>IF(OR(V673="No",X673="No",Z673="No"),"Outside strict definition",IF(AND(V673="Yes",X673="Yes",Z673="Yes"),"Meets all three","Potentially relevant; evidence incomplete"))</f>
        <v/>
      </c>
      <c r="AG673" s="77" t="inlineStr">
        <is>
          <t>Current delivery confirmed</t>
        </is>
      </c>
      <c r="AH673" s="77" t="inlineStr">
        <is>
          <t>2026 (W26 Capstone MAP; Ross 2026 news: 175 projects a year)</t>
        </is>
      </c>
      <c r="AI673" s="77" t="inlineStr">
        <is>
          <t>Yes</t>
        </is>
      </c>
      <c r="AJ673" s="77">
        <f>IF(AND(AI673="Yes",AF673="Meets all three",AG673="Current delivery confirmed"),"Yes","No")</f>
        <v/>
      </c>
      <c r="AK673" s="77" t="inlineStr">
        <is>
          <t>175 projects a year (Ross 2026 news, via search summary); 79 BBA + 17 MM students on 20 Capstone MAP projects in one undated term</t>
        </is>
      </c>
      <c r="AL673" s="77" t="inlineStr">
        <is>
          <t>US13-S02-R1; US13-S02-R2; US13-S02-R3</t>
        </is>
      </c>
      <c r="AM673" s="77" t="inlineStr">
        <is>
          <t>Whether MAP is compulsory for all MBA streams not directly quoted; Capstone MAP is elective. Evidence for MBA MAP is from undated pages and 2021-2022 news; Capstone MAP W26 listing is the current-dated evidence.</t>
        </is>
      </c>
      <c r="AN673" s="77" t="inlineStr"/>
      <c r="AO673" s="77" t="inlineStr">
        <is>
          <t>US</t>
        </is>
      </c>
      <c r="AP673" s="77" t="inlineStr">
        <is>
          <t>US</t>
        </is>
      </c>
      <c r="AQ673" s="77" t="inlineStr">
        <is>
          <t>~1 term/semester</t>
        </is>
      </c>
      <c r="AR673" s="77" t="inlineStr">
        <is>
          <t>All/standard</t>
        </is>
      </c>
      <c r="AS673" s="77" t="inlineStr"/>
    </row>
    <row r="674">
      <c r="A674" s="77" t="inlineStr">
        <is>
          <t>US13</t>
        </is>
      </c>
      <c r="B674" s="77" t="inlineStr">
        <is>
          <t>Michigan Ann Arbor</t>
        </is>
      </c>
      <c r="C674" s="77" t="inlineStr">
        <is>
          <t>Faculty/school</t>
        </is>
      </c>
      <c r="D674" s="77" t="inlineStr">
        <is>
          <t>US13-S03</t>
        </is>
      </c>
      <c r="E674" s="77" t="inlineStr"/>
      <c r="F674" s="77" t="inlineStr">
        <is>
          <t>No</t>
        </is>
      </c>
      <c r="G674" s="79" t="inlineStr">
        <is>
          <t>SEAS Master's Project (Master's Capstone, client-based)</t>
        </is>
      </c>
      <c r="H674" s="77" t="inlineStr">
        <is>
          <t>SEAS Master's Project</t>
        </is>
      </c>
      <c r="I674" s="77" t="inlineStr"/>
      <c r="J674" s="77" t="inlineStr">
        <is>
          <t>Teams of about five SEAS master's students scope and deliver a project for a client organisation (sponsor) under a faculty advisor over 15-18 months; traditional route or theme-based course (e.g. EAS 701.478 Masters Theme Project) with four teams on a theme but distinct clients. 2025-2026 clients include Meijer, Michigan EGLE Office of Climate &amp; Energy, LinkedIn, NREL, National Wildlife Federation, Southern California Edison, Ann Arbor Hands-On Museum.</t>
        </is>
      </c>
      <c r="K674" s="77" t="inlineStr">
        <is>
          <t>School for Environment and Sustainability</t>
        </is>
      </c>
      <c r="L674" s="77" t="inlineStr">
        <is>
          <t>SEAS master's students (master's project option; capstone options page lists alternatives)</t>
        </is>
      </c>
      <c r="M674" s="77" t="inlineStr">
        <is>
          <t>Science</t>
        </is>
      </c>
      <c r="N674" s="77" t="inlineStr">
        <is>
          <t>Postgraduate taught</t>
        </is>
      </c>
      <c r="O674" s="77" t="inlineStr"/>
      <c r="P674" s="77" t="inlineStr"/>
      <c r="Q674" s="77" t="inlineStr">
        <is>
          <t>Unclear</t>
        </is>
      </c>
      <c r="R674" s="77" t="inlineStr">
        <is>
          <t>Curricular</t>
        </is>
      </c>
      <c r="S674" s="77" t="inlineStr">
        <is>
          <t>Not captured; students submit a project report. Whether the project is compulsory vs one of several capstone options not confirmed.</t>
        </is>
      </c>
      <c r="T674" s="77" t="inlineStr">
        <is>
          <t>About 15-18 months</t>
        </is>
      </c>
      <c r="U674" s="77" t="inlineStr"/>
      <c r="V674" s="77" t="inlineStr">
        <is>
          <t>Yes</t>
        </is>
      </c>
      <c r="W674" s="77" t="inlineStr">
        <is>
          <t>Client-proposed scope, final proposal with research questions, tasks and products; project report [1][2].</t>
        </is>
      </c>
      <c r="X674" s="77" t="inlineStr">
        <is>
          <t>Yes</t>
        </is>
      </c>
      <c r="Y674" s="77" t="inlineStr">
        <is>
          <t>Teams of ~5 students [1].</t>
        </is>
      </c>
      <c r="Z674" s="77" t="inlineStr">
        <is>
          <t>Yes</t>
        </is>
      </c>
      <c r="AA674" s="77" t="inlineStr">
        <is>
          <t>Sponsoring organisation is the client, proposes the idea, works with the team until completion; client expectations document; 2025-2026 list names external organisations [1][2][3].</t>
        </is>
      </c>
      <c r="AB674" s="77" t="inlineStr">
        <is>
          <t>Mixed</t>
        </is>
      </c>
      <c r="AC674" s="77" t="inlineStr">
        <is>
          <t>Client: proposes idea, engages with team, receives project outputs</t>
        </is>
      </c>
      <c r="AD674" s="77" t="inlineStr">
        <is>
          <t>Meijer (2 projects), Michigan EGLE Office of Climate &amp; Energy, LinkedIn, NREL, National Wildlife Federation, Southern California Edison, Ann Arbor Hands-On Museum (2025-2026 list)</t>
        </is>
      </c>
      <c r="AE674" s="77" t="inlineStr">
        <is>
          <t>Project report and client deliverables</t>
        </is>
      </c>
      <c r="AF674" s="77">
        <f>IF(OR(V674="No",X674="No",Z674="No"),"Outside strict definition",IF(AND(V674="Yes",X674="Yes",Z674="Yes"),"Meets all three","Potentially relevant; evidence incomplete"))</f>
        <v/>
      </c>
      <c r="AG674" s="77" t="inlineStr">
        <is>
          <t>Current delivery confirmed</t>
        </is>
      </c>
      <c r="AH674" s="77" t="inlineStr">
        <is>
          <t>2025-2026 (2026 Capstone Conference page)</t>
        </is>
      </c>
      <c r="AI674" s="77" t="inlineStr">
        <is>
          <t>Yes</t>
        </is>
      </c>
      <c r="AJ674" s="77">
        <f>IF(AND(AI674="Yes",AF674="Meets all three",AG674="Current delivery confirmed"),"Yes","No")</f>
        <v/>
      </c>
      <c r="AK674" s="77" t="inlineStr"/>
      <c r="AL674" s="77" t="inlineStr">
        <is>
          <t>US13-S03-R1; US13-S03-R2; US13-S03-R3</t>
        </is>
      </c>
      <c r="AM674" s="77" t="inlineStr">
        <is>
          <t>Clients mix business, state agency, nonprofit; some advisors also on client side (Meijer). Group-vs-individual alternative capstone options exist (not assessed). Pages not opened (SEAS not fetched; search extracts only).</t>
        </is>
      </c>
      <c r="AN674" s="77" t="inlineStr"/>
      <c r="AO674" s="77" t="inlineStr">
        <is>
          <t>US</t>
        </is>
      </c>
      <c r="AP674" s="77" t="inlineStr">
        <is>
          <t>US</t>
        </is>
      </c>
      <c r="AQ674" s="77" t="inlineStr">
        <is>
          <t>&gt;1 term</t>
        </is>
      </c>
      <c r="AR674" s="77" t="inlineStr">
        <is>
          <t>All/standard</t>
        </is>
      </c>
      <c r="AS674" s="77" t="inlineStr"/>
    </row>
    <row r="675">
      <c r="A675" s="77" t="inlineStr">
        <is>
          <t>US13</t>
        </is>
      </c>
      <c r="B675" s="77" t="inlineStr">
        <is>
          <t>Michigan Ann Arbor</t>
        </is>
      </c>
      <c r="C675" s="77" t="inlineStr">
        <is>
          <t>Faculty/school</t>
        </is>
      </c>
      <c r="D675" s="77" t="inlineStr">
        <is>
          <t>US13-S04</t>
        </is>
      </c>
      <c r="E675" s="77" t="inlineStr"/>
      <c r="F675" s="77" t="inlineStr">
        <is>
          <t>No</t>
        </is>
      </c>
      <c r="G675" s="79" t="inlineStr">
        <is>
          <t>Strategic Public Policy Consulting (formerly Applied Policy Seminar), PubPol 578</t>
        </is>
      </c>
      <c r="H675" s="77" t="inlineStr">
        <is>
          <t>Strategic Public Policy Consulting</t>
        </is>
      </c>
      <c r="I675" s="77" t="inlineStr">
        <is>
          <t>PUBPOL 578</t>
        </is>
      </c>
      <c r="J675" s="77" t="inlineStr">
        <is>
          <t>Semester-long four-credit master's course: teams of 3-6 students work with a faculty coordinator and client representative to develop a work plan, research and analysis, a written report and a presentation of findings to the client within 13 weeks. Past clients include City of Ann Arbor, Detroit Regional Chamber, Michigan Indigent Defense Commission, Washtenaw ISD, GAO. Clients are public-sector and civic bodies; open to Ford School and other U-M professional degree students.</t>
        </is>
      </c>
      <c r="K675" s="77" t="inlineStr">
        <is>
          <t>Gerald R. Ford School of Public Policy</t>
        </is>
      </c>
      <c r="L675" s="77" t="inlineStr">
        <is>
          <t>Ford School students and other U-M professional degree programmes</t>
        </is>
      </c>
      <c r="M675" s="77" t="inlineStr">
        <is>
          <t>Arts/humanities/social sciences</t>
        </is>
      </c>
      <c r="N675" s="77" t="inlineStr">
        <is>
          <t>Postgraduate taught</t>
        </is>
      </c>
      <c r="O675" s="77" t="inlineStr"/>
      <c r="P675" s="77" t="inlineStr"/>
      <c r="Q675" s="77" t="inlineStr">
        <is>
          <t>Optional/elective</t>
        </is>
      </c>
      <c r="R675" s="77" t="inlineStr">
        <is>
          <t>Curricular</t>
        </is>
      </c>
      <c r="S675" s="77" t="inlineStr">
        <is>
          <t>4 credits</t>
        </is>
      </c>
      <c r="T675" s="77" t="inlineStr">
        <is>
          <t>One semester (13 weeks)</t>
        </is>
      </c>
      <c r="U675" s="77" t="inlineStr"/>
      <c r="V675" s="77" t="inlineStr">
        <is>
          <t>Yes</t>
        </is>
      </c>
      <c r="W675" s="77" t="inlineStr">
        <is>
          <t>Written report and presentation of findings and recommendations to client [1].</t>
        </is>
      </c>
      <c r="X675" s="77" t="inlineStr">
        <is>
          <t>Yes</t>
        </is>
      </c>
      <c r="Y675" s="77" t="inlineStr">
        <is>
          <t>Teams of 3-6 students [1].</t>
        </is>
      </c>
      <c r="Z675" s="77" t="inlineStr">
        <is>
          <t>Yes</t>
        </is>
      </c>
      <c r="AA675" s="77" t="inlineStr">
        <is>
          <t>Client proposes the project (winter proposals due October 15), designates a contact, and receives report and presentation [1].</t>
        </is>
      </c>
      <c r="AB675" s="77" t="inlineStr">
        <is>
          <t>Public sector</t>
        </is>
      </c>
      <c r="AC675" s="77" t="inlineStr">
        <is>
          <t>Client: proposes project, designates contact, receives report/presentation</t>
        </is>
      </c>
      <c r="AD675" s="77" t="inlineStr">
        <is>
          <t>City of Ann Arbor, Detroit Regional Chamber, Michigan Indigent Defense Commission, Washtenaw ISD, GAO (older, partly ~2019 page)</t>
        </is>
      </c>
      <c r="AE675" s="77" t="inlineStr">
        <is>
          <t>Written report and client presentation</t>
        </is>
      </c>
      <c r="AF675" s="77">
        <f>IF(OR(V675="No",X675="No",Z675="No"),"Outside strict definition",IF(AND(V675="Yes",X675="Yes",Z675="Yes"),"Meets all three","Potentially relevant; evidence incomplete"))</f>
        <v/>
      </c>
      <c r="AG675" s="77" t="inlineStr">
        <is>
          <t>Current status unclear</t>
        </is>
      </c>
      <c r="AH675" s="77" t="inlineStr">
        <is>
          <t>Course listing PubPol 578 under current instructor; no dated 2025/26 cohort evidenced</t>
        </is>
      </c>
      <c r="AI675" s="77" t="inlineStr">
        <is>
          <t>Yes</t>
        </is>
      </c>
      <c r="AJ675" s="77">
        <f>IF(AND(AI675="Yes",AF675="Meets all three",AG675="Current delivery confirmed"),"Yes","No")</f>
        <v/>
      </c>
      <c r="AK675" s="77" t="inlineStr"/>
      <c r="AL675" s="77" t="inlineStr">
        <is>
          <t>US13-S04-R1</t>
        </is>
      </c>
      <c r="AM675" s="77" t="inlineStr">
        <is>
          <t>No dated 2025-26/2026-27 cohort or client list found; page is a current program page with client call (proposals due October 15) but year not shown. Separate Public Policy Consulting Clinic (pilot Fall 2025; 12 paid students on 3 local-government projects, May 2026) not assessed as a scheme.</t>
        </is>
      </c>
      <c r="AN675" s="77" t="inlineStr"/>
      <c r="AO675" s="77" t="inlineStr">
        <is>
          <t>US</t>
        </is>
      </c>
      <c r="AP675" s="77" t="inlineStr">
        <is>
          <t>US</t>
        </is>
      </c>
      <c r="AQ675" s="77" t="inlineStr">
        <is>
          <t>~1 term/semester</t>
        </is>
      </c>
      <c r="AR675" s="77" t="inlineStr">
        <is>
          <t>All/standard</t>
        </is>
      </c>
      <c r="AS675" s="77" t="inlineStr"/>
    </row>
    <row r="676">
      <c r="A676" s="77" t="inlineStr">
        <is>
          <t>US13</t>
        </is>
      </c>
      <c r="B676" s="77" t="inlineStr">
        <is>
          <t>Michigan Ann Arbor</t>
        </is>
      </c>
      <c r="C676" s="77" t="inlineStr">
        <is>
          <t>Faculty/school</t>
        </is>
      </c>
      <c r="D676" s="77" t="inlineStr">
        <is>
          <t>US13-S05</t>
        </is>
      </c>
      <c r="E676" s="77" t="inlineStr"/>
      <c r="F676" s="77" t="inlineStr">
        <is>
          <t>No</t>
        </is>
      </c>
      <c r="G676" s="79" t="inlineStr">
        <is>
          <t>UMSI client-based courses and Engaged Learning Office projects</t>
        </is>
      </c>
      <c r="H676" s="77" t="inlineStr">
        <is>
          <t>UMSI Client-based Courses</t>
        </is>
      </c>
      <c r="I676" s="77" t="inlineStr"/>
      <c r="J676" s="77" t="inlineStr">
        <is>
          <t>UMSI's Engaged Learning Office sources projects from local and global organisations (small businesses, nonprofits, governments, museums) for client-based courses (SI 350, 485/495, 487/497, 500, 538, 547, 581, 622) and programs such as SO-ELL, where student teams present deliverables to clients at end of semester and clients meet teams 3-4 times.</t>
        </is>
      </c>
      <c r="K676" s="77" t="inlineStr">
        <is>
          <t>School of Information (Engaged Learning Office)</t>
        </is>
      </c>
      <c r="L676" s="77" t="inlineStr">
        <is>
          <t>UMSI undergraduate and graduate students in listed courses</t>
        </is>
      </c>
      <c r="M676" s="77" t="inlineStr">
        <is>
          <t>Arts/humanities/social sciences; Engineering/computing</t>
        </is>
      </c>
      <c r="N676" s="77" t="inlineStr">
        <is>
          <t>Mixed</t>
        </is>
      </c>
      <c r="O676" s="77" t="inlineStr"/>
      <c r="P676" s="77" t="inlineStr"/>
      <c r="Q676" s="77" t="inlineStr">
        <is>
          <t>Unclear</t>
        </is>
      </c>
      <c r="R676" s="77" t="inlineStr">
        <is>
          <t>Mixed</t>
        </is>
      </c>
      <c r="S676" s="77" t="inlineStr"/>
      <c r="T676" s="77" t="inlineStr"/>
      <c r="U676" s="77" t="inlineStr"/>
      <c r="V676" s="77" t="inlineStr">
        <is>
          <t>Yes</t>
        </is>
      </c>
      <c r="W676" s="77" t="inlineStr">
        <is>
          <t>Client projects with portfolio deliverables, e.g. usability reviews, dashboards [1].</t>
        </is>
      </c>
      <c r="X676" s="77" t="inlineStr">
        <is>
          <t>Unclear</t>
        </is>
      </c>
      <c r="Y676" s="77" t="inlineStr">
        <is>
          <t>Course-specific; 'student teams' stated for SO-ELL and client guide, but team vs individual by course not separated [1].</t>
        </is>
      </c>
      <c r="Z676" s="77" t="inlineStr">
        <is>
          <t>Yes</t>
        </is>
      </c>
      <c r="AA676" s="77" t="inlineStr">
        <is>
          <t>Clients propose projects, meet teams 3-4 times, provide data and receive deliverables [1].</t>
        </is>
      </c>
      <c r="AB676" s="77" t="inlineStr">
        <is>
          <t>Mixed</t>
        </is>
      </c>
      <c r="AC676" s="77" t="inlineStr">
        <is>
          <t>Client: proposes project, meets team, receives deliverables</t>
        </is>
      </c>
      <c r="AD676" s="77" t="inlineStr"/>
      <c r="AE676" s="77" t="inlineStr"/>
      <c r="AF676" s="77">
        <f>IF(OR(V676="No",X676="No",Z676="No"),"Outside strict definition",IF(AND(V676="Yes",X676="Yes",Z676="Yes"),"Meets all three","Potentially relevant; evidence incomplete"))</f>
        <v/>
      </c>
      <c r="AG676" s="77" t="inlineStr">
        <is>
          <t>Current status unclear</t>
        </is>
      </c>
      <c r="AH676" s="77" t="inlineStr">
        <is>
          <t>undated</t>
        </is>
      </c>
      <c r="AI676" s="77" t="inlineStr">
        <is>
          <t>Yes</t>
        </is>
      </c>
      <c r="AJ676" s="77">
        <f>IF(AND(AI676="Yes",AF676="Meets all three",AG676="Current delivery confirmed"),"Yes","No")</f>
        <v/>
      </c>
      <c r="AK676" s="77" t="inlineStr"/>
      <c r="AL676" s="77" t="inlineStr">
        <is>
          <t>US13-S05-R1</t>
        </is>
      </c>
      <c r="AM676" s="77" t="inlineStr">
        <is>
          <t>Group working per course, course-specific delivery year, enrolment and credit not established; recommend course-level follow-up.</t>
        </is>
      </c>
      <c r="AN676" s="77" t="inlineStr"/>
      <c r="AO676" s="77" t="inlineStr">
        <is>
          <t>US</t>
        </is>
      </c>
      <c r="AP676" s="77" t="inlineStr">
        <is>
          <t>US</t>
        </is>
      </c>
      <c r="AQ676" s="77" t="inlineStr">
        <is>
          <t>Unclear</t>
        </is>
      </c>
      <c r="AR676" s="77" t="inlineStr">
        <is>
          <t>Unclear</t>
        </is>
      </c>
      <c r="AS676" s="77" t="inlineStr"/>
    </row>
    <row r="677">
      <c r="A677" s="77" t="inlineStr">
        <is>
          <t>US13</t>
        </is>
      </c>
      <c r="B677" s="77" t="inlineStr">
        <is>
          <t>Michigan Ann Arbor</t>
        </is>
      </c>
      <c r="C677" s="77" t="inlineStr">
        <is>
          <t>Programme/course</t>
        </is>
      </c>
      <c r="D677" s="77" t="inlineStr">
        <is>
          <t>US13-S06</t>
        </is>
      </c>
      <c r="E677" s="77" t="inlineStr"/>
      <c r="F677" s="77" t="inlineStr">
        <is>
          <t>No</t>
        </is>
      </c>
      <c r="G677" s="79" t="inlineStr">
        <is>
          <t>ME 450 Capstone Design (industry-sponsored sections)</t>
        </is>
      </c>
      <c r="H677" s="77" t="inlineStr">
        <is>
          <t>Mechanical Engineering Capstone Design</t>
        </is>
      </c>
      <c r="I677" s="77" t="inlineStr">
        <is>
          <t>ME 450</t>
        </is>
      </c>
      <c r="J677" s="77" t="inlineStr">
        <is>
          <t>Senior mechanical engineering semester-long capstone: teams of typically four design and prototype; several projects each semester come from industry partners, others are faculty-sponsored, global health or student-initiated; teams present at the Michigan Engineering Design Expo (Winter 2026 expo 16 April 2026).</t>
        </is>
      </c>
      <c r="K677" s="77" t="inlineStr">
        <is>
          <t>Department of Mechanical Engineering</t>
        </is>
      </c>
      <c r="L677" s="77" t="inlineStr">
        <is>
          <t>Mechanical Engineering undergraduates</t>
        </is>
      </c>
      <c r="M677" s="77" t="inlineStr">
        <is>
          <t>Engineering/computing</t>
        </is>
      </c>
      <c r="N677" s="77" t="inlineStr">
        <is>
          <t>Undergraduate</t>
        </is>
      </c>
      <c r="O677" s="77" t="inlineStr"/>
      <c r="P677" s="77" t="inlineStr"/>
      <c r="Q677" s="77" t="inlineStr">
        <is>
          <t>Compulsory within specified programmes</t>
        </is>
      </c>
      <c r="R677" s="77" t="inlineStr">
        <is>
          <t>Curricular</t>
        </is>
      </c>
      <c r="S677" s="77" t="inlineStr"/>
      <c r="T677" s="77" t="inlineStr">
        <is>
          <t>One semester</t>
        </is>
      </c>
      <c r="U677" s="77" t="inlineStr"/>
      <c r="V677" s="77" t="inlineStr">
        <is>
          <t>Yes</t>
        </is>
      </c>
      <c r="W677" s="77" t="inlineStr">
        <is>
          <t>Design process to prototype validation, Design Expo showcase [1].</t>
        </is>
      </c>
      <c r="X677" s="77" t="inlineStr">
        <is>
          <t>Yes</t>
        </is>
      </c>
      <c r="Y677" s="77" t="inlineStr">
        <is>
          <t>Teams of typically four [1].</t>
        </is>
      </c>
      <c r="Z677" s="77" t="inlineStr">
        <is>
          <t>Unclear</t>
        </is>
      </c>
      <c r="AA677" s="77" t="inlineStr">
        <is>
          <t>'Several' projects each semester come from industry partners; other sources are faculty, global health, student-initiated, so industry is not the standard source [1].</t>
        </is>
      </c>
      <c r="AB677" s="77" t="inlineStr">
        <is>
          <t>Mixed</t>
        </is>
      </c>
      <c r="AC677" s="77" t="inlineStr">
        <is>
          <t>Some projects: industry partner proposes challenge</t>
        </is>
      </c>
      <c r="AD677" s="77" t="inlineStr"/>
      <c r="AE677" s="77" t="inlineStr">
        <is>
          <t>Prototype and Design Expo presentation</t>
        </is>
      </c>
      <c r="AF677" s="77">
        <f>IF(OR(V677="No",X677="No",Z677="No"),"Outside strict definition",IF(AND(V677="Yes",X677="Yes",Z677="Yes"),"Meets all three","Potentially relevant; evidence incomplete"))</f>
        <v/>
      </c>
      <c r="AG677" s="77" t="inlineStr">
        <is>
          <t>Current delivery confirmed</t>
        </is>
      </c>
      <c r="AH677" s="77" t="inlineStr">
        <is>
          <t>2026 (Design Expo Winter 2026, 16 April)</t>
        </is>
      </c>
      <c r="AI677" s="77" t="inlineStr">
        <is>
          <t>Yes</t>
        </is>
      </c>
      <c r="AJ677" s="77">
        <f>IF(AND(AI677="Yes",AF677="Meets all three",AG677="Current delivery confirmed"),"Yes","No")</f>
        <v/>
      </c>
      <c r="AK677" s="77" t="inlineStr"/>
      <c r="AL677" s="77" t="inlineStr">
        <is>
          <t>US13-S06-R1; US13-S06-R2</t>
        </is>
      </c>
      <c r="AM677" s="77" t="inlineStr">
        <is>
          <t>Compulsory status not directly quoted; sponsor names for 2025/26 not found. Other departmental capstones (e.g. IOE 424) likely exist.</t>
        </is>
      </c>
      <c r="AN677" s="77" t="inlineStr"/>
      <c r="AO677" s="77" t="inlineStr">
        <is>
          <t>US</t>
        </is>
      </c>
      <c r="AP677" s="77" t="inlineStr">
        <is>
          <t>US</t>
        </is>
      </c>
      <c r="AQ677" s="77" t="inlineStr">
        <is>
          <t>~1 term/semester</t>
        </is>
      </c>
      <c r="AR677" s="77" t="inlineStr">
        <is>
          <t>Some projects</t>
        </is>
      </c>
      <c r="AS677" s="77" t="inlineStr"/>
    </row>
    <row r="678">
      <c r="A678" s="77" t="inlineStr">
        <is>
          <t>US14</t>
        </is>
      </c>
      <c r="B678" s="77" t="inlineStr">
        <is>
          <t>California Los Angeles</t>
        </is>
      </c>
      <c r="C678" s="77" t="inlineStr">
        <is>
          <t>Programme/course</t>
        </is>
      </c>
      <c r="D678" s="77" t="inlineStr">
        <is>
          <t>US14-S01</t>
        </is>
      </c>
      <c r="E678" s="77" t="inlineStr"/>
      <c r="F678" s="77" t="inlineStr">
        <is>
          <t>No</t>
        </is>
      </c>
      <c r="G678" s="79" t="inlineStr">
        <is>
          <t>Applied Integrated Research (AIR) capstone</t>
        </is>
      </c>
      <c r="H678" s="77" t="inlineStr">
        <is>
          <t>Applied Integrated Research (AIR) capstone (formerly Applied Management Research)</t>
        </is>
      </c>
      <c r="I678" s="77" t="inlineStr"/>
      <c r="J678" s="77" t="inlineStr">
        <is>
          <t>MBA capstone option in which a team of 5 MBA students consults for an external client organisation (company, government agency or non-profit), doing strategic analysis and market research and delivering executive-level recommendations over about 2.5 months. The client engages without a participation fee.</t>
        </is>
      </c>
      <c r="K678" s="77" t="inlineStr">
        <is>
          <t>UCLA Anderson School of Management</t>
        </is>
      </c>
      <c r="L678" s="77" t="inlineStr">
        <is>
          <t>Full-Time MBA, Fully Employed MBA and Executive MBA (separate timelines)</t>
        </is>
      </c>
      <c r="M678" s="77" t="inlineStr">
        <is>
          <t>Business/management</t>
        </is>
      </c>
      <c r="N678" s="77" t="inlineStr">
        <is>
          <t>Postgraduate taught</t>
        </is>
      </c>
      <c r="O678" s="77" t="inlineStr">
        <is>
          <t>Second year (FT MBA, March timeline)</t>
        </is>
      </c>
      <c r="P678" s="77" t="inlineStr">
        <is>
          <t>MBA students; capstone presented as a choice among options (AIR, ATMC, BCC, AMR)</t>
        </is>
      </c>
      <c r="Q678" s="77" t="inlineStr">
        <is>
          <t>Optional/elective</t>
        </is>
      </c>
      <c r="R678" s="77" t="inlineStr">
        <is>
          <t>Curricular</t>
        </is>
      </c>
      <c r="S678" s="77" t="inlineStr">
        <is>
          <t>Capstone credit not extracted</t>
        </is>
      </c>
      <c r="T678" s="77" t="inlineStr">
        <is>
          <t>About 2.5 months client engagement (earlier materials: 20 weeks)</t>
        </is>
      </c>
      <c r="U678" s="77" t="inlineStr">
        <is>
          <t>Team consulting project with external client</t>
        </is>
      </c>
      <c r="V678" s="77" t="inlineStr">
        <is>
          <t>Yes</t>
        </is>
      </c>
      <c r="W678" s="77" t="inlineStr">
        <is>
          <t>Strategic analysis, market research and executive-level recommendations for a client problem [1][2].</t>
        </is>
      </c>
      <c r="X678" s="77" t="inlineStr">
        <is>
          <t>Yes</t>
        </is>
      </c>
      <c r="Y678" s="77" t="inlineStr">
        <is>
          <t>'Teams of 5 MBA students work as consultants to an external organization' [1].</t>
        </is>
      </c>
      <c r="Z678" s="77" t="inlineStr">
        <is>
          <t>Yes</t>
        </is>
      </c>
      <c r="AA678" s="77" t="inlineStr">
        <is>
          <t>'pairs a team of students ... with a client organization'; client types company, government agency, non-profit [1][2].</t>
        </is>
      </c>
      <c r="AB678" s="77" t="inlineStr">
        <is>
          <t>Mixed</t>
        </is>
      </c>
      <c r="AC678" s="77" t="inlineStr">
        <is>
          <t>Client: supplies the problem, engages with team, receives recommendations</t>
        </is>
      </c>
      <c r="AD678" s="77" t="inlineStr"/>
      <c r="AE678" s="77" t="inlineStr">
        <is>
          <t>Executive-level recommendations / report to client</t>
        </is>
      </c>
      <c r="AF678" s="77">
        <f>IF(OR(V678="No",X678="No",Z678="No"),"Outside strict definition",IF(AND(V678="Yes",X678="Yes",Z678="Yes"),"Meets all three","Potentially relevant; evidence incomplete"))</f>
        <v/>
      </c>
      <c r="AG678" s="77" t="inlineStr">
        <is>
          <t>Current delivery confirmed</t>
        </is>
      </c>
      <c r="AH678" s="77" t="inlineStr">
        <is>
          <t>2025/26 (FT MBA Class of 2026 cohort)</t>
        </is>
      </c>
      <c r="AI678" s="77" t="inlineStr">
        <is>
          <t>Yes</t>
        </is>
      </c>
      <c r="AJ678" s="77">
        <f>IF(AND(AI678="Yes",AF678="Meets all three",AG678="Current delivery confirmed"),"Yes","No")</f>
        <v/>
      </c>
      <c r="AK678" s="77" t="inlineStr">
        <is>
          <t>'One out of four students in the Full-Time MBA Class of 2026 chose AIR' (percentage, not a count) [2].</t>
        </is>
      </c>
      <c r="AL678" s="77" t="inlineStr">
        <is>
          <t>US14-S01-R1; US14-S01-R2</t>
        </is>
      </c>
      <c r="AM678" s="77" t="inlineStr">
        <is>
          <t>Currency inferred from Class of 2026 cohort statements; the pages give no explicit academic year. Credit value not retrieved.</t>
        </is>
      </c>
      <c r="AN678" s="77" t="inlineStr"/>
      <c r="AO678" s="77" t="inlineStr">
        <is>
          <t>US</t>
        </is>
      </c>
      <c r="AP678" s="77" t="inlineStr">
        <is>
          <t>US</t>
        </is>
      </c>
      <c r="AQ678" s="77" t="inlineStr">
        <is>
          <t>~1 term/semester</t>
        </is>
      </c>
      <c r="AR678" s="77" t="inlineStr">
        <is>
          <t>All/standard</t>
        </is>
      </c>
      <c r="AS678" s="77" t="inlineStr"/>
    </row>
    <row r="679">
      <c r="A679" s="77" t="inlineStr">
        <is>
          <t>US14</t>
        </is>
      </c>
      <c r="B679" s="77" t="inlineStr">
        <is>
          <t>California Los Angeles</t>
        </is>
      </c>
      <c r="C679" s="77" t="inlineStr">
        <is>
          <t>Programme/course</t>
        </is>
      </c>
      <c r="D679" s="77" t="inlineStr">
        <is>
          <t>US14-S02</t>
        </is>
      </c>
      <c r="E679" s="77" t="inlineStr"/>
      <c r="F679" s="77" t="inlineStr">
        <is>
          <t>No</t>
        </is>
      </c>
      <c r="G679" s="79" t="inlineStr">
        <is>
          <t>Applied Analytics Project (MSBA capstone)</t>
        </is>
      </c>
      <c r="H679" s="77" t="inlineStr">
        <is>
          <t>Applied Analytics Project</t>
        </is>
      </c>
      <c r="I679" s="77" t="inlineStr"/>
      <c r="J679" s="77" t="inlineStr">
        <is>
          <t>10-week client analytics project serving as the MSBA students' comprehensive exam: teams work with a company that supplies quantitative data and two client contacts, hold regular progress calls Oct-Dec, and deliver a midpoint report (early November) and a final report and presentation (early December).</t>
        </is>
      </c>
      <c r="K679" s="77" t="inlineStr">
        <is>
          <t>UCLA Anderson, Master of Science in Business Analytics</t>
        </is>
      </c>
      <c r="L679" s="77" t="inlineStr">
        <is>
          <t>MSBA</t>
        </is>
      </c>
      <c r="M679" s="77" t="inlineStr">
        <is>
          <t>Business/management</t>
        </is>
      </c>
      <c r="N679" s="77" t="inlineStr">
        <is>
          <t>Postgraduate taught</t>
        </is>
      </c>
      <c r="O679" s="77" t="inlineStr"/>
      <c r="P679" s="77" t="inlineStr"/>
      <c r="Q679" s="77" t="inlineStr">
        <is>
          <t>Compulsory within specified programmes</t>
        </is>
      </c>
      <c r="R679" s="77" t="inlineStr">
        <is>
          <t>Curricular</t>
        </is>
      </c>
      <c r="S679" s="77" t="inlineStr">
        <is>
          <t>Serves as comprehensive exam</t>
        </is>
      </c>
      <c r="T679" s="77" t="inlineStr">
        <is>
          <t>10 weeks (Oct-Dec)</t>
        </is>
      </c>
      <c r="U679" s="77" t="inlineStr">
        <is>
          <t>Team client project</t>
        </is>
      </c>
      <c r="V679" s="77" t="inlineStr">
        <is>
          <t>Yes</t>
        </is>
      </c>
      <c r="W679" s="77" t="inlineStr">
        <is>
          <t>Defined data-based client problem; outputs such as process optimization models and new KPIs; midpoint and final report [1].</t>
        </is>
      </c>
      <c r="X679" s="77" t="inlineStr">
        <is>
          <t>Yes</t>
        </is>
      </c>
      <c r="Y679" s="77" t="inlineStr">
        <is>
          <t>'create team(s) of four to five MSBA students'; elsewhere 'groups of up to four' (page inconsistent on size, both are teams) [1].</t>
        </is>
      </c>
      <c r="Z679" s="77" t="inlineStr">
        <is>
          <t>Yes</t>
        </is>
      </c>
      <c r="AA679" s="77" t="inlineStr">
        <is>
          <t>Client supplies data, two named client contacts, regular progress calls; NDA signed by all parties [1].</t>
        </is>
      </c>
      <c r="AB679" s="77" t="inlineStr">
        <is>
          <t>Business/commercial</t>
        </is>
      </c>
      <c r="AC679" s="77" t="inlineStr">
        <is>
          <t>Client: provides data and contacts, receives report</t>
        </is>
      </c>
      <c r="AD679" s="77" t="inlineStr"/>
      <c r="AE679" s="77" t="inlineStr">
        <is>
          <t>Midpoint report, final report and presentation</t>
        </is>
      </c>
      <c r="AF679" s="77">
        <f>IF(OR(V679="No",X679="No",Z679="No"),"Outside strict definition",IF(AND(V679="Yes",X679="Yes",Z679="Yes"),"Meets all three","Potentially relevant; evidence incomplete"))</f>
        <v/>
      </c>
      <c r="AG679" s="77" t="inlineStr">
        <is>
          <t>Current status unclear</t>
        </is>
      </c>
      <c r="AH679" s="77" t="inlineStr">
        <is>
          <t>undated</t>
        </is>
      </c>
      <c r="AI679" s="77" t="inlineStr">
        <is>
          <t>Yes</t>
        </is>
      </c>
      <c r="AJ679" s="77">
        <f>IF(AND(AI679="Yes",AF679="Meets all three",AG679="Current delivery confirmed"),"Yes","No")</f>
        <v/>
      </c>
      <c r="AK679" s="77" t="inlineStr"/>
      <c r="AL679" s="77" t="inlineStr">
        <is>
          <t>US14-S02-R1</t>
        </is>
      </c>
      <c r="AM679" s="77" t="inlineStr">
        <is>
          <t>Page undated (no year); 'comprehensive exam' wording inferred as compulsory; page is a company-facing recruiting page so required status for all MSBA students not confirmed from regulations.</t>
        </is>
      </c>
      <c r="AN679" s="77" t="inlineStr"/>
      <c r="AO679" s="77" t="inlineStr">
        <is>
          <t>US</t>
        </is>
      </c>
      <c r="AP679" s="77" t="inlineStr">
        <is>
          <t>US</t>
        </is>
      </c>
      <c r="AQ679" s="77" t="inlineStr">
        <is>
          <t>~1 term/semester</t>
        </is>
      </c>
      <c r="AR679" s="77" t="inlineStr">
        <is>
          <t>All/standard</t>
        </is>
      </c>
      <c r="AS679" s="77" t="inlineStr"/>
    </row>
    <row r="680">
      <c r="A680" s="77" t="inlineStr">
        <is>
          <t>US14</t>
        </is>
      </c>
      <c r="B680" s="77" t="inlineStr">
        <is>
          <t>California Los Angeles</t>
        </is>
      </c>
      <c r="C680" s="77" t="inlineStr">
        <is>
          <t>Programme/course</t>
        </is>
      </c>
      <c r="D680" s="77" t="inlineStr">
        <is>
          <t>US14-S03</t>
        </is>
      </c>
      <c r="E680" s="77" t="inlineStr"/>
      <c r="F680" s="77" t="inlineStr">
        <is>
          <t>No</t>
        </is>
      </c>
      <c r="G680" s="79" t="inlineStr">
        <is>
          <t>Master of Engineering Capstone Project (ENGR 299)</t>
        </is>
      </c>
      <c r="H680" s="77" t="inlineStr">
        <is>
          <t>MEng Capstone Project</t>
        </is>
      </c>
      <c r="I680" s="77" t="inlineStr">
        <is>
          <t>ENGR 299</t>
        </is>
      </c>
      <c r="J680" s="77" t="inlineStr">
        <is>
          <t>Compulsory 4-unit MEng capstone: teams of 3-4 students do analysis, design, fabrication and testing led by a faculty adviser, ending with a project report and group presentation to the faculty capstone committee and class. Industry sponsors are an option, not a documented norm.</t>
        </is>
      </c>
      <c r="K680" s="77" t="inlineStr">
        <is>
          <t>UCLA Samueli School of Engineering, Master of Engineering</t>
        </is>
      </c>
      <c r="L680" s="77" t="inlineStr">
        <is>
          <t>Master of Engineering</t>
        </is>
      </c>
      <c r="M680" s="77" t="inlineStr">
        <is>
          <t>Engineering/computing</t>
        </is>
      </c>
      <c r="N680" s="77" t="inlineStr">
        <is>
          <t>Postgraduate taught</t>
        </is>
      </c>
      <c r="O680" s="77" t="inlineStr"/>
      <c r="P680" s="77" t="inlineStr"/>
      <c r="Q680" s="77" t="inlineStr">
        <is>
          <t>Compulsory within specified programmes</t>
        </is>
      </c>
      <c r="R680" s="77" t="inlineStr">
        <is>
          <t>Curricular</t>
        </is>
      </c>
      <c r="S680" s="77" t="inlineStr">
        <is>
          <t>4 units</t>
        </is>
      </c>
      <c r="T680" s="77" t="inlineStr">
        <is>
          <t>Unclear</t>
        </is>
      </c>
      <c r="U680" s="77" t="inlineStr">
        <is>
          <t>Team capstone</t>
        </is>
      </c>
      <c r="V680" s="77" t="inlineStr">
        <is>
          <t>Yes</t>
        </is>
      </c>
      <c r="W680" s="77" t="inlineStr">
        <is>
          <t>Hands-on analysis, design, fabrication and testing with project report [1].</t>
        </is>
      </c>
      <c r="X680" s="77" t="inlineStr">
        <is>
          <t>Yes</t>
        </is>
      </c>
      <c r="Y680" s="77" t="inlineStr">
        <is>
          <t>'Teams of 3-4 students will work together in groups' [1].</t>
        </is>
      </c>
      <c r="Z680" s="77" t="inlineStr">
        <is>
          <t>Unclear</t>
        </is>
      </c>
      <c r="AA680" s="77" t="inlineStr">
        <is>
          <t>'led by a faculty adviser and may include industry sponsors' [1]; sponsorship optional, so not evidenced as standard.</t>
        </is>
      </c>
      <c r="AB680" s="77" t="inlineStr">
        <is>
          <t>Unclear</t>
        </is>
      </c>
      <c r="AC680" s="77" t="inlineStr">
        <is>
          <t>Optional industry sponsor</t>
        </is>
      </c>
      <c r="AD680" s="77" t="inlineStr"/>
      <c r="AE680" s="77" t="inlineStr">
        <is>
          <t>Project report and group presentation</t>
        </is>
      </c>
      <c r="AF680" s="77">
        <f>IF(OR(V680="No",X680="No",Z680="No"),"Outside strict definition",IF(AND(V680="Yes",X680="Yes",Z680="Yes"),"Meets all three","Potentially relevant; evidence incomplete"))</f>
        <v/>
      </c>
      <c r="AG680" s="77" t="inlineStr">
        <is>
          <t>Current status unclear</t>
        </is>
      </c>
      <c r="AH680" s="77" t="inlineStr">
        <is>
          <t>2026 (site copyright only)</t>
        </is>
      </c>
      <c r="AI680" s="77" t="inlineStr">
        <is>
          <t>Yes</t>
        </is>
      </c>
      <c r="AJ680" s="77">
        <f>IF(AND(AI680="Yes",AF680="Meets all three",AG680="Current delivery confirmed"),"Yes","No")</f>
        <v/>
      </c>
      <c r="AK680" s="77" t="inlineStr"/>
      <c r="AL680" s="77" t="inlineStr">
        <is>
          <t>US14-S03-R1</t>
        </is>
      </c>
      <c r="AM680" s="77" t="inlineStr">
        <is>
          <t>Proportion of sponsored projects; named sponsors; duration; dated cohort.</t>
        </is>
      </c>
      <c r="AN680" s="77" t="inlineStr"/>
      <c r="AO680" s="77" t="inlineStr">
        <is>
          <t>US</t>
        </is>
      </c>
      <c r="AP680" s="77" t="inlineStr">
        <is>
          <t>US</t>
        </is>
      </c>
      <c r="AQ680" s="77" t="inlineStr">
        <is>
          <t>Unclear</t>
        </is>
      </c>
      <c r="AR680" s="77" t="inlineStr">
        <is>
          <t>Some projects</t>
        </is>
      </c>
      <c r="AS680" s="77" t="inlineStr"/>
    </row>
    <row r="681">
      <c r="A681" s="77" t="inlineStr">
        <is>
          <t>US14</t>
        </is>
      </c>
      <c r="B681" s="77" t="inlineStr">
        <is>
          <t>California Los Angeles</t>
        </is>
      </c>
      <c r="C681" s="77" t="inlineStr">
        <is>
          <t>University-wide</t>
        </is>
      </c>
      <c r="D681" s="77" t="inlineStr">
        <is>
          <t>US14-S04</t>
        </is>
      </c>
      <c r="E681" s="77" t="inlineStr"/>
      <c r="F681" s="77" t="inlineStr">
        <is>
          <t>No</t>
        </is>
      </c>
      <c r="G681" s="79" t="inlineStr">
        <is>
          <t>Community Engagement and Social Change minor capstone (CESC 191AX/191BX)</t>
        </is>
      </c>
      <c r="H681" s="77" t="inlineStr">
        <is>
          <t>CESC minor capstone research course</t>
        </is>
      </c>
      <c r="I681" s="77" t="inlineStr">
        <is>
          <t>CESC 191AX / 191BX</t>
        </is>
      </c>
      <c r="J681" s="77" t="inlineStr">
        <is>
          <t>Two-quarter (winter, spring) capstone of the CESC minor: students conduct research developed and conducted in collaboration with a community partner whose interests the project must serve, presented as research posters (2026 posters published). Page refers to a team of student researchers in one example, but does not state whether projects are individual or group.</t>
        </is>
      </c>
      <c r="K681" s="77" t="inlineStr">
        <is>
          <t>Center for Community Engagement</t>
        </is>
      </c>
      <c r="L681" s="77" t="inlineStr">
        <is>
          <t>Undergraduates in any major</t>
        </is>
      </c>
      <c r="M681" s="77" t="inlineStr">
        <is>
          <t>Central provision; Arts/humanities/social sciences</t>
        </is>
      </c>
      <c r="N681" s="77" t="inlineStr">
        <is>
          <t>Undergraduate</t>
        </is>
      </c>
      <c r="O681" s="77" t="inlineStr">
        <is>
          <t>Typically upper-division</t>
        </is>
      </c>
      <c r="P681" s="77" t="inlineStr">
        <is>
          <t>Core courses completed plus at least one other community-engaged course; B or better in 191AX/BX; GPA 2.0+ for minor</t>
        </is>
      </c>
      <c r="Q681" s="77" t="inlineStr">
        <is>
          <t>Optional/elective</t>
        </is>
      </c>
      <c r="R681" s="77" t="inlineStr">
        <is>
          <t>Curricular</t>
        </is>
      </c>
      <c r="S681" s="77" t="inlineStr">
        <is>
          <t>Credit-bearing courses in the minor; grade B or better required</t>
        </is>
      </c>
      <c r="T681" s="77" t="inlineStr">
        <is>
          <t>Two successive quarters (winter + spring)</t>
        </is>
      </c>
      <c r="U681" s="77" t="inlineStr">
        <is>
          <t>Community-partnered research project course</t>
        </is>
      </c>
      <c r="V681" s="77" t="inlineStr">
        <is>
          <t>Yes</t>
        </is>
      </c>
      <c r="W681" s="77" t="inlineStr">
        <is>
          <t>Research project with defined question and poster output, developed with partner [1].</t>
        </is>
      </c>
      <c r="X681" s="77" t="inlineStr">
        <is>
          <t>Unclear</t>
        </is>
      </c>
      <c r="Y681" s="77" t="inlineStr">
        <is>
          <t>Page gives 'a team of student researchers explored a question' as an example but states no group-versus-individual policy [1].</t>
        </is>
      </c>
      <c r="Z681" s="77" t="inlineStr">
        <is>
          <t>Yes</t>
        </is>
      </c>
      <c r="AA681" s="77" t="inlineStr">
        <is>
          <t>'The research is developed and conducted in collaboration with a community partner'; partner shapes question; past partners include LA Reentry, SoCal Crossroads, Legal Aid Foundation of Los Angeles [1].</t>
        </is>
      </c>
      <c r="AB681" s="77" t="inlineStr">
        <is>
          <t>Charity/community</t>
        </is>
      </c>
      <c r="AC681" s="77" t="inlineStr">
        <is>
          <t>Collaborates on research question and methods</t>
        </is>
      </c>
      <c r="AD681" s="77" t="inlineStr">
        <is>
          <t>LA Reentry, SoCal Crossroads, Legal Aid Foundation of Los Angeles (as listed on the minor page, per search summary)</t>
        </is>
      </c>
      <c r="AE681" s="77" t="inlineStr">
        <is>
          <t>Capstone research poster/report</t>
        </is>
      </c>
      <c r="AF681" s="77">
        <f>IF(OR(V681="No",X681="No",Z681="No"),"Outside strict definition",IF(AND(V681="Yes",X681="Yes",Z681="Yes"),"Meets all three","Potentially relevant; evidence incomplete"))</f>
        <v/>
      </c>
      <c r="AG681" s="77" t="inlineStr">
        <is>
          <t>Current delivery confirmed</t>
        </is>
      </c>
      <c r="AH681" s="77" t="inlineStr">
        <is>
          <t>2026</t>
        </is>
      </c>
      <c r="AI681" s="77" t="inlineStr">
        <is>
          <t>Yes</t>
        </is>
      </c>
      <c r="AJ681" s="77">
        <f>IF(AND(AI681="Yes",AF681="Meets all three",AG681="Current delivery confirmed"),"Yes","No")</f>
        <v/>
      </c>
      <c r="AK681" s="77" t="inlineStr"/>
      <c r="AL681" s="77" t="inlineStr">
        <is>
          <t>US14-S04-R1</t>
        </is>
      </c>
      <c r="AM681" s="77" t="inlineStr">
        <is>
          <t>Whether capstone projects are done in teams or individually (B Unclear); students may find their own partner.</t>
        </is>
      </c>
      <c r="AN681" s="77" t="inlineStr">
        <is>
          <t>Community Engagement and Social Change minor</t>
        </is>
      </c>
      <c r="AO681" s="77" t="inlineStr">
        <is>
          <t>US</t>
        </is>
      </c>
      <c r="AP681" s="77" t="inlineStr">
        <is>
          <t>US</t>
        </is>
      </c>
      <c r="AQ681" s="77" t="inlineStr">
        <is>
          <t>&gt;1 term</t>
        </is>
      </c>
      <c r="AR681" s="77" t="inlineStr">
        <is>
          <t>All/standard</t>
        </is>
      </c>
      <c r="AS681" s="77" t="inlineStr"/>
    </row>
    <row r="682">
      <c r="A682" s="77" t="inlineStr">
        <is>
          <t>US14</t>
        </is>
      </c>
      <c r="B682" s="77" t="inlineStr">
        <is>
          <t>California Los Angeles</t>
        </is>
      </c>
      <c r="C682" s="77" t="inlineStr">
        <is>
          <t>Programme/course</t>
        </is>
      </c>
      <c r="D682" s="77" t="inlineStr">
        <is>
          <t>US14-S05</t>
        </is>
      </c>
      <c r="E682" s="77" t="inlineStr"/>
      <c r="F682" s="77" t="inlineStr">
        <is>
          <t>No</t>
        </is>
      </c>
      <c r="G682" s="79" t="inlineStr">
        <is>
          <t>Client Project / Applied Planning Research Project (MURP capstone)</t>
        </is>
      </c>
      <c r="H682" s="77" t="inlineStr">
        <is>
          <t>Luskin MURP Client Project (APRP)</t>
        </is>
      </c>
      <c r="I682" s="77" t="inlineStr"/>
      <c r="J682" s="77" t="inlineStr">
        <is>
          <t>Second-year MURP capstone: applied planning research on a real-world problem for nonprofit organisations, public agencies or planning practitioners; nearly 30 students in 2026; results presented as posters at an annual event. Student-by-student attribution on the page suggests individual projects.</t>
        </is>
      </c>
      <c r="K682" s="77" t="inlineStr">
        <is>
          <t>UCLA Luskin School of Public Affairs, Urban Planning</t>
        </is>
      </c>
      <c r="L682" s="77" t="inlineStr">
        <is>
          <t>Master of Urban and Regional Planning</t>
        </is>
      </c>
      <c r="M682" s="77" t="inlineStr">
        <is>
          <t>Arts/humanities/social sciences</t>
        </is>
      </c>
      <c r="N682" s="77" t="inlineStr">
        <is>
          <t>Postgraduate taught</t>
        </is>
      </c>
      <c r="O682" s="77" t="inlineStr">
        <is>
          <t>Year 2</t>
        </is>
      </c>
      <c r="P682" s="77" t="inlineStr"/>
      <c r="Q682" s="77" t="inlineStr">
        <is>
          <t>Compulsory within specified programmes</t>
        </is>
      </c>
      <c r="R682" s="77" t="inlineStr">
        <is>
          <t>Curricular</t>
        </is>
      </c>
      <c r="S682" s="77" t="inlineStr">
        <is>
          <t>Capstone requirement for the degree</t>
        </is>
      </c>
      <c r="T682" s="77" t="inlineStr">
        <is>
          <t>Unclear</t>
        </is>
      </c>
      <c r="U682" s="77" t="inlineStr">
        <is>
          <t>Client-based applied research</t>
        </is>
      </c>
      <c r="V682" s="77" t="inlineStr">
        <is>
          <t>Yes</t>
        </is>
      </c>
      <c r="W682" s="77" t="inlineStr">
        <is>
          <t>'applied planning research on a real-world problem'; 'Each pin represents a client-based capstone project' [1][2].</t>
        </is>
      </c>
      <c r="X682" s="77" t="inlineStr">
        <is>
          <t>Unclear</t>
        </is>
      </c>
      <c r="Y682" s="77" t="inlineStr">
        <is>
          <t>Project outputs credited to individual students; page does not say whether projects are team-based [1]. (Separate larger Comprehensive projects are multi-student but were not assessed.)</t>
        </is>
      </c>
      <c r="Z682" s="77" t="inlineStr">
        <is>
          <t>Yes</t>
        </is>
      </c>
      <c r="AA682" s="77" t="inlineStr">
        <is>
          <t>Students 'collaborated with nonprofit organizations, public agencies, and planning practitioners' in 2026 [1]; earlier client agreement document requires client approval letter.</t>
        </is>
      </c>
      <c r="AB682" s="77" t="inlineStr">
        <is>
          <t>Mixed</t>
        </is>
      </c>
      <c r="AC682" s="77" t="inlineStr">
        <is>
          <t>Client: poses problem, approves final report</t>
        </is>
      </c>
      <c r="AD682" s="77" t="inlineStr"/>
      <c r="AE682" s="77" t="inlineStr">
        <is>
          <t>Report and poster</t>
        </is>
      </c>
      <c r="AF682" s="77">
        <f>IF(OR(V682="No",X682="No",Z682="No"),"Outside strict definition",IF(AND(V682="Yes",X682="Yes",Z682="Yes"),"Meets all three","Potentially relevant; evidence incomplete"))</f>
        <v/>
      </c>
      <c r="AG682" s="77" t="inlineStr">
        <is>
          <t>Current delivery confirmed</t>
        </is>
      </c>
      <c r="AH682" s="77" t="inlineStr">
        <is>
          <t>2026</t>
        </is>
      </c>
      <c r="AI682" s="77" t="inlineStr">
        <is>
          <t>Yes</t>
        </is>
      </c>
      <c r="AJ682" s="77">
        <f>IF(AND(AI682="Yes",AF682="Meets all three",AG682="Current delivery confirmed"),"Yes","No")</f>
        <v/>
      </c>
      <c r="AK682" s="77" t="inlineStr">
        <is>
          <t>'nearly 30 students' collaborated with organisations in 2026 [1].</t>
        </is>
      </c>
      <c r="AL682" s="77" t="inlineStr">
        <is>
          <t>US14-S05-R1; US14-S05-R2</t>
        </is>
      </c>
      <c r="AM682" s="77" t="inlineStr">
        <is>
          <t>Group vs individual; compulsory status inferred from capstone-requirement wording; separate MPP Applied Policy Project (evidenced only by a 2017-18 handbook, clients may be agencies, nonprofits or corporations) not assessed.</t>
        </is>
      </c>
      <c r="AN682" s="77" t="inlineStr"/>
      <c r="AO682" s="77" t="inlineStr">
        <is>
          <t>US</t>
        </is>
      </c>
      <c r="AP682" s="77" t="inlineStr">
        <is>
          <t>US</t>
        </is>
      </c>
      <c r="AQ682" s="77" t="inlineStr">
        <is>
          <t>Unclear</t>
        </is>
      </c>
      <c r="AR682" s="77" t="inlineStr">
        <is>
          <t>All/standard</t>
        </is>
      </c>
      <c r="AS682" s="77" t="inlineStr"/>
    </row>
    <row r="683">
      <c r="A683" s="77" t="inlineStr">
        <is>
          <t>US15</t>
        </is>
      </c>
      <c r="B683" s="77" t="inlineStr">
        <is>
          <t>Duke</t>
        </is>
      </c>
      <c r="C683" s="77" t="inlineStr">
        <is>
          <t>University-wide</t>
        </is>
      </c>
      <c r="D683" s="77" t="inlineStr">
        <is>
          <t>US15-S01</t>
        </is>
      </c>
      <c r="E683" s="77" t="inlineStr"/>
      <c r="F683" s="77" t="inlineStr">
        <is>
          <t>No</t>
        </is>
      </c>
      <c r="G683" s="79" t="inlineStr">
        <is>
          <t>Bass Connections</t>
        </is>
      </c>
      <c r="H683" s="77" t="inlineStr">
        <is>
          <t>Bass Connections</t>
        </is>
      </c>
      <c r="I683" s="77" t="inlineStr"/>
      <c r="J683" s="77" t="inlineStr">
        <is>
          <t>Faculty-led, year-long interdisciplinary project teams (average about 10-12 students, always including undergraduates, with graduate/professional students, postdocs and faculty) addressing societal challenges. Most 2026-27 teams work with outside partners (companies, nonprofits, universities, school systems, hospitals, government agencies), but partner involvement is optional in proposals.</t>
        </is>
      </c>
      <c r="K683" s="77" t="inlineStr">
        <is>
          <t>Bass Connections (Rhodes Information Initiative / Duke interdisciplinary programs)</t>
        </is>
      </c>
      <c r="L683" s="77" t="inlineStr">
        <is>
          <t>Undergraduate and graduate/professional students across Duke; application per team</t>
        </is>
      </c>
      <c r="M683" s="77" t="inlineStr">
        <is>
          <t>Central provision</t>
        </is>
      </c>
      <c r="N683" s="77" t="inlineStr">
        <is>
          <t>Mixed</t>
        </is>
      </c>
      <c r="O683" s="77" t="inlineStr">
        <is>
          <t>Not restricted in evidence</t>
        </is>
      </c>
      <c r="P683" s="77" t="inlineStr">
        <is>
          <t>Application required (2026-27 deadline 9 Feb 2026; later recruiting round closed 14 June 2026); students may apply to up to three teams</t>
        </is>
      </c>
      <c r="Q683" s="77" t="inlineStr">
        <is>
          <t>Selective/competitive</t>
        </is>
      </c>
      <c r="R683" s="77" t="inlineStr">
        <is>
          <t>Mixed</t>
        </is>
      </c>
      <c r="S683" s="77" t="inlineStr">
        <is>
          <t>Students 'typically receive academic credit'; compensation limited to leaders/work-study; no credit and pay for same activity</t>
        </is>
      </c>
      <c r="T683" s="77" t="inlineStr">
        <is>
          <t>Two semesters (9 or 12 months), some with summer component</t>
        </is>
      </c>
      <c r="U683" s="77" t="inlineStr">
        <is>
          <t>Team research/design projects; faculty-led</t>
        </is>
      </c>
      <c r="V683" s="77" t="inlineStr">
        <is>
          <t>Yes</t>
        </is>
      </c>
      <c r="W683" s="77" t="inlineStr">
        <is>
          <t>Year-long project teams addressing societal problems with outputs (research, reports) [1][2]. Specific deliverables vary by team.</t>
        </is>
      </c>
      <c r="X683" s="77" t="inlineStr">
        <is>
          <t>Yes</t>
        </is>
      </c>
      <c r="Y683" s="77" t="inlineStr">
        <is>
          <t>Teams 'bring together faculty, postdocs, graduate students and undergraduates'; teams must provide opportunities for at least five students, average 10-12 [1][2].</t>
        </is>
      </c>
      <c r="Z683" s="77" t="inlineStr">
        <is>
          <t>Unclear</t>
        </is>
      </c>
      <c r="AA683" s="77" t="inlineStr">
        <is>
          <t>Proposal page: 'Projects are encouraged (but not required) to involve external partners' [1]. 2026-27 page says most teams work with outside groups [2], but partner role (brief-setting, client, feedback) is not described and some partners are Duke units/universities. Ruled Unclear (optional/some projects).</t>
        </is>
      </c>
      <c r="AB683" s="77" t="inlineStr">
        <is>
          <t>Mixed</t>
        </is>
      </c>
      <c r="AC683" s="77" t="inlineStr">
        <is>
          <t>Varies by team; not standardised in sources</t>
        </is>
      </c>
      <c r="AD683" s="77" t="inlineStr">
        <is>
          <t>Examples (2026-27 search summary, not page-quoted): NC oyster farmers; Duke Critical Minerals Hub (internal); Tribhuvan University</t>
        </is>
      </c>
      <c r="AE683" s="77" t="inlineStr">
        <is>
          <t>Varies by team</t>
        </is>
      </c>
      <c r="AF683" s="77">
        <f>IF(OR(V683="No",X683="No",Z683="No"),"Outside strict definition",IF(AND(V683="Yes",X683="Yes",Z683="Yes"),"Meets all three","Potentially relevant; evidence incomplete"))</f>
        <v/>
      </c>
      <c r="AG683" s="77" t="inlineStr">
        <is>
          <t>Current delivery confirmed</t>
        </is>
      </c>
      <c r="AH683" s="77" t="inlineStr">
        <is>
          <t>2026/27</t>
        </is>
      </c>
      <c r="AI683" s="77" t="inlineStr">
        <is>
          <t>Yes</t>
        </is>
      </c>
      <c r="AJ683" s="77">
        <f>IF(AND(AI683="Yes",AF683="Meets all three",AG683="Current delivery confirmed"),"Yes","No")</f>
        <v/>
      </c>
      <c r="AK683" s="77" t="inlineStr"/>
      <c r="AL683" s="77" t="inlineStr">
        <is>
          <t>US15-S01-R1; US15-S01-R2; US15-S01-R3</t>
        </is>
      </c>
      <c r="AM683" s="77" t="inlineStr">
        <is>
          <t>Which individual teams have external partners that set briefs or receive outputs; number of participating students.</t>
        </is>
      </c>
      <c r="AN683" s="77" t="inlineStr">
        <is>
          <t>Bass Connections</t>
        </is>
      </c>
      <c r="AO683" s="77" t="inlineStr">
        <is>
          <t>US</t>
        </is>
      </c>
      <c r="AP683" s="77" t="inlineStr">
        <is>
          <t>US</t>
        </is>
      </c>
      <c r="AQ683" s="77" t="inlineStr">
        <is>
          <t>&gt;1 term</t>
        </is>
      </c>
      <c r="AR683" s="77" t="inlineStr">
        <is>
          <t>Some projects</t>
        </is>
      </c>
      <c r="AS683" s="77" t="inlineStr"/>
    </row>
    <row r="684">
      <c r="A684" s="77" t="inlineStr">
        <is>
          <t>US15</t>
        </is>
      </c>
      <c r="B684" s="77" t="inlineStr">
        <is>
          <t>Duke</t>
        </is>
      </c>
      <c r="C684" s="77" t="inlineStr">
        <is>
          <t>Faculty/school</t>
        </is>
      </c>
      <c r="D684" s="77" t="inlineStr">
        <is>
          <t>US15-S02</t>
        </is>
      </c>
      <c r="E684" s="77" t="inlineStr"/>
      <c r="F684" s="77" t="inlineStr">
        <is>
          <t>No</t>
        </is>
      </c>
      <c r="G684" s="79" t="inlineStr">
        <is>
          <t>Fuqua Client Consulting Practicum (FCCP) - Daytime MBA</t>
        </is>
      </c>
      <c r="H684" s="77" t="inlineStr">
        <is>
          <t>Fuqua Client Consulting Practicum (Daytime MBA)</t>
        </is>
      </c>
      <c r="I684" s="77" t="inlineStr"/>
      <c r="J684" s="77" t="inlineStr">
        <is>
          <t>Spring-semester graded elective in which a team of five Daytime MBA students, with a faculty advisor and a second-year MBA FCCP Fellow, works for an external client organisation: scoping the problem, researching and presenting recommendations to client stakeholders. Parallel tracks exist for Weekend Executive MBA (3-credit, Jan-June), MMS and MQM (6-week intensive) students.</t>
        </is>
      </c>
      <c r="K684" s="77" t="inlineStr">
        <is>
          <t>Duke University Fuqua School of Business</t>
        </is>
      </c>
      <c r="L684" s="77" t="inlineStr">
        <is>
          <t>Fuqua Daytime MBA (also Weekend EMBA, MMS, MQM tracks)</t>
        </is>
      </c>
      <c r="M684" s="77" t="inlineStr">
        <is>
          <t>Business/management</t>
        </is>
      </c>
      <c r="N684" s="77" t="inlineStr">
        <is>
          <t>Postgraduate taught</t>
        </is>
      </c>
      <c r="O684" s="77" t="inlineStr">
        <is>
          <t>Daytime MBA second-year/spring (inferred; second-year students act as Fellows)</t>
        </is>
      </c>
      <c r="P684" s="77" t="inlineStr">
        <is>
          <t>Fuqua students; clients typically 3+ years operating, 25+ staff, $1m+ revenue; $125 admin fee for Daytime MBA students reported</t>
        </is>
      </c>
      <c r="Q684" s="77" t="inlineStr">
        <is>
          <t>Optional/elective</t>
        </is>
      </c>
      <c r="R684" s="77" t="inlineStr">
        <is>
          <t>Curricular</t>
        </is>
      </c>
      <c r="S684" s="77" t="inlineStr">
        <is>
          <t>Daytime MBA: 6-credit graded elective, spring semester; EMBA: 3-credit elective</t>
        </is>
      </c>
      <c r="T684" s="77" t="inlineStr">
        <is>
          <t>Spring semester (Daytime: 14 Jan-16 Apr 2027 window; final presentation in April)</t>
        </is>
      </c>
      <c r="U684" s="77" t="inlineStr">
        <is>
          <t>Team consulting project with faculty advisor and student fellow</t>
        </is>
      </c>
      <c r="V684" s="77" t="inlineStr">
        <is>
          <t>Yes</t>
        </is>
      </c>
      <c r="W684" s="77" t="inlineStr">
        <is>
          <t>Teams define scope, research and deliver 'actionable, strategic recommendations' with midpoint and final presentations [1][2].</t>
        </is>
      </c>
      <c r="X684" s="77" t="inlineStr">
        <is>
          <t>Yes</t>
        </is>
      </c>
      <c r="Y684" s="77" t="inlineStr">
        <is>
          <t>'Daytime MBA teams have five students' [1][2].</t>
        </is>
      </c>
      <c r="Z684" s="77" t="inlineStr">
        <is>
          <t>Yes</t>
        </is>
      </c>
      <c r="AA684" s="77" t="inlineStr">
        <is>
          <t>Clients are outside organisations that sign a Master Agreement, name an Executive Sponsor and two Project Leads, meet regularly with the team and attend key presentations; final recommendations go to client stakeholders [1][2]. Most past examples are external firms; one cited team worked with a Duke unit (Duke Integrative Medicine), but client eligibility criteria describe external operating organisations.</t>
        </is>
      </c>
      <c r="AB684" s="77" t="inlineStr">
        <is>
          <t>Unclear</t>
        </is>
      </c>
      <c r="AC684" s="77" t="inlineStr">
        <is>
          <t>Client: supplies business problem, meets team regularly, receives final recommendations</t>
        </is>
      </c>
      <c r="AD684" s="77" t="inlineStr"/>
      <c r="AE684" s="77" t="inlineStr">
        <is>
          <t>Recommendations report/presentation to client stakeholders</t>
        </is>
      </c>
      <c r="AF684" s="77">
        <f>IF(OR(V684="No",X684="No",Z684="No"),"Outside strict definition",IF(AND(V684="Yes",X684="Yes",Z684="Yes"),"Meets all three","Potentially relevant; evidence incomplete"))</f>
        <v/>
      </c>
      <c r="AG684" s="77" t="inlineStr">
        <is>
          <t>Current delivery confirmed</t>
        </is>
      </c>
      <c r="AH684" s="77" t="inlineStr">
        <is>
          <t>2025/26 (overview PDF); 2026/27 cycle (Jan-Apr 2027 window)</t>
        </is>
      </c>
      <c r="AI684" s="77" t="inlineStr">
        <is>
          <t>Yes</t>
        </is>
      </c>
      <c r="AJ684" s="77">
        <f>IF(AND(AI684="Yes",AF684="Meets all three",AG684="Current delivery confirmed"),"Yes","No")</f>
        <v/>
      </c>
      <c r="AK684" s="77" t="inlineStr"/>
      <c r="AL684" s="77" t="inlineStr">
        <is>
          <t>US15-S02-R1; US15-S02-R2; US15-S02-R3</t>
        </is>
      </c>
      <c r="AM684" s="77" t="inlineStr">
        <is>
          <t>Client sector mix (partner_type left Unclear: sources do not state business/non-profit split). fuqua.duke.edu pages were not fetchable (WebFetch 503; curl TLS verification failed, not bypassed), so evidence is search-result text (search-summary paraphrase), not directly opened pages.</t>
        </is>
      </c>
      <c r="AN684" s="77" t="inlineStr"/>
      <c r="AO684" s="77" t="inlineStr">
        <is>
          <t>US</t>
        </is>
      </c>
      <c r="AP684" s="77" t="inlineStr">
        <is>
          <t>US</t>
        </is>
      </c>
      <c r="AQ684" s="77" t="inlineStr">
        <is>
          <t>~1 term/semester</t>
        </is>
      </c>
      <c r="AR684" s="77" t="inlineStr">
        <is>
          <t>All/standard</t>
        </is>
      </c>
      <c r="AS684" s="77" t="inlineStr"/>
    </row>
    <row r="685">
      <c r="A685" s="77" t="inlineStr">
        <is>
          <t>US15</t>
        </is>
      </c>
      <c r="B685" s="77" t="inlineStr">
        <is>
          <t>Duke</t>
        </is>
      </c>
      <c r="C685" s="77" t="inlineStr">
        <is>
          <t>Programme/course</t>
        </is>
      </c>
      <c r="D685" s="77" t="inlineStr">
        <is>
          <t>US15-S03</t>
        </is>
      </c>
      <c r="E685" s="77" t="inlineStr"/>
      <c r="F685" s="77" t="inlineStr">
        <is>
          <t>No</t>
        </is>
      </c>
      <c r="G685" s="79" t="inlineStr">
        <is>
          <t>Sanford Spring Consulting Project (MPP)</t>
        </is>
      </c>
      <c r="H685" s="77" t="inlineStr">
        <is>
          <t>Sanford Spring Consulting Project</t>
        </is>
      </c>
      <c r="I685" s="77" t="inlineStr">
        <is>
          <t>PUBPOL 804 (per search summary)</t>
        </is>
      </c>
      <c r="J685" s="77" t="inlineStr">
        <is>
          <t>First-year MPP semester-long project: teams of 3-5 Master of Public Policy students work with client organisations (small non-profits to consultancies and federal/state/local agencies) on a policy challenge and produce a detailed report advising the client. Around 20 projects selected each year. Sanford MPP students may alternatively do a yearlong Master's Project in teams of 3-4 for a client.</t>
        </is>
      </c>
      <c r="K685" s="77" t="inlineStr">
        <is>
          <t>Sanford School of Public Policy</t>
        </is>
      </c>
      <c r="L685" s="77" t="inlineStr">
        <is>
          <t>Duke MPP students</t>
        </is>
      </c>
      <c r="M685" s="77" t="inlineStr">
        <is>
          <t>Arts/humanities/social sciences</t>
        </is>
      </c>
      <c r="N685" s="77" t="inlineStr">
        <is>
          <t>Postgraduate taught</t>
        </is>
      </c>
      <c r="O685" s="77" t="inlineStr">
        <is>
          <t>Year 1 (spring)</t>
        </is>
      </c>
      <c r="P685" s="77" t="inlineStr">
        <is>
          <t>MPP students only; no formal eligibility criteria or fees for clients</t>
        </is>
      </c>
      <c r="Q685" s="77" t="inlineStr">
        <is>
          <t>Compulsory within specified programmes</t>
        </is>
      </c>
      <c r="R685" s="77" t="inlineStr">
        <is>
          <t>Curricular</t>
        </is>
      </c>
      <c r="S685" s="77" t="inlineStr">
        <is>
          <t>Tied to PUBPOL 804 Public Policy Analysis II (search summary; credit not on fetched page)</t>
        </is>
      </c>
      <c r="T685" s="77" t="inlineStr">
        <is>
          <t>One semester (client applications Oct-Nov; reports late April-early May)</t>
        </is>
      </c>
      <c r="U685" s="77" t="inlineStr">
        <is>
          <t>Team client consulting project</t>
        </is>
      </c>
      <c r="V685" s="77" t="inlineStr">
        <is>
          <t>Yes</t>
        </is>
      </c>
      <c r="W685" s="77" t="inlineStr">
        <is>
          <t>Teams 'produce a detailed report advising the client on potential courses of action' [1].</t>
        </is>
      </c>
      <c r="X685" s="77" t="inlineStr">
        <is>
          <t>Yes</t>
        </is>
      </c>
      <c r="Y685" s="77" t="inlineStr">
        <is>
          <t>'teams of 3-5 Master's in Public Policy students' [1].</t>
        </is>
      </c>
      <c r="Z685" s="77" t="inlineStr">
        <is>
          <t>Yes</t>
        </is>
      </c>
      <c r="AA685" s="77" t="inlineStr">
        <is>
          <t>Clients apply, designate a single point of contact liaison, and receive the report; clients are external non-profits, consultancies and government agencies [1].</t>
        </is>
      </c>
      <c r="AB685" s="77" t="inlineStr">
        <is>
          <t>Mixed</t>
        </is>
      </c>
      <c r="AC685" s="77" t="inlineStr">
        <is>
          <t>Client: poses policy question, liaison, receives report</t>
        </is>
      </c>
      <c r="AD685" s="77" t="inlineStr"/>
      <c r="AE685" s="77" t="inlineStr">
        <is>
          <t>Client advisory report</t>
        </is>
      </c>
      <c r="AF685" s="77">
        <f>IF(OR(V685="No",X685="No",Z685="No"),"Outside strict definition",IF(AND(V685="Yes",X685="Yes",Z685="Yes"),"Meets all three","Potentially relevant; evidence incomplete"))</f>
        <v/>
      </c>
      <c r="AG685" s="77" t="inlineStr">
        <is>
          <t>Current status unclear</t>
        </is>
      </c>
      <c r="AH685" s="77" t="inlineStr">
        <is>
          <t>2026 page footer only; no project-year stated</t>
        </is>
      </c>
      <c r="AI685" s="77" t="inlineStr">
        <is>
          <t>Yes</t>
        </is>
      </c>
      <c r="AJ685" s="77">
        <f>IF(AND(AI685="Yes",AF685="Meets all three",AG685="Current delivery confirmed"),"Yes","No")</f>
        <v/>
      </c>
      <c r="AK685" s="77" t="inlineStr">
        <is>
          <t>About 20 projects per year (search summary, undated)</t>
        </is>
      </c>
      <c r="AL685" s="77" t="inlineStr">
        <is>
          <t>US15-S03-R1; US15-S03-R2</t>
        </is>
      </c>
      <c r="AM685" s="77" t="inlineStr">
        <is>
          <t>Page does not state project year; compulsory status not confirmed (only that it is tied to a core course per search summary).</t>
        </is>
      </c>
      <c r="AN685" s="77" t="inlineStr"/>
      <c r="AO685" s="77" t="inlineStr">
        <is>
          <t>US</t>
        </is>
      </c>
      <c r="AP685" s="77" t="inlineStr">
        <is>
          <t>US</t>
        </is>
      </c>
      <c r="AQ685" s="77" t="inlineStr">
        <is>
          <t>~1 term/semester</t>
        </is>
      </c>
      <c r="AR685" s="77" t="inlineStr">
        <is>
          <t>All/standard</t>
        </is>
      </c>
      <c r="AS685" s="77" t="inlineStr"/>
    </row>
    <row r="686">
      <c r="A686" s="77" t="inlineStr">
        <is>
          <t>US15</t>
        </is>
      </c>
      <c r="B686" s="77" t="inlineStr">
        <is>
          <t>Duke</t>
        </is>
      </c>
      <c r="C686" s="77" t="inlineStr">
        <is>
          <t>Faculty/school</t>
        </is>
      </c>
      <c r="D686" s="77" t="inlineStr">
        <is>
          <t>US15-S04</t>
        </is>
      </c>
      <c r="E686" s="77" t="inlineStr"/>
      <c r="F686" s="77" t="inlineStr">
        <is>
          <t>No</t>
        </is>
      </c>
      <c r="G686" s="79" t="inlineStr">
        <is>
          <t>Nicholas School Master's Project (MEM/MF)</t>
        </is>
      </c>
      <c r="H686" s="77" t="inlineStr">
        <is>
          <t>Nicholas School of the Environment Master's Project</t>
        </is>
      </c>
      <c r="I686" s="77" t="inlineStr"/>
      <c r="J686" s="77" t="inlineStr">
        <is>
          <t>Culminating client-based project for Nicholas School MEM and MF students: may include a small team (2-5) of professional students, an external partner and a faculty advisor; deliverable is a written report and public presentation. Students are matched to client proposals in early September and submit in April. Example: three-student team plan for the Town of Nags Head, NC.</t>
        </is>
      </c>
      <c r="K686" s="77" t="inlineStr">
        <is>
          <t>Nicholas School of the Environment</t>
        </is>
      </c>
      <c r="L686" s="77" t="inlineStr">
        <is>
          <t>MEM and MF students (MF not required)</t>
        </is>
      </c>
      <c r="M686" s="77" t="inlineStr">
        <is>
          <t>Other (law, health, design, architecture…)</t>
        </is>
      </c>
      <c r="N686" s="77" t="inlineStr">
        <is>
          <t>Postgraduate taught</t>
        </is>
      </c>
      <c r="O686" s="77" t="inlineStr">
        <is>
          <t>Final year</t>
        </is>
      </c>
      <c r="P686" s="77" t="inlineStr">
        <is>
          <t>Students cannot self-form groups; placed by interests/skills</t>
        </is>
      </c>
      <c r="Q686" s="77" t="inlineStr">
        <is>
          <t>Unclear</t>
        </is>
      </c>
      <c r="R686" s="77" t="inlineStr">
        <is>
          <t>Curricular</t>
        </is>
      </c>
      <c r="S686" s="77" t="inlineStr">
        <is>
          <t>Credit not stated on handbook page</t>
        </is>
      </c>
      <c r="T686" s="77" t="inlineStr">
        <is>
          <t>September to April (two-semester MP)</t>
        </is>
      </c>
      <c r="U686" s="77" t="inlineStr">
        <is>
          <t>Client project, team or individual, faculty advisor</t>
        </is>
      </c>
      <c r="V686" s="77" t="inlineStr">
        <is>
          <t>Yes</t>
        </is>
      </c>
      <c r="W686" s="77" t="inlineStr">
        <is>
          <t>Deliverables 'always include a written report and public presentation' [1].</t>
        </is>
      </c>
      <c r="X686" s="77" t="inlineStr">
        <is>
          <t>Unclear</t>
        </is>
      </c>
      <c r="Y686" s="77" t="inlineStr">
        <is>
          <t>Teams 'may include a small team (2-5)' - wording permits individual projects [1][2].</t>
        </is>
      </c>
      <c r="Z686" s="77" t="inlineStr">
        <is>
          <t>Yes</t>
        </is>
      </c>
      <c r="AA686" s="77" t="inlineStr">
        <is>
          <t>Clients submit proposals by 1 June, provide a point of contact and regular feedback [2]; external partner receives research support [1].</t>
        </is>
      </c>
      <c r="AB686" s="77" t="inlineStr">
        <is>
          <t>Unclear</t>
        </is>
      </c>
      <c r="AC686" s="77" t="inlineStr">
        <is>
          <t>Client: submits proposal, point of contact, feedback</t>
        </is>
      </c>
      <c r="AD686" s="77" t="inlineStr">
        <is>
          <t>Town of Nags Head, NC (example, undated news)</t>
        </is>
      </c>
      <c r="AE686" s="77" t="inlineStr">
        <is>
          <t>Written report and public presentation</t>
        </is>
      </c>
      <c r="AF686" s="77">
        <f>IF(OR(V686="No",X686="No",Z686="No"),"Outside strict definition",IF(AND(V686="Yes",X686="Yes",Z686="Yes"),"Meets all three","Potentially relevant; evidence incomplete"))</f>
        <v/>
      </c>
      <c r="AG686" s="77" t="inlineStr">
        <is>
          <t>Current delivery confirmed</t>
        </is>
      </c>
      <c r="AH686" s="77" t="inlineStr">
        <is>
          <t>2026 (handbook copyright 2026)</t>
        </is>
      </c>
      <c r="AI686" s="77" t="inlineStr">
        <is>
          <t>Yes</t>
        </is>
      </c>
      <c r="AJ686" s="77">
        <f>IF(AND(AI686="Yes",AF686="Meets all three",AG686="Current delivery confirmed"),"Yes","No")</f>
        <v/>
      </c>
      <c r="AK686" s="77" t="inlineStr"/>
      <c r="AL686" s="77" t="inlineStr">
        <is>
          <t>US15-S04-R1; US15-S04-R2</t>
        </is>
      </c>
      <c r="AM686" s="77" t="inlineStr">
        <is>
          <t>Whether team work is the norm vs individual; client types (some partners are faculty/Duke).</t>
        </is>
      </c>
      <c r="AN686" s="77" t="inlineStr"/>
      <c r="AO686" s="77" t="inlineStr">
        <is>
          <t>US</t>
        </is>
      </c>
      <c r="AP686" s="77" t="inlineStr">
        <is>
          <t>US</t>
        </is>
      </c>
      <c r="AQ686" s="77" t="inlineStr">
        <is>
          <t>&gt;1 term</t>
        </is>
      </c>
      <c r="AR686" s="77" t="inlineStr">
        <is>
          <t>Unclear</t>
        </is>
      </c>
      <c r="AS686" s="77" t="inlineStr"/>
    </row>
    <row r="687">
      <c r="A687" s="77" t="inlineStr">
        <is>
          <t>US15</t>
        </is>
      </c>
      <c r="B687" s="77" t="inlineStr">
        <is>
          <t>Duke</t>
        </is>
      </c>
      <c r="C687" s="77" t="inlineStr">
        <is>
          <t>Faculty/school</t>
        </is>
      </c>
      <c r="D687" s="77" t="inlineStr">
        <is>
          <t>US15-S05</t>
        </is>
      </c>
      <c r="E687" s="77" t="inlineStr"/>
      <c r="F687" s="77" t="inlineStr">
        <is>
          <t>No</t>
        </is>
      </c>
      <c r="G687" s="79" t="inlineStr">
        <is>
          <t>Pratt School of Engineering industry-sponsored capstone projects</t>
        </is>
      </c>
      <c r="H687" s="77" t="inlineStr">
        <is>
          <t>Pratt industry-sponsored capstone design/projects</t>
        </is>
      </c>
      <c r="I687" s="77" t="inlineStr"/>
      <c r="J687" s="77" t="inlineStr">
        <is>
          <t>Pratt states that teams of students nearing programme completion work on authentic problems proposed by industry sponsors, managing the project with client sponsors who receive a full presentation of the proposed solution; appears in undergraduate and master's programmes (e.g. mechanical engineering senior design; AI for Product Innovation sponsor capstone). Individual courses, coverage and years not established.</t>
        </is>
      </c>
      <c r="K687" s="77" t="inlineStr">
        <is>
          <t>Pratt School of Engineering</t>
        </is>
      </c>
      <c r="L687" s="77" t="inlineStr">
        <is>
          <t>Pratt undergraduate and master's programmes (unspecified)</t>
        </is>
      </c>
      <c r="M687" s="77" t="inlineStr">
        <is>
          <t>Engineering/computing</t>
        </is>
      </c>
      <c r="N687" s="77" t="inlineStr">
        <is>
          <t>Mixed</t>
        </is>
      </c>
      <c r="O687" s="77" t="inlineStr">
        <is>
          <t>Final year / near completion</t>
        </is>
      </c>
      <c r="P687" s="77" t="inlineStr"/>
      <c r="Q687" s="77" t="inlineStr">
        <is>
          <t>Unclear</t>
        </is>
      </c>
      <c r="R687" s="77" t="inlineStr">
        <is>
          <t>Curricular</t>
        </is>
      </c>
      <c r="S687" s="77" t="inlineStr"/>
      <c r="T687" s="77" t="inlineStr">
        <is>
          <t>Mechanical senior design reported as two-semester sequence (search summary)</t>
        </is>
      </c>
      <c r="U687" s="77" t="inlineStr">
        <is>
          <t>Team capstone with industry sponsor</t>
        </is>
      </c>
      <c r="V687" s="77" t="inlineStr">
        <is>
          <t>Yes</t>
        </is>
      </c>
      <c r="W687" s="77" t="inlineStr">
        <is>
          <t>Authentic problems; solution presented to sponsor [1].</t>
        </is>
      </c>
      <c r="X687" s="77" t="inlineStr">
        <is>
          <t>Yes</t>
        </is>
      </c>
      <c r="Y687" s="77" t="inlineStr">
        <is>
          <t>'Teams of students nearing educational program completion' [1].</t>
        </is>
      </c>
      <c r="Z687" s="77" t="inlineStr">
        <is>
          <t>Unclear</t>
        </is>
      </c>
      <c r="AA687" s="77" t="inlineStr">
        <is>
          <t>Industry sponsors propose problems and receive presentation [1], but search summary says some senior-design projects come from faculty or are self-proposed, so sponsor involvement is not standard across programmes.</t>
        </is>
      </c>
      <c r="AB687" s="77" t="inlineStr">
        <is>
          <t>Business/commercial</t>
        </is>
      </c>
      <c r="AC687" s="77" t="inlineStr">
        <is>
          <t>Sponsor/client: proposes problem, receives solution presentation</t>
        </is>
      </c>
      <c r="AD687" s="77" t="inlineStr"/>
      <c r="AE687" s="77" t="inlineStr">
        <is>
          <t>Proposed solution/prototype presented to sponsor</t>
        </is>
      </c>
      <c r="AF687" s="77">
        <f>IF(OR(V687="No",X687="No",Z687="No"),"Outside strict definition",IF(AND(V687="Yes",X687="Yes",Z687="Yes"),"Meets all three","Potentially relevant; evidence incomplete"))</f>
        <v/>
      </c>
      <c r="AG687" s="77" t="inlineStr">
        <is>
          <t>Current status unclear</t>
        </is>
      </c>
      <c r="AH687" s="77" t="inlineStr"/>
      <c r="AI687" s="77" t="inlineStr">
        <is>
          <t>Yes</t>
        </is>
      </c>
      <c r="AJ687" s="77">
        <f>IF(AND(AI687="Yes",AF687="Meets all three",AG687="Current delivery confirmed"),"Yes","No")</f>
        <v/>
      </c>
      <c r="AK687" s="77" t="inlineStr"/>
      <c r="AL687" s="77" t="inlineStr">
        <is>
          <t>US15-S05-R1</t>
        </is>
      </c>
      <c r="AM687" s="77" t="inlineStr">
        <is>
          <t>Named courses, programme-level requirements and dated 2025/26 evidence. Specific capstone course pages not researched (reduced-depth).</t>
        </is>
      </c>
      <c r="AN687" s="77" t="inlineStr"/>
      <c r="AO687" s="77" t="inlineStr">
        <is>
          <t>US</t>
        </is>
      </c>
      <c r="AP687" s="77" t="inlineStr">
        <is>
          <t>US</t>
        </is>
      </c>
      <c r="AQ687" s="77" t="inlineStr">
        <is>
          <t>Unclear</t>
        </is>
      </c>
      <c r="AR687" s="77" t="inlineStr">
        <is>
          <t>Some projects</t>
        </is>
      </c>
      <c r="AS687" s="77" t="inlineStr"/>
    </row>
    <row r="688">
      <c r="A688" s="77" t="inlineStr">
        <is>
          <t>US15</t>
        </is>
      </c>
      <c r="B688" s="77" t="inlineStr">
        <is>
          <t>Duke</t>
        </is>
      </c>
      <c r="C688" s="77" t="inlineStr">
        <is>
          <t>Programme/course</t>
        </is>
      </c>
      <c r="D688" s="77" t="inlineStr">
        <is>
          <t>US15-S06</t>
        </is>
      </c>
      <c r="E688" s="77" t="inlineStr"/>
      <c r="F688" s="77" t="inlineStr">
        <is>
          <t>No</t>
        </is>
      </c>
      <c r="G688" s="79" t="inlineStr">
        <is>
          <t>MIDS Capstone Projects (Master in Interdisciplinary Data Science)</t>
        </is>
      </c>
      <c r="H688" s="77" t="inlineStr">
        <is>
          <t>MIDS year-long capstone with external partners</t>
        </is>
      </c>
      <c r="I688" s="77" t="inlineStr"/>
      <c r="J688" s="77" t="inlineStr">
        <is>
          <t>Year-long capstone projects that pair external partners with teams of second-year MIDS students; deliverables often include insights and code bases; partners meet with the team throughout the year.</t>
        </is>
      </c>
      <c r="K688" s="77" t="inlineStr">
        <is>
          <t>Social Science Research Institute (MIDS)</t>
        </is>
      </c>
      <c r="L688" s="77" t="inlineStr">
        <is>
          <t>MIDS second-year students</t>
        </is>
      </c>
      <c r="M688" s="77" t="inlineStr">
        <is>
          <t>Science</t>
        </is>
      </c>
      <c r="N688" s="77" t="inlineStr">
        <is>
          <t>Postgraduate taught</t>
        </is>
      </c>
      <c r="O688" s="77" t="inlineStr">
        <is>
          <t>Year 2</t>
        </is>
      </c>
      <c r="P688" s="77" t="inlineStr"/>
      <c r="Q688" s="77" t="inlineStr">
        <is>
          <t>Unclear</t>
        </is>
      </c>
      <c r="R688" s="77" t="inlineStr">
        <is>
          <t>Curricular</t>
        </is>
      </c>
      <c r="S688" s="77" t="inlineStr"/>
      <c r="T688" s="77" t="inlineStr">
        <is>
          <t>Year-long</t>
        </is>
      </c>
      <c r="U688" s="77" t="inlineStr">
        <is>
          <t>Team capstone with partner</t>
        </is>
      </c>
      <c r="V688" s="77" t="inlineStr">
        <is>
          <t>Yes</t>
        </is>
      </c>
      <c r="W688" s="77" t="inlineStr">
        <is>
          <t>Deliverables 'often include both insights/understanding to the problem and relevant code bases' [1].</t>
        </is>
      </c>
      <c r="X688" s="77" t="inlineStr">
        <is>
          <t>Yes</t>
        </is>
      </c>
      <c r="Y688" s="77" t="inlineStr">
        <is>
          <t>'teams of second year MIDS students' [1].</t>
        </is>
      </c>
      <c r="Z688" s="77" t="inlineStr">
        <is>
          <t>Yes</t>
        </is>
      </c>
      <c r="AA688" s="77" t="inlineStr">
        <is>
          <t>'Capstone projects pair external partners with teams'; partners meet the team throughout the year [1].</t>
        </is>
      </c>
      <c r="AB688" s="77" t="inlineStr">
        <is>
          <t>Unclear</t>
        </is>
      </c>
      <c r="AC688" s="77" t="inlineStr">
        <is>
          <t>Partner proposes project, meets team, receives deliverables</t>
        </is>
      </c>
      <c r="AD688" s="77" t="inlineStr"/>
      <c r="AE688" s="77" t="inlineStr">
        <is>
          <t>Insights and code base</t>
        </is>
      </c>
      <c r="AF688" s="77">
        <f>IF(OR(V688="No",X688="No",Z688="No"),"Outside strict definition",IF(AND(V688="Yes",X688="Yes",Z688="Yes"),"Meets all three","Potentially relevant; evidence incomplete"))</f>
        <v/>
      </c>
      <c r="AG688" s="77" t="inlineStr">
        <is>
          <t>Current status unclear</t>
        </is>
      </c>
      <c r="AH688" s="77" t="inlineStr"/>
      <c r="AI688" s="77" t="inlineStr">
        <is>
          <t>Yes</t>
        </is>
      </c>
      <c r="AJ688" s="77">
        <f>IF(AND(AI688="Yes",AF688="Meets all three",AG688="Current delivery confirmed"),"Yes","No")</f>
        <v/>
      </c>
      <c r="AK688" s="77" t="inlineStr"/>
      <c r="AL688" s="77" t="inlineStr">
        <is>
          <t>US15-S06-R1</t>
        </is>
      </c>
      <c r="AM688" s="77" t="inlineStr">
        <is>
          <t>Page undated (linked RFP file named 2022); capstone requirement and partner types not stated.</t>
        </is>
      </c>
      <c r="AN688" s="77" t="inlineStr"/>
      <c r="AO688" s="77" t="inlineStr">
        <is>
          <t>US</t>
        </is>
      </c>
      <c r="AP688" s="77" t="inlineStr">
        <is>
          <t>US</t>
        </is>
      </c>
      <c r="AQ688" s="77" t="inlineStr">
        <is>
          <t>&gt;1 term</t>
        </is>
      </c>
      <c r="AR688" s="77" t="inlineStr">
        <is>
          <t>All/standard</t>
        </is>
      </c>
      <c r="AS688" s="77" t="inlineStr"/>
    </row>
    <row r="689">
      <c r="A689" s="77" t="inlineStr">
        <is>
          <t>US15</t>
        </is>
      </c>
      <c r="B689" s="77" t="inlineStr">
        <is>
          <t>Duke</t>
        </is>
      </c>
      <c r="C689" s="77" t="inlineStr">
        <is>
          <t>Cross-faculty</t>
        </is>
      </c>
      <c r="D689" s="77" t="inlineStr">
        <is>
          <t>US15-S07</t>
        </is>
      </c>
      <c r="E689" s="77" t="inlineStr"/>
      <c r="F689" s="77" t="inlineStr">
        <is>
          <t>No</t>
        </is>
      </c>
      <c r="G689" s="79" t="inlineStr">
        <is>
          <t>Collaborative Project Courses (e.g. AI-Copiloted Software Engineering Practicum)</t>
        </is>
      </c>
      <c r="H689" s="77" t="inlineStr">
        <is>
          <t>Bass Connections Collaborative Project Courses</t>
        </is>
      </c>
      <c r="I689" s="77" t="inlineStr"/>
      <c r="J689" s="77" t="inlineStr">
        <is>
          <t>Faculty Fellows programme supporting course-based team projects with partners. 2026 example: students work in teams of 5-6 to build real software for community partners, with projects sourced from Duke alumni, Durham businesses and Duke departments. Other fellow courses (BME 462/490, Law 538, Nursing 519) use partner-sourced projects, team size unstated.</t>
        </is>
      </c>
      <c r="K689" s="77" t="inlineStr">
        <is>
          <t>Bass Connections</t>
        </is>
      </c>
      <c r="L689" s="77" t="inlineStr">
        <is>
          <t>Enrolled students in individual fellow courses (engineering, law, nursing, humanities, etc.)</t>
        </is>
      </c>
      <c r="M689" s="77" t="inlineStr">
        <is>
          <t>Central provision</t>
        </is>
      </c>
      <c r="N689" s="77" t="inlineStr">
        <is>
          <t>Mixed</t>
        </is>
      </c>
      <c r="O689" s="77" t="inlineStr"/>
      <c r="P689" s="77" t="inlineStr">
        <is>
          <t>Course-specific</t>
        </is>
      </c>
      <c r="Q689" s="77" t="inlineStr">
        <is>
          <t>Optional/elective</t>
        </is>
      </c>
      <c r="R689" s="77" t="inlineStr">
        <is>
          <t>Curricular</t>
        </is>
      </c>
      <c r="S689" s="77" t="inlineStr">
        <is>
          <t>Course credit (course-specific)</t>
        </is>
      </c>
      <c r="T689" s="77" t="inlineStr">
        <is>
          <t>Semester</t>
        </is>
      </c>
      <c r="U689" s="77" t="inlineStr">
        <is>
          <t>Course-based team projects</t>
        </is>
      </c>
      <c r="V689" s="77" t="inlineStr">
        <is>
          <t>Yes</t>
        </is>
      </c>
      <c r="W689" s="77" t="inlineStr">
        <is>
          <t>Teams 'build real software for community partners' [1].</t>
        </is>
      </c>
      <c r="X689" s="77" t="inlineStr">
        <is>
          <t>Yes</t>
        </is>
      </c>
      <c r="Y689" s="77" t="inlineStr">
        <is>
          <t>'Students will work in teams of 5-6' (Practicum) [1].</t>
        </is>
      </c>
      <c r="Z689" s="77" t="inlineStr">
        <is>
          <t>Unclear</t>
        </is>
      </c>
      <c r="AA689" s="77" t="inlineStr">
        <is>
          <t>Projects 'sourced from Duke alumni, Durham businesses and Duke departments' [1]; mix of external and internal clients, other courses only say partner-sourced, so external coverage is partial.</t>
        </is>
      </c>
      <c r="AB689" s="77" t="inlineStr">
        <is>
          <t>Mixed</t>
        </is>
      </c>
      <c r="AC689" s="77" t="inlineStr">
        <is>
          <t>Project source/client</t>
        </is>
      </c>
      <c r="AD689" s="77" t="inlineStr"/>
      <c r="AE689" s="77" t="inlineStr">
        <is>
          <t>Software / partner-facing outputs (course-specific)</t>
        </is>
      </c>
      <c r="AF689" s="77">
        <f>IF(OR(V689="No",X689="No",Z689="No"),"Outside strict definition",IF(AND(V689="Yes",X689="Yes",Z689="Yes"),"Meets all three","Potentially relevant; evidence incomplete"))</f>
        <v/>
      </c>
      <c r="AG689" s="77" t="inlineStr">
        <is>
          <t>Current delivery confirmed</t>
        </is>
      </c>
      <c r="AH689" s="77" t="inlineStr">
        <is>
          <t>2026 (Faculty Fellows cohort)</t>
        </is>
      </c>
      <c r="AI689" s="77" t="inlineStr">
        <is>
          <t>Yes</t>
        </is>
      </c>
      <c r="AJ689" s="77">
        <f>IF(AND(AI689="Yes",AF689="Meets all three",AG689="Current delivery confirmed"),"Yes","No")</f>
        <v/>
      </c>
      <c r="AK689" s="77" t="inlineStr"/>
      <c r="AL689" s="77" t="inlineStr">
        <is>
          <t>US15-S07-R1</t>
        </is>
      </c>
      <c r="AM689" s="77" t="inlineStr">
        <is>
          <t>Course terms and codes; whether each course delivers in 2025/26 or 2026/27; internal share of clients.</t>
        </is>
      </c>
      <c r="AN689" s="77" t="inlineStr"/>
      <c r="AO689" s="77" t="inlineStr">
        <is>
          <t>US</t>
        </is>
      </c>
      <c r="AP689" s="77" t="inlineStr">
        <is>
          <t>US</t>
        </is>
      </c>
      <c r="AQ689" s="77" t="inlineStr">
        <is>
          <t>~1 term/semester</t>
        </is>
      </c>
      <c r="AR689" s="77" t="inlineStr">
        <is>
          <t>Some projects</t>
        </is>
      </c>
      <c r="AS689" s="77" t="inlineStr"/>
    </row>
    <row r="690">
      <c r="A690" s="77" t="inlineStr">
        <is>
          <t>US16</t>
        </is>
      </c>
      <c r="B690" s="77" t="inlineStr">
        <is>
          <t>New York University</t>
        </is>
      </c>
      <c r="C690" s="77" t="inlineStr">
        <is>
          <t>Faculty/school</t>
        </is>
      </c>
      <c r="D690" s="77" t="inlineStr">
        <is>
          <t>US16-S01</t>
        </is>
      </c>
      <c r="E690" s="77" t="inlineStr"/>
      <c r="F690" s="77" t="inlineStr">
        <is>
          <t>No</t>
        </is>
      </c>
      <c r="G690" s="79" t="inlineStr">
        <is>
          <t>Capstone: Advanced Projects (NYU Wagner Capstone, CAP-GP)</t>
        </is>
      </c>
      <c r="H690" s="77" t="inlineStr">
        <is>
          <t>NYU Wagner Capstone</t>
        </is>
      </c>
      <c r="I690" s="77" t="inlineStr">
        <is>
          <t>CAP-GP (multiple sections)</t>
        </is>
      </c>
      <c r="J690" s="77" t="inlineStr">
        <is>
          <t>Wagner School MPA/MUP capstone: teams of 3-5 graduate students in their final two semesters work for a client organisation (nonprofit, governmental, health, planning, international agencies) or on a social question, producing e.g. literature review, environmental scan, operational framework, financial model or policy recommendations, with a final report and presentation. Clients apply via a spring RFP; faculty select projects; clients typically own the work product.</t>
        </is>
      </c>
      <c r="K690" s="77" t="inlineStr">
        <is>
          <t>NYU Wagner Graduate School of Public Service</t>
        </is>
      </c>
      <c r="L690" s="77" t="inlineStr">
        <is>
          <t>MPA and MUP students in final two semesters (further Wagner programme variants e.g. Global Policy Leaders, Health listed as separate course sections)</t>
        </is>
      </c>
      <c r="M690" s="77" t="inlineStr">
        <is>
          <t>Arts/humanities/social sciences</t>
        </is>
      </c>
      <c r="N690" s="77" t="inlineStr">
        <is>
          <t>Postgraduate taught</t>
        </is>
      </c>
      <c r="O690" s="77" t="inlineStr">
        <is>
          <t>Final two semesters (full academic year)</t>
        </is>
      </c>
      <c r="P690" s="77" t="inlineStr">
        <is>
          <t>Wagner MPA/MUP students only</t>
        </is>
      </c>
      <c r="Q690" s="77" t="inlineStr">
        <is>
          <t>Compulsory within specified programmes</t>
        </is>
      </c>
      <c r="R690" s="77" t="inlineStr">
        <is>
          <t>Curricular</t>
        </is>
      </c>
      <c r="S690" s="77" t="inlineStr">
        <is>
          <t>Credit-bearing capstone course (CAP-GP); credit value not captured</t>
        </is>
      </c>
      <c r="T690" s="77" t="inlineStr">
        <is>
          <t>Full academic year (two semesters)</t>
        </is>
      </c>
      <c r="U690" s="77" t="inlineStr">
        <is>
          <t>Team client project with faculty oversight</t>
        </is>
      </c>
      <c r="V690" s="77" t="inlineStr">
        <is>
          <t>Yes</t>
        </is>
      </c>
      <c r="W690" s="77" t="inlineStr">
        <is>
          <t>Teams work on a client challenge or research question; deliverables incl. final report and presentation [1].</t>
        </is>
      </c>
      <c r="X690" s="77" t="inlineStr">
        <is>
          <t>Yes</t>
        </is>
      </c>
      <c r="Y690" s="77" t="inlineStr">
        <is>
          <t>'Capstone teams comprise three to five NYU Wagner graduate students' [1].</t>
        </is>
      </c>
      <c r="Z690" s="77" t="inlineStr">
        <is>
          <t>Yes</t>
        </is>
      </c>
      <c r="AA690" s="77" t="inlineStr">
        <is>
          <t>External client organisations submit proposals via spring RFP, are vetted, and the final work product is typically owned by the client; client FAQ states min. 3 years operating / 3 FTE and a suggested $5,000 engagement fee [1]. Search-index extract only; direct fetch of Wagner pages returned HTTP 403 (CloudFront), not bypassed.</t>
        </is>
      </c>
      <c r="AB690" s="77" t="inlineStr">
        <is>
          <t>Mixed</t>
        </is>
      </c>
      <c r="AC690" s="77" t="inlineStr">
        <is>
          <t>Client: proposes project, engages with team, receives final report/presentation and owns work product</t>
        </is>
      </c>
      <c r="AD690" s="77" t="inlineStr">
        <is>
          <t>City Harvest, Mount Sinai Health System, NYC Department of Transportation, World Bank (past clients; undated)</t>
        </is>
      </c>
      <c r="AE690" s="77" t="inlineStr">
        <is>
          <t>Final report and presentation (literature review, environmental scan, operational framework, financial model or policy recommendations)</t>
        </is>
      </c>
      <c r="AF690" s="77">
        <f>IF(OR(V690="No",X690="No",Z690="No"),"Outside strict definition",IF(AND(V690="Yes",X690="Yes",Z690="Yes"),"Meets all three","Potentially relevant; evidence incomplete"))</f>
        <v/>
      </c>
      <c r="AG690" s="77" t="inlineStr">
        <is>
          <t>Current delivery confirmed</t>
        </is>
      </c>
      <c r="AH690" s="77" t="inlineStr">
        <is>
          <t>2025/26 (proposals due 30 May 2025; client presentations April-May 2026)</t>
        </is>
      </c>
      <c r="AI690" s="77" t="inlineStr">
        <is>
          <t>Yes</t>
        </is>
      </c>
      <c r="AJ690" s="77">
        <f>IF(AND(AI690="Yes",AF690="Meets all three",AG690="Current delivery confirmed"),"Yes","No")</f>
        <v/>
      </c>
      <c r="AK690" s="77" t="inlineStr">
        <is>
          <t>Search extract: since 1995 more than 7,300 students and 1,828 projects for 1,000+ organisations (cumulative; undated page).</t>
        </is>
      </c>
      <c r="AL690" s="77" t="inlineStr">
        <is>
          <t>US16-S01-R1; US16-S01-R2; US16-S01-R3</t>
        </is>
      </c>
      <c r="AM690" s="77" t="inlineStr">
        <is>
          <t>2026/27 call not seen; credit value; no team/client list for 2025/26 seen. Pages not opened directly (HTTP 403 from CloudFront, not bypassed); all Wagner evidence is search-index summary.</t>
        </is>
      </c>
      <c r="AN690" s="77" t="inlineStr"/>
      <c r="AO690" s="77" t="inlineStr">
        <is>
          <t>US</t>
        </is>
      </c>
      <c r="AP690" s="77" t="inlineStr">
        <is>
          <t>US</t>
        </is>
      </c>
      <c r="AQ690" s="77" t="inlineStr">
        <is>
          <t>&gt;1 term</t>
        </is>
      </c>
      <c r="AR690" s="77" t="inlineStr">
        <is>
          <t>All/standard</t>
        </is>
      </c>
      <c r="AS690" s="77" t="inlineStr"/>
    </row>
    <row r="691">
      <c r="A691" s="77" t="inlineStr">
        <is>
          <t>US16</t>
        </is>
      </c>
      <c r="B691" s="77" t="inlineStr">
        <is>
          <t>New York University</t>
        </is>
      </c>
      <c r="C691" s="77" t="inlineStr">
        <is>
          <t>Programme/course</t>
        </is>
      </c>
      <c r="D691" s="77" t="inlineStr">
        <is>
          <t>US16-S02</t>
        </is>
      </c>
      <c r="E691" s="77" t="inlineStr"/>
      <c r="F691" s="77" t="inlineStr">
        <is>
          <t>No</t>
        </is>
      </c>
      <c r="G691" s="79" t="inlineStr">
        <is>
          <t>CUSP Capstone Projects (Urban Science Intensive I and II)</t>
        </is>
      </c>
      <c r="H691" s="77" t="inlineStr">
        <is>
          <t>CUSP Capstone Projects</t>
        </is>
      </c>
      <c r="I691" s="77" t="inlineStr">
        <is>
          <t>Urban Science Intensive I/II</t>
        </is>
      </c>
      <c r="J691" s="77" t="inlineStr">
        <is>
          <t>Second-year M.S. Urban Data Science students (NYU Tandon, Center for Urban Science and Progress) work in teams of 3-5 with a faculty advisor on a sponsor-proposed project over two semesters (Sept 2026-May 2027), with deliverables tailored to the project (analytic reports, interactive visualisations, digital tools, technical reports, policy solutions); sponsors sign a data-sharing agreement, meet teams regularly and attend December and May presentations.</t>
        </is>
      </c>
      <c r="K691" s="77" t="inlineStr">
        <is>
          <t>NYU Tandon School of Engineering - CUSP</t>
        </is>
      </c>
      <c r="L691" s="77" t="inlineStr">
        <is>
          <t>Second-year MS Urban Data Science</t>
        </is>
      </c>
      <c r="M691" s="77" t="inlineStr">
        <is>
          <t>Engineering/computing</t>
        </is>
      </c>
      <c r="N691" s="77" t="inlineStr">
        <is>
          <t>Postgraduate taught</t>
        </is>
      </c>
      <c r="O691" s="77" t="inlineStr">
        <is>
          <t>Year 2</t>
        </is>
      </c>
      <c r="P691" s="77" t="inlineStr">
        <is>
          <t>MS Urban Data Science second-year students</t>
        </is>
      </c>
      <c r="Q691" s="77" t="inlineStr">
        <is>
          <t>Compulsory within specified programmes</t>
        </is>
      </c>
      <c r="R691" s="77" t="inlineStr">
        <is>
          <t>Curricular</t>
        </is>
      </c>
      <c r="S691" s="77" t="inlineStr">
        <is>
          <t>Tied to two courses (Urban Science Intensive I and II); credit not stated on sponsor page</t>
        </is>
      </c>
      <c r="T691" s="77" t="inlineStr">
        <is>
          <t>Two semesters (Sept 2026 - May 2027)</t>
        </is>
      </c>
      <c r="U691" s="77" t="inlineStr">
        <is>
          <t>Team project with sponsor and faculty advisor</t>
        </is>
      </c>
      <c r="V691" s="77" t="inlineStr">
        <is>
          <t>Yes</t>
        </is>
      </c>
      <c r="W691" s="77" t="inlineStr">
        <is>
          <t>Defined sponsor project; deliverables tailored per project, final deliverables May 2027, Urban Data Science Showcase April 2027 [1].</t>
        </is>
      </c>
      <c r="X691" s="77" t="inlineStr">
        <is>
          <t>Yes</t>
        </is>
      </c>
      <c r="Y691" s="77" t="inlineStr">
        <is>
          <t>'a team of 3-5 graduate students and a faculty advisor' [1].</t>
        </is>
      </c>
      <c r="Z691" s="77" t="inlineStr">
        <is>
          <t>Yes</t>
        </is>
      </c>
      <c r="AA691" s="77" t="inlineStr">
        <is>
          <t>Sponsors (government, private companies, nonprofits/think tanks, and academic institutions incl. NYU researchers) propose projects, supply data, give feedback in regular meetings (1-2 hrs fortnightly) and attend Dec and May presentations [1]. Past sponsors include NYC agencies, Google, ConEd, Lockheed Martin, Brooklyn Defender Services. Sponsor mix includes some internal NYU/academic sponsors, but external organisations are the documented majority.</t>
        </is>
      </c>
      <c r="AB691" s="77" t="inlineStr">
        <is>
          <t>Mixed</t>
        </is>
      </c>
      <c r="AC691" s="77" t="inlineStr">
        <is>
          <t>Sponsor/client: proposes problem, provides data, gives feedback, attends presentations</t>
        </is>
      </c>
      <c r="AD691" s="77" t="inlineStr">
        <is>
          <t>Past sponsors incl. NYC Dept. of Transportation, NYPD, Port Authority, Google, ConEd, Lockheed Martin, TransitCenter (sponsor guide, 2026-27 page lists past sponsors)</t>
        </is>
      </c>
      <c r="AE691" s="77" t="inlineStr">
        <is>
          <t>Project-specific: analytic report, interactive visualisation, digital tool, technical report or policy solution</t>
        </is>
      </c>
      <c r="AF691" s="77">
        <f>IF(OR(V691="No",X691="No",Z691="No"),"Outside strict definition",IF(AND(V691="Yes",X691="Yes",Z691="Yes"),"Meets all three","Potentially relevant; evidence incomplete"))</f>
        <v/>
      </c>
      <c r="AG691" s="77" t="inlineStr">
        <is>
          <t>Current delivery confirmed</t>
        </is>
      </c>
      <c r="AH691" s="77" t="inlineStr">
        <is>
          <t>2026/27 (proposal deadline 24 July 2026; teams announced 23 Sept 2026)</t>
        </is>
      </c>
      <c r="AI691" s="77" t="inlineStr">
        <is>
          <t>Yes</t>
        </is>
      </c>
      <c r="AJ691" s="77">
        <f>IF(AND(AI691="Yes",AF691="Meets all three",AG691="Current delivery confirmed"),"Yes","No")</f>
        <v/>
      </c>
      <c r="AK691" s="77" t="inlineStr"/>
      <c r="AL691" s="77" t="inlineStr">
        <is>
          <t>US16-S02-R1</t>
        </is>
      </c>
      <c r="AM691" s="77" t="inlineStr">
        <is>
          <t>Credit value; share of internal NYU/academic sponsors; the page names the programme 'M.S. in Urban Data Science'.</t>
        </is>
      </c>
      <c r="AN691" s="77" t="inlineStr"/>
      <c r="AO691" s="77" t="inlineStr">
        <is>
          <t>US</t>
        </is>
      </c>
      <c r="AP691" s="77" t="inlineStr">
        <is>
          <t>US</t>
        </is>
      </c>
      <c r="AQ691" s="77" t="inlineStr">
        <is>
          <t>&gt;1 term</t>
        </is>
      </c>
      <c r="AR691" s="77" t="inlineStr">
        <is>
          <t>All/standard</t>
        </is>
      </c>
      <c r="AS691" s="77" t="inlineStr"/>
    </row>
    <row r="692">
      <c r="A692" s="77" t="inlineStr">
        <is>
          <t>US16</t>
        </is>
      </c>
      <c r="B692" s="77" t="inlineStr">
        <is>
          <t>New York University</t>
        </is>
      </c>
      <c r="C692" s="77" t="inlineStr">
        <is>
          <t>Programme/course</t>
        </is>
      </c>
      <c r="D692" s="77" t="inlineStr">
        <is>
          <t>US16-S03</t>
        </is>
      </c>
      <c r="E692" s="77" t="inlineStr"/>
      <c r="F692" s="77" t="inlineStr">
        <is>
          <t>No</t>
        </is>
      </c>
      <c r="G692" s="79" t="inlineStr">
        <is>
          <t>Master's in Data Science: Capstone Project (DS-GA 1006)</t>
        </is>
      </c>
      <c r="H692" s="77" t="inlineStr">
        <is>
          <t>NYU Center for Data Science MS Capstone</t>
        </is>
      </c>
      <c r="I692" s="77" t="inlineStr">
        <is>
          <t>DS-GA 1006</t>
        </is>
      </c>
      <c r="J692" s="77" t="inlineStr">
        <is>
          <t>Final-year MS Data Science capstone in which students solve real-world problems proposed by industry partners or NYU research labs, typically in groups of 2-4 over one semester; best-poster examples include S&amp;P Global Ratings (Fall 2024) and UNDP (Fall 2025).</t>
        </is>
      </c>
      <c r="K692" s="77" t="inlineStr">
        <is>
          <t>NYU Center for Data Science (Faculty of Arts and Science)</t>
        </is>
      </c>
      <c r="L692" s="77" t="inlineStr">
        <is>
          <t>MS Data Science</t>
        </is>
      </c>
      <c r="M692" s="77" t="inlineStr">
        <is>
          <t>Science</t>
        </is>
      </c>
      <c r="N692" s="77" t="inlineStr">
        <is>
          <t>Postgraduate taught</t>
        </is>
      </c>
      <c r="O692" s="77" t="inlineStr">
        <is>
          <t>Final year</t>
        </is>
      </c>
      <c r="P692" s="77" t="inlineStr">
        <is>
          <t>MS Data Science students</t>
        </is>
      </c>
      <c r="Q692" s="77" t="inlineStr">
        <is>
          <t>Compulsory within specified programmes</t>
        </is>
      </c>
      <c r="R692" s="77" t="inlineStr">
        <is>
          <t>Curricular</t>
        </is>
      </c>
      <c r="S692" s="77" t="inlineStr">
        <is>
          <t>Search extract: required 3-credit course DS-GA 1006 (not verified on page text)</t>
        </is>
      </c>
      <c r="T692" s="77" t="inlineStr">
        <is>
          <t>One semester</t>
        </is>
      </c>
      <c r="U692" s="77" t="inlineStr">
        <is>
          <t>Group project with partner or NYU lab</t>
        </is>
      </c>
      <c r="V692" s="77" t="inlineStr">
        <is>
          <t>Yes</t>
        </is>
      </c>
      <c r="W692" s="77" t="inlineStr">
        <is>
          <t>Organisations 'propose a project that our graduate students will work on' for a semester; projects have posters/outputs [1].</t>
        </is>
      </c>
      <c r="X692" s="77" t="inlineStr">
        <is>
          <t>Yes</t>
        </is>
      </c>
      <c r="Y692" s="77" t="inlineStr">
        <is>
          <t>'projects are typically run across groups of 2 to 4 people' [1] (pairs count as group).</t>
        </is>
      </c>
      <c r="Z692" s="77" t="inlineStr">
        <is>
          <t>Unclear</t>
        </is>
      </c>
      <c r="AA692" s="77" t="inlineStr">
        <is>
          <t>Proposers are industry partners or NYU research labs (internal) [1]; the page does not say what share are external or whether partners assess/receive outputs beyond proposing; named external examples (S&amp;P Global Ratings, UNDP) show external participation in some projects. Mixed internal/external, coverage not documented.</t>
        </is>
      </c>
      <c r="AB692" s="77" t="inlineStr">
        <is>
          <t>Mixed</t>
        </is>
      </c>
      <c r="AC692" s="77" t="inlineStr">
        <is>
          <t>Proposes project; some are internal NYU research labs</t>
        </is>
      </c>
      <c r="AD692" s="77" t="inlineStr">
        <is>
          <t>S&amp;P Global Ratings (Fall 2024), UNDP (Fall 2025)</t>
        </is>
      </c>
      <c r="AE692" s="77" t="inlineStr">
        <is>
          <t>Project output and poster</t>
        </is>
      </c>
      <c r="AF692" s="77">
        <f>IF(OR(V692="No",X692="No",Z692="No"),"Outside strict definition",IF(AND(V692="Yes",X692="Yes",Z692="Yes"),"Meets all three","Potentially relevant; evidence incomplete"))</f>
        <v/>
      </c>
      <c r="AG692" s="77" t="inlineStr">
        <is>
          <t>Current delivery confirmed</t>
        </is>
      </c>
      <c r="AH692" s="77" t="inlineStr">
        <is>
          <t>Fall 2026 (proposal deadline 16 Aug 2026)</t>
        </is>
      </c>
      <c r="AI692" s="77" t="inlineStr">
        <is>
          <t>Yes</t>
        </is>
      </c>
      <c r="AJ692" s="77">
        <f>IF(AND(AI692="Yes",AF692="Meets all three",AG692="Current delivery confirmed"),"Yes","No")</f>
        <v/>
      </c>
      <c r="AK692" s="77" t="inlineStr"/>
      <c r="AL692" s="77" t="inlineStr">
        <is>
          <t>US16-S03-R1</t>
        </is>
      </c>
      <c r="AM692" s="77" t="inlineStr">
        <is>
          <t>Share of external versus internal NYU lab sponsors; credit/required status verified only via search summary.</t>
        </is>
      </c>
      <c r="AN692" s="77" t="inlineStr"/>
      <c r="AO692" s="77" t="inlineStr">
        <is>
          <t>US</t>
        </is>
      </c>
      <c r="AP692" s="77" t="inlineStr">
        <is>
          <t>US</t>
        </is>
      </c>
      <c r="AQ692" s="77" t="inlineStr">
        <is>
          <t>~1 term/semester</t>
        </is>
      </c>
      <c r="AR692" s="77" t="inlineStr">
        <is>
          <t>Unclear</t>
        </is>
      </c>
      <c r="AS692" s="77" t="inlineStr"/>
    </row>
    <row r="693">
      <c r="A693" s="77" t="inlineStr">
        <is>
          <t>US16</t>
        </is>
      </c>
      <c r="B693" s="77" t="inlineStr">
        <is>
          <t>New York University</t>
        </is>
      </c>
      <c r="C693" s="77" t="inlineStr">
        <is>
          <t>Faculty/school</t>
        </is>
      </c>
      <c r="D693" s="77" t="inlineStr">
        <is>
          <t>US16-S04</t>
        </is>
      </c>
      <c r="E693" s="77" t="inlineStr"/>
      <c r="F693" s="77" t="inlineStr">
        <is>
          <t>No</t>
        </is>
      </c>
      <c r="G693" s="79" t="inlineStr">
        <is>
          <t>NYC Consulting Capstone (MULT-UB 303)</t>
        </is>
      </c>
      <c r="H693" s="77" t="inlineStr">
        <is>
          <t>Stern NYC Consulting Capstone</t>
        </is>
      </c>
      <c r="I693" s="77" t="inlineStr">
        <is>
          <t>MULT-UB 303</t>
        </is>
      </c>
      <c r="J693" s="77" t="inlineStr">
        <is>
          <t>Semester-long final-year capstone for all Stern BS in Business students: faculty-led student teams are paired with a corporate partner (each section a different industry) on a real challenge, pitching to the firm mid-semester and at the end (e.g. Microsoft Garage, fall 2024: whether to build an AI tool with aesthetic and ethics judgment).</t>
        </is>
      </c>
      <c r="K693" s="77" t="inlineStr">
        <is>
          <t>NYU Stern Undergraduate College</t>
        </is>
      </c>
      <c r="L693" s="77" t="inlineStr">
        <is>
          <t>Stern BS in Business seniors</t>
        </is>
      </c>
      <c r="M693" s="77" t="inlineStr">
        <is>
          <t>Business/management</t>
        </is>
      </c>
      <c r="N693" s="77" t="inlineStr">
        <is>
          <t>Undergraduate</t>
        </is>
      </c>
      <c r="O693" s="77" t="inlineStr">
        <is>
          <t>Final year</t>
        </is>
      </c>
      <c r="P693" s="77" t="inlineStr">
        <is>
          <t>Stern BS in Business students</t>
        </is>
      </c>
      <c r="Q693" s="77" t="inlineStr">
        <is>
          <t>Compulsory within specified programmes</t>
        </is>
      </c>
      <c r="R693" s="77" t="inlineStr">
        <is>
          <t>Curricular</t>
        </is>
      </c>
      <c r="S693" s="77" t="inlineStr">
        <is>
          <t>Semester course; search extract of a syllabus: midterm presentation 30%, draft deliverable 10%, final deliverable 40%</t>
        </is>
      </c>
      <c r="T693" s="77" t="inlineStr">
        <is>
          <t>One semester</t>
        </is>
      </c>
      <c r="U693" s="77" t="inlineStr">
        <is>
          <t>Faculty-led team client project</t>
        </is>
      </c>
      <c r="V693" s="77" t="inlineStr">
        <is>
          <t>Yes</t>
        </is>
      </c>
      <c r="W693" s="77" t="inlineStr">
        <is>
          <t>Teams explore a partner challenge and deliver recommendations/presentations [1].</t>
        </is>
      </c>
      <c r="X693" s="77" t="inlineStr">
        <is>
          <t>Yes</t>
        </is>
      </c>
      <c r="Y693" s="77" t="inlineStr">
        <is>
          <t>'Faculty-led student teams are paired with corporate partners' [1].</t>
        </is>
      </c>
      <c r="Z693" s="77" t="inlineStr">
        <is>
          <t>Yes</t>
        </is>
      </c>
      <c r="AA693" s="77" t="inlineStr">
        <is>
          <t>Corporate partner supplies the challenge and receives pitches mid-semester and at the end [1]; each section has its own corporate partner.</t>
        </is>
      </c>
      <c r="AB693" s="77" t="inlineStr">
        <is>
          <t>Mixed</t>
        </is>
      </c>
      <c r="AC693" s="77" t="inlineStr">
        <is>
          <t>Corporate partner sets challenge, receives pitches</t>
        </is>
      </c>
      <c r="AD693" s="77" t="inlineStr">
        <is>
          <t>Microsoft Garage (fall 2024); McDonald's Corporation and SoHo Broadway Business Improvement District (Fall 2025 section syllabi per search extract)</t>
        </is>
      </c>
      <c r="AE693" s="77" t="inlineStr">
        <is>
          <t>Pitch and final deliverable to the corporate partner</t>
        </is>
      </c>
      <c r="AF693" s="77">
        <f>IF(OR(V693="No",X693="No",Z693="No"),"Outside strict definition",IF(AND(V693="Yes",X693="Yes",Z693="Yes"),"Meets all three","Potentially relevant; evidence incomplete"))</f>
        <v/>
      </c>
      <c r="AG693" s="77" t="inlineStr">
        <is>
          <t>Current delivery confirmed</t>
        </is>
      </c>
      <c r="AH693" s="77" t="inlineStr">
        <is>
          <t>Fall 2025 (section syllabi titled Fall 2025: McDonald's, SoHo Broadway BID)</t>
        </is>
      </c>
      <c r="AI693" s="77" t="inlineStr">
        <is>
          <t>Yes</t>
        </is>
      </c>
      <c r="AJ693" s="77">
        <f>IF(AND(AI693="Yes",AF693="Meets all three",AG693="Current delivery confirmed"),"Yes","No")</f>
        <v/>
      </c>
      <c r="AK693" s="77" t="inlineStr">
        <is>
          <t>Search summary of Stern FAQ: 2,000+ seniors to date; 90+ clients/projects annually across 16 industries (five-year average); not opened directly.</t>
        </is>
      </c>
      <c r="AL693" s="77" t="inlineStr">
        <is>
          <t>US16-S04-R1; US16-S04-R2</t>
        </is>
      </c>
      <c r="AM693" s="77" t="inlineStr">
        <is>
          <t>Syllabus PDFs could not be text-extracted (binary) so partner roles in 2025 rest on search-extract titles; one syllabus file name (F2026) conflicts with its 'Fall 2025' title. Team size not stated. Mixed corporate/BID partner types by section.</t>
        </is>
      </c>
      <c r="AN693" s="77" t="inlineStr"/>
      <c r="AO693" s="77" t="inlineStr">
        <is>
          <t>US</t>
        </is>
      </c>
      <c r="AP693" s="77" t="inlineStr">
        <is>
          <t>US</t>
        </is>
      </c>
      <c r="AQ693" s="77" t="inlineStr">
        <is>
          <t>~1 term/semester</t>
        </is>
      </c>
      <c r="AR693" s="77" t="inlineStr">
        <is>
          <t>All/standard</t>
        </is>
      </c>
      <c r="AS693" s="77" t="inlineStr"/>
    </row>
    <row r="694">
      <c r="A694" s="77" t="inlineStr">
        <is>
          <t>US16</t>
        </is>
      </c>
      <c r="B694" s="77" t="inlineStr">
        <is>
          <t>New York University</t>
        </is>
      </c>
      <c r="C694" s="77" t="inlineStr">
        <is>
          <t>University-wide</t>
        </is>
      </c>
      <c r="D694" s="77" t="inlineStr">
        <is>
          <t>US16-S05</t>
        </is>
      </c>
      <c r="E694" s="77" t="inlineStr"/>
      <c r="F694" s="77" t="inlineStr">
        <is>
          <t>No</t>
        </is>
      </c>
      <c r="G694" s="79" t="inlineStr">
        <is>
          <t>SPS Real World courses</t>
        </is>
      </c>
      <c r="H694" s="77" t="inlineStr">
        <is>
          <t>NYU SPS Real World courses</t>
        </is>
      </c>
      <c r="I694" s="77" t="inlineStr">
        <is>
          <t>Various (2-3 credit courses)</t>
        </is>
      </c>
      <c r="J694" s="77" t="inlineStr">
        <is>
          <t>Elective 2-3 credit courses in which multidisciplinary student teams drawn from different NYU degree programmes start with a real business challenge from an industry partner, develop competing pitches and present them to a panel of the partner's executives on the final day.</t>
        </is>
      </c>
      <c r="K694" s="77" t="inlineStr">
        <is>
          <t>NYU School of Professional Studies</t>
        </is>
      </c>
      <c r="L694" s="77" t="inlineStr">
        <is>
          <t>NYU undergraduates (3.0 GPA, 36 credits) and graduates (3.0 GPA, 6 credits); page also says open to all NYU students; limit of two applications</t>
        </is>
      </c>
      <c r="M694" s="77" t="inlineStr">
        <is>
          <t>Central provision; Business/management</t>
        </is>
      </c>
      <c r="N694" s="77" t="inlineStr">
        <is>
          <t>Mixed</t>
        </is>
      </c>
      <c r="O694" s="77" t="inlineStr">
        <is>
          <t>Any (juniors/seniors preferred for Steinhardt)</t>
        </is>
      </c>
      <c r="P694" s="77" t="inlineStr">
        <is>
          <t>GPA 3.0; credit minimums; application required; special/visiting students excluded</t>
        </is>
      </c>
      <c r="Q694" s="77" t="inlineStr">
        <is>
          <t>Selective/competitive</t>
        </is>
      </c>
      <c r="R694" s="77" t="inlineStr">
        <is>
          <t>Curricular</t>
        </is>
      </c>
      <c r="S694" s="77" t="inlineStr">
        <is>
          <t>2 or 3 credits; generally electives</t>
        </is>
      </c>
      <c r="T694" s="77" t="inlineStr">
        <is>
          <t>One term course (Fall 2026 applications to 14 Sept 2026)</t>
        </is>
      </c>
      <c r="U694" s="77" t="inlineStr">
        <is>
          <t>Multidisciplinary team challenge course</t>
        </is>
      </c>
      <c r="V694" s="77" t="inlineStr">
        <is>
          <t>Yes</t>
        </is>
      </c>
      <c r="W694" s="77" t="inlineStr">
        <is>
          <t>Real business challenge; teams research, prepare and present solutions [1].</t>
        </is>
      </c>
      <c r="X694" s="77" t="inlineStr">
        <is>
          <t>Yes</t>
        </is>
      </c>
      <c r="Y694" s="77" t="inlineStr">
        <is>
          <t>'students are divided into multidisciplinary teams comprised of students from different degree programs'; teams develop competing pitches [1].</t>
        </is>
      </c>
      <c r="Z694" s="77" t="inlineStr">
        <is>
          <t>Yes</t>
        </is>
      </c>
      <c r="AA694" s="77" t="inlineStr">
        <is>
          <t>'Students start with a real business challenge from an industry partner organization'; pitches presented to a panel of executives from the partner; students meet senior executives [1].</t>
        </is>
      </c>
      <c r="AB694" s="77" t="inlineStr">
        <is>
          <t>Business/commercial</t>
        </is>
      </c>
      <c r="AC694" s="77" t="inlineStr">
        <is>
          <t>Industry partner sets challenge, executive panel judges pitches</t>
        </is>
      </c>
      <c r="AD694" s="77" t="inlineStr">
        <is>
          <t>Nike, Ernst &amp; Young, Hugo Boss (page lists more; undated)</t>
        </is>
      </c>
      <c r="AE694" s="77" t="inlineStr">
        <is>
          <t>Competing team pitches presented to partner executives</t>
        </is>
      </c>
      <c r="AF694" s="77">
        <f>IF(OR(V694="No",X694="No",Z694="No"),"Outside strict definition",IF(AND(V694="Yes",X694="Yes",Z694="Yes"),"Meets all three","Potentially relevant; evidence incomplete"))</f>
        <v/>
      </c>
      <c r="AG694" s="77" t="inlineStr">
        <is>
          <t>Current delivery confirmed</t>
        </is>
      </c>
      <c r="AH694" s="77" t="inlineStr">
        <is>
          <t>Fall 2026 (applications open 1 April 2026, close 14 Sept 2026)</t>
        </is>
      </c>
      <c r="AI694" s="77" t="inlineStr">
        <is>
          <t>Yes</t>
        </is>
      </c>
      <c r="AJ694" s="77">
        <f>IF(AND(AI694="Yes",AF694="Meets all three",AG694="Current delivery confirmed"),"Yes","No")</f>
        <v/>
      </c>
      <c r="AK694" s="77" t="inlineStr"/>
      <c r="AL694" s="77" t="inlineStr">
        <is>
          <t>US16-S05-R1</t>
        </is>
      </c>
      <c r="AM694" s="77" t="inlineStr">
        <is>
          <t>Page contradicts itself on eligibility (stated criteria vs 'open to all NYU students'); reach set University-wide on the FAQ statement.</t>
        </is>
      </c>
      <c r="AN694" s="77" t="inlineStr"/>
      <c r="AO694" s="77" t="inlineStr">
        <is>
          <t>US</t>
        </is>
      </c>
      <c r="AP694" s="77" t="inlineStr">
        <is>
          <t>US</t>
        </is>
      </c>
      <c r="AQ694" s="77" t="inlineStr">
        <is>
          <t>~1 term/semester</t>
        </is>
      </c>
      <c r="AR694" s="77" t="inlineStr">
        <is>
          <t>All/standard</t>
        </is>
      </c>
      <c r="AS694" s="77" t="inlineStr"/>
    </row>
    <row r="695">
      <c r="A695" s="77" t="inlineStr">
        <is>
          <t>US16</t>
        </is>
      </c>
      <c r="B695" s="77" t="inlineStr">
        <is>
          <t>New York University</t>
        </is>
      </c>
      <c r="C695" s="77" t="inlineStr">
        <is>
          <t>Faculty/school</t>
        </is>
      </c>
      <c r="D695" s="77" t="inlineStr">
        <is>
          <t>US16-S06</t>
        </is>
      </c>
      <c r="E695" s="77" t="inlineStr"/>
      <c r="F695" s="77" t="inlineStr">
        <is>
          <t>No</t>
        </is>
      </c>
      <c r="G695" s="79" t="inlineStr">
        <is>
          <t>Stern Solutions</t>
        </is>
      </c>
      <c r="H695" s="77" t="inlineStr">
        <is>
          <t>Stern Solutions</t>
        </is>
      </c>
      <c r="I695" s="77" t="inlineStr"/>
      <c r="J695" s="77" t="inlineStr">
        <is>
          <t>Stern graduate student teams with a faculty adviser work on client strategic questions over a semester or year as for-credit projects (avg. ~480 hours/project); companies and non-profits sponsor 100+ projects (Amazon, Estee Lauder, BMW sponsored last year). Related Stern routes: Stern Consulting Corps, Signature Projects, Tech Solutions, FinTech experiential learning.</t>
        </is>
      </c>
      <c r="K695" s="77" t="inlineStr">
        <is>
          <t>NYU Stern School of Business</t>
        </is>
      </c>
      <c r="L695" s="77" t="inlineStr">
        <is>
          <t>Stern graduate (MBA) students; varies by course</t>
        </is>
      </c>
      <c r="M695" s="77" t="inlineStr">
        <is>
          <t>Business/management</t>
        </is>
      </c>
      <c r="N695" s="77" t="inlineStr">
        <is>
          <t>Postgraduate taught</t>
        </is>
      </c>
      <c r="O695" s="77" t="inlineStr"/>
      <c r="P695" s="77" t="inlineStr">
        <is>
          <t>Course/programme eligibility varies</t>
        </is>
      </c>
      <c r="Q695" s="77" t="inlineStr">
        <is>
          <t>Optional/elective</t>
        </is>
      </c>
      <c r="R695" s="77" t="inlineStr">
        <is>
          <t>Curricular</t>
        </is>
      </c>
      <c r="S695" s="77" t="inlineStr">
        <is>
          <t>For-credit semester or year-long project</t>
        </is>
      </c>
      <c r="T695" s="77" t="inlineStr">
        <is>
          <t>Semester or year</t>
        </is>
      </c>
      <c r="U695" s="77" t="inlineStr">
        <is>
          <t>Faculty-advised team consultancy</t>
        </is>
      </c>
      <c r="V695" s="77" t="inlineStr">
        <is>
          <t>Yes</t>
        </is>
      </c>
      <c r="W695" s="77" t="inlineStr">
        <is>
          <t>Clients bring strategic questions (new product opportunities, untapped segments) worked on for ~480 hours [1].</t>
        </is>
      </c>
      <c r="X695" s="77" t="inlineStr">
        <is>
          <t>Yes</t>
        </is>
      </c>
      <c r="Y695" s="77" t="inlineStr">
        <is>
          <t>'a group of Stern graduate students with a faculty adviser on a team' [1]; search summary says 3-5 students (not on fetched page).</t>
        </is>
      </c>
      <c r="Z695" s="77" t="inlineStr">
        <is>
          <t>Yes</t>
        </is>
      </c>
      <c r="AA695" s="77" t="inlineStr">
        <is>
          <t>Organisations 'from finance to fashion to CPG to non-profits work with Stern Solutions'; brands such as Amazon, Estee Lauder and BMW sponsored projects last year [1].</t>
        </is>
      </c>
      <c r="AB695" s="77" t="inlineStr">
        <is>
          <t>Mixed</t>
        </is>
      </c>
      <c r="AC695" s="77" t="inlineStr">
        <is>
          <t>Sponsor/client posing the project</t>
        </is>
      </c>
      <c r="AD695" s="77" t="inlineStr">
        <is>
          <t>Amazon, Estee Lauder, BMW (undated 'last year')</t>
        </is>
      </c>
      <c r="AE695" s="77" t="inlineStr">
        <is>
          <t>Not specified on page</t>
        </is>
      </c>
      <c r="AF695" s="77">
        <f>IF(OR(V695="No",X695="No",Z695="No"),"Outside strict definition",IF(AND(V695="Yes",X695="Yes",Z695="Yes"),"Meets all three","Potentially relevant; evidence incomplete"))</f>
        <v/>
      </c>
      <c r="AG695" s="77" t="inlineStr">
        <is>
          <t>Current status unclear</t>
        </is>
      </c>
      <c r="AH695" s="77" t="inlineStr">
        <is>
          <t>undated</t>
        </is>
      </c>
      <c r="AI695" s="77" t="inlineStr">
        <is>
          <t>Yes</t>
        </is>
      </c>
      <c r="AJ695" s="77">
        <f>IF(AND(AI695="Yes",AF695="Meets all three",AG695="Current delivery confirmed"),"Yes","No")</f>
        <v/>
      </c>
      <c r="AK695" s="77" t="inlineStr">
        <is>
          <t>100+ projects (undated 'last year'); avg 480 hours</t>
        </is>
      </c>
      <c r="AL695" s="77" t="inlineStr">
        <is>
          <t>US16-S06-R1</t>
        </is>
      </c>
      <c r="AM695" s="77" t="inlineStr">
        <is>
          <t>Page undated; no 2025/26-2026/27 corroboration. Stern Consulting Corps page says 'may not be offered each semester'.</t>
        </is>
      </c>
      <c r="AN695" s="77" t="inlineStr">
        <is>
          <t>Stern Solutions</t>
        </is>
      </c>
      <c r="AO695" s="77" t="inlineStr">
        <is>
          <t>US</t>
        </is>
      </c>
      <c r="AP695" s="77" t="inlineStr">
        <is>
          <t>US</t>
        </is>
      </c>
      <c r="AQ695" s="77" t="inlineStr">
        <is>
          <t>~1 term/semester</t>
        </is>
      </c>
      <c r="AR695" s="77" t="inlineStr">
        <is>
          <t>All/standard</t>
        </is>
      </c>
      <c r="AS695" s="77" t="inlineStr"/>
    </row>
    <row r="696">
      <c r="A696" s="77" t="inlineStr">
        <is>
          <t>US17</t>
        </is>
      </c>
      <c r="B696" s="77" t="inlineStr">
        <is>
          <t>Northwestern</t>
        </is>
      </c>
      <c r="C696" s="77" t="inlineStr">
        <is>
          <t>University-wide</t>
        </is>
      </c>
      <c r="D696" s="77" t="inlineStr">
        <is>
          <t>US17-S01</t>
        </is>
      </c>
      <c r="E696" s="77" t="inlineStr"/>
      <c r="F696" s="77" t="inlineStr">
        <is>
          <t>No</t>
        </is>
      </c>
      <c r="G696" s="79" t="inlineStr">
        <is>
          <t>Design Thinking and Communication (DTC)</t>
        </is>
      </c>
      <c r="H696" s="77" t="inlineStr">
        <is>
          <t>Design Thinking and Communication (DTC)</t>
        </is>
      </c>
      <c r="I696" s="77" t="inlineStr">
        <is>
          <t>ENG 106-1/DSGN 106-1 and ENG 106-2/DSGN 106-2 (Writing in Special Contexts)</t>
        </is>
      </c>
      <c r="J696" s="77" t="inlineStr">
        <is>
          <t>Two-quarter design-and-communication course taught jointly by McCormick faculty and the Weinberg Cook Family Writing Program. Student teams work on real design problems submitted by individuals, non-profits, entrepreneurs and industry members; partners commit 5-10 hours over ten weeks, meet teams to review progress and give feedback, and receive a semi-functional proof-of-concept and a research/findings report.</t>
        </is>
      </c>
      <c r="K696" s="77" t="inlineStr">
        <is>
          <t>Segal Design Institute (McCormick) with Cook Family Writing Program (Weinberg)</t>
        </is>
      </c>
      <c r="L696" s="77" t="inlineStr">
        <is>
          <t>Required for first-year McCormick students; also open to any Northwestern undergraduate interested in design</t>
        </is>
      </c>
      <c r="M696" s="77" t="inlineStr">
        <is>
          <t>Central provision; Engineering/computing</t>
        </is>
      </c>
      <c r="N696" s="77" t="inlineStr">
        <is>
          <t>Undergraduate</t>
        </is>
      </c>
      <c r="O696" s="77" t="inlineStr">
        <is>
          <t>Year 1 (McCormick); any year for other undergraduates</t>
        </is>
      </c>
      <c r="P696" s="77" t="inlineStr">
        <is>
          <t>Compulsory only for first-year McCormick Engineering students; other undergraduates may enrol (writing program 2026-27 listing). Not compulsory university-wide.</t>
        </is>
      </c>
      <c r="Q696" s="77" t="inlineStr">
        <is>
          <t>Compulsory within specified programmes</t>
        </is>
      </c>
      <c r="R696" s="77" t="inlineStr">
        <is>
          <t>Curricular</t>
        </is>
      </c>
      <c r="S696" s="77" t="inlineStr">
        <is>
          <t>Credit-bearing two-quarter sequence (ENG/DSGN 106-1, 106-2); credit value and assessment not stated on pages fetched</t>
        </is>
      </c>
      <c r="T696" s="77" t="inlineStr">
        <is>
          <t>Two quarters; partner engagement over ten weeks</t>
        </is>
      </c>
      <c r="U696" s="77" t="inlineStr">
        <is>
          <t>Team design projects with partner check-ins</t>
        </is>
      </c>
      <c r="V696" s="77" t="inlineStr">
        <is>
          <t>Yes</t>
        </is>
      </c>
      <c r="W696" s="77" t="inlineStr">
        <is>
          <t>Teams address a partner-submitted design problem and produce a proof-of-concept and findings report [2].</t>
        </is>
      </c>
      <c r="X696" s="77" t="inlineStr">
        <is>
          <t>Yes</t>
        </is>
      </c>
      <c r="Y696" s="77" t="inlineStr">
        <is>
          <t>'DTC student teams integrate communication skills and design thinking' [1]; partners meet 'student teams' [2]. Team size not stated.</t>
        </is>
      </c>
      <c r="Z696" s="77" t="inlineStr">
        <is>
          <t>Yes</t>
        </is>
      </c>
      <c r="AA696" s="77" t="inlineStr">
        <is>
          <t>Problems are 'submitted by individuals, non-profits, entrepreneurs, and industry members' [1][3]; partners meet teams, give feedback and receive the prototype and report [2]. Partner mix includes individuals and community members, so partner_type is Mixed; share of industry vs individual partners is not published. Not internal university units.</t>
        </is>
      </c>
      <c r="AB696" s="77" t="inlineStr">
        <is>
          <t>Mixed</t>
        </is>
      </c>
      <c r="AC696" s="77" t="inlineStr">
        <is>
          <t>Submits problem; 5-10 hrs check-ins/feedback; receives proof of concept and report</t>
        </is>
      </c>
      <c r="AD696" s="77" t="inlineStr">
        <is>
          <t>Search summary (Segal/McCormick magazine, 2025) lists Envision Unlimited, Shirley Ryan AbilityLab, North Center (examples; not opened directly)</t>
        </is>
      </c>
      <c r="AE696" s="77" t="inlineStr">
        <is>
          <t>Semi-functional proof-of-concept plus report of research and findings</t>
        </is>
      </c>
      <c r="AF696" s="77">
        <f>IF(OR(V696="No",X696="No",Z696="No"),"Outside strict definition",IF(AND(V696="Yes",X696="Yes",Z696="Yes"),"Meets all three","Potentially relevant; evidence incomplete"))</f>
        <v/>
      </c>
      <c r="AG696" s="77" t="inlineStr">
        <is>
          <t>Current delivery confirmed</t>
        </is>
      </c>
      <c r="AH696" s="77" t="inlineStr">
        <is>
          <t>2026/27 (writing program 2026-27 course descriptions list ENG/DSGN 106-1/2)</t>
        </is>
      </c>
      <c r="AI696" s="77" t="inlineStr">
        <is>
          <t>Yes</t>
        </is>
      </c>
      <c r="AJ696" s="77">
        <f>IF(AND(AI696="Yes",AF696="Meets all three",AG696="Current delivery confirmed"),"Yes","No")</f>
        <v/>
      </c>
      <c r="AK696" s="77" t="inlineStr"/>
      <c r="AL696" s="77" t="inlineStr">
        <is>
          <t>US17-S01-R1; US17-S01-R2; US17-S01-R3</t>
        </is>
      </c>
      <c r="AM696" s="77" t="inlineStr">
        <is>
          <t>Credit units; team size; share of partners that are companies; participation numbers.</t>
        </is>
      </c>
      <c r="AN696" s="77" t="inlineStr">
        <is>
          <t>Design Thinking and Communication (DTC)</t>
        </is>
      </c>
      <c r="AO696" s="77" t="inlineStr">
        <is>
          <t>US</t>
        </is>
      </c>
      <c r="AP696" s="77" t="inlineStr">
        <is>
          <t>US</t>
        </is>
      </c>
      <c r="AQ696" s="77" t="inlineStr">
        <is>
          <t>~1 term/semester</t>
        </is>
      </c>
      <c r="AR696" s="77" t="inlineStr">
        <is>
          <t>All/standard</t>
        </is>
      </c>
      <c r="AS696" s="77" t="inlineStr"/>
    </row>
    <row r="697">
      <c r="A697" s="77" t="inlineStr">
        <is>
          <t>US17</t>
        </is>
      </c>
      <c r="B697" s="77" t="inlineStr">
        <is>
          <t>Northwestern</t>
        </is>
      </c>
      <c r="C697" s="77" t="inlineStr">
        <is>
          <t>Programme/course</t>
        </is>
      </c>
      <c r="D697" s="77" t="inlineStr">
        <is>
          <t>US17-S02</t>
        </is>
      </c>
      <c r="E697" s="77" t="inlineStr"/>
      <c r="F697" s="77" t="inlineStr">
        <is>
          <t>No</t>
        </is>
      </c>
      <c r="G697" s="79" t="inlineStr">
        <is>
          <t>IEMS 394: IE Client Project Challenge</t>
        </is>
      </c>
      <c r="H697" s="77" t="inlineStr">
        <is>
          <t>Industrial Engineering Client Project Challenge</t>
        </is>
      </c>
      <c r="I697" s="77" t="inlineStr">
        <is>
          <t>IEMS 394</t>
        </is>
      </c>
      <c r="J697" s="77" t="inlineStr">
        <is>
          <t>Industrial Engineering and Management Sciences undergraduate course in which students work on projects for external clients in fall and spring quarters; clients propose projects and are helped to scope them. Examples include a simulation-based decision-support tool for JetBlue and optimisation work for Lurie Children's Hospital and Coca-Cola Consolidated.</t>
        </is>
      </c>
      <c r="K697" s="77" t="inlineStr">
        <is>
          <t>McCormick IEMS department</t>
        </is>
      </c>
      <c r="L697" s="77" t="inlineStr">
        <is>
          <t>Industrial Engineering undergraduates</t>
        </is>
      </c>
      <c r="M697" s="77" t="inlineStr">
        <is>
          <t>Engineering/computing</t>
        </is>
      </c>
      <c r="N697" s="77" t="inlineStr">
        <is>
          <t>Undergraduate</t>
        </is>
      </c>
      <c r="O697" s="77" t="inlineStr">
        <is>
          <t>Unclear</t>
        </is>
      </c>
      <c r="P697" s="77" t="inlineStr">
        <is>
          <t>Search summary describes it as required for IE majors; not confirmed on page text fetched.</t>
        </is>
      </c>
      <c r="Q697" s="77" t="inlineStr">
        <is>
          <t>Unclear</t>
        </is>
      </c>
      <c r="R697" s="77" t="inlineStr">
        <is>
          <t>Curricular</t>
        </is>
      </c>
      <c r="S697" s="77" t="inlineStr">
        <is>
          <t>Not stated</t>
        </is>
      </c>
      <c r="T697" s="77" t="inlineStr">
        <is>
          <t>Fall and spring quarters (per page)</t>
        </is>
      </c>
      <c r="U697" s="77" t="inlineStr">
        <is>
          <t>Client projects</t>
        </is>
      </c>
      <c r="V697" s="77" t="inlineStr">
        <is>
          <t>Yes</t>
        </is>
      </c>
      <c r="W697" s="77" t="inlineStr">
        <is>
          <t>Client-scoped projects with deliverables such as a ProModel simulation decision-support tool and a mixed-integer scheduling model [1].</t>
        </is>
      </c>
      <c r="X697" s="77" t="inlineStr">
        <is>
          <t>Unclear</t>
        </is>
      </c>
      <c r="Y697" s="77" t="inlineStr">
        <is>
          <t>Page fetched does not state team size or that projects are team-based; a search summary says 'teams' but this was not confirmed on the page [1][2].</t>
        </is>
      </c>
      <c r="Z697" s="77" t="inlineStr">
        <is>
          <t>Yes</t>
        </is>
      </c>
      <c r="AA697" s="77" t="inlineStr">
        <is>
          <t>'The process of working on projects for external clients is essential to the IEMS undergraduate curriculum'; clients propose and scope projects; named external clients incl. JetBlue, Lurie Children's Hospital, Coca-Cola Consolidated (Fall 2025, 2025, 2026) [1]. Some listed projects are internal (Northwestern Office of the Registrar, Northwestern logistics); those are not counted.</t>
        </is>
      </c>
      <c r="AB697" s="77" t="inlineStr">
        <is>
          <t>Mixed</t>
        </is>
      </c>
      <c r="AC697" s="77" t="inlineStr">
        <is>
          <t>Proposes project; scoped with instructor; receives output</t>
        </is>
      </c>
      <c r="AD697" s="77" t="inlineStr">
        <is>
          <t>JetBlue, Lurie Children's Hospital (Fall 2025); Coca-Cola Consolidated (2026); James Hardie, North America Central School Bus (2025)</t>
        </is>
      </c>
      <c r="AE697" s="77" t="inlineStr">
        <is>
          <t>Decision-support tool / optimisation model / analysis for client</t>
        </is>
      </c>
      <c r="AF697" s="77">
        <f>IF(OR(V697="No",X697="No",Z697="No"),"Outside strict definition",IF(AND(V697="Yes",X697="Yes",Z697="Yes"),"Meets all three","Potentially relevant; evidence incomplete"))</f>
        <v/>
      </c>
      <c r="AG697" s="77" t="inlineStr">
        <is>
          <t>Current delivery confirmed</t>
        </is>
      </c>
      <c r="AH697" s="77" t="inlineStr">
        <is>
          <t>2026 (Coca-Cola Consolidated); Fall 2025 (JetBlue, Lurie)</t>
        </is>
      </c>
      <c r="AI697" s="77" t="inlineStr">
        <is>
          <t>Yes</t>
        </is>
      </c>
      <c r="AJ697" s="77">
        <f>IF(AND(AI697="Yes",AF697="Meets all three",AG697="Current delivery confirmed"),"Yes","No")</f>
        <v/>
      </c>
      <c r="AK697" s="77" t="inlineStr"/>
      <c r="AL697" s="77" t="inlineStr">
        <is>
          <t>US17-S02-R1; US17-S02-R2</t>
        </is>
      </c>
      <c r="AM697" s="77" t="inlineStr">
        <is>
          <t>Team vs individual working; compulsory status; credit.</t>
        </is>
      </c>
      <c r="AN697" s="77" t="inlineStr"/>
      <c r="AO697" s="77" t="inlineStr">
        <is>
          <t>US</t>
        </is>
      </c>
      <c r="AP697" s="77" t="inlineStr">
        <is>
          <t>US</t>
        </is>
      </c>
      <c r="AQ697" s="77" t="inlineStr">
        <is>
          <t>~1 term/semester</t>
        </is>
      </c>
      <c r="AR697" s="77" t="inlineStr">
        <is>
          <t>All/standard</t>
        </is>
      </c>
      <c r="AS697" s="77" t="inlineStr"/>
    </row>
    <row r="698">
      <c r="A698" s="77" t="inlineStr">
        <is>
          <t>US17</t>
        </is>
      </c>
      <c r="B698" s="77" t="inlineStr">
        <is>
          <t>Northwestern</t>
        </is>
      </c>
      <c r="C698" s="77" t="inlineStr">
        <is>
          <t>Programme/course</t>
        </is>
      </c>
      <c r="D698" s="77" t="inlineStr">
        <is>
          <t>US17-S03</t>
        </is>
      </c>
      <c r="E698" s="77" t="inlineStr"/>
      <c r="F698" s="77" t="inlineStr">
        <is>
          <t>No</t>
        </is>
      </c>
      <c r="G698" s="79" t="inlineStr">
        <is>
          <t>Marketing Consulting Lab (MKTG 650)</t>
        </is>
      </c>
      <c r="H698" s="77" t="inlineStr">
        <is>
          <t>Marketing Consulting Lab</t>
        </is>
      </c>
      <c r="I698" s="77" t="inlineStr">
        <is>
          <t>MKTG 650 (catalog id 206993)</t>
        </is>
      </c>
      <c r="J698" s="77" t="inlineStr">
        <is>
          <t>Kellogg 10-week consulting project: students are assigned to a team of 5-6 students and a client. Listed with Kellogg's other client-project 'lab' courses (Analytical Consulting Lab, Venture Lab, Private Equity Lab, Real Estate Lab, Healthcare Strategy Consulting Lab and others) in which students are 'fully immersed in a client project'.</t>
        </is>
      </c>
      <c r="K698" s="77" t="inlineStr">
        <is>
          <t>Kellogg School of Management</t>
        </is>
      </c>
      <c r="L698" s="77" t="inlineStr">
        <is>
          <t>Kellogg MBA students</t>
        </is>
      </c>
      <c r="M698" s="77" t="inlineStr">
        <is>
          <t>Business/management</t>
        </is>
      </c>
      <c r="N698" s="77" t="inlineStr">
        <is>
          <t>Postgraduate taught</t>
        </is>
      </c>
      <c r="O698" s="77" t="inlineStr">
        <is>
          <t>MBA</t>
        </is>
      </c>
      <c r="P698" s="77" t="inlineStr">
        <is>
          <t>MBA elective; eligibility rules not captured</t>
        </is>
      </c>
      <c r="Q698" s="77" t="inlineStr">
        <is>
          <t>Optional/elective</t>
        </is>
      </c>
      <c r="R698" s="77" t="inlineStr">
        <is>
          <t>Curricular</t>
        </is>
      </c>
      <c r="S698" s="77" t="inlineStr">
        <is>
          <t>Pass / No Credit</t>
        </is>
      </c>
      <c r="T698" s="77" t="inlineStr">
        <is>
          <t>10 weeks</t>
        </is>
      </c>
      <c r="U698" s="77" t="inlineStr">
        <is>
          <t>Team consulting project with client</t>
        </is>
      </c>
      <c r="V698" s="77" t="inlineStr">
        <is>
          <t>Yes</t>
        </is>
      </c>
      <c r="W698" s="77" t="inlineStr">
        <is>
          <t>'real-time 10-week consulting project' [1].</t>
        </is>
      </c>
      <c r="X698" s="77" t="inlineStr">
        <is>
          <t>Yes</t>
        </is>
      </c>
      <c r="Y698" s="77" t="inlineStr">
        <is>
          <t>'Students will be assigned to a team of 5-6 students and a client' [1].</t>
        </is>
      </c>
      <c r="Z698" s="77" t="inlineStr">
        <is>
          <t>Yes</t>
        </is>
      </c>
      <c r="AA698" s="77" t="inlineStr">
        <is>
          <t>Real corporate clients; 'Past clients include AbbVie, Crate and Barrel, Coca-Cola, McDonalds, Nike, and Uber' [1]. Output/feedback role of the client not detailed.</t>
        </is>
      </c>
      <c r="AB698" s="77" t="inlineStr">
        <is>
          <t>Business/commercial</t>
        </is>
      </c>
      <c r="AC698" s="77" t="inlineStr">
        <is>
          <t>Client for the consulting project</t>
        </is>
      </c>
      <c r="AD698" s="77" t="inlineStr">
        <is>
          <t>AbbVie, Crate and Barrel, Coca-Cola, McDonalds, Nike, Uber (past clients, undated)</t>
        </is>
      </c>
      <c r="AE698" s="77" t="inlineStr">
        <is>
          <t>Consulting project output (form not stated)</t>
        </is>
      </c>
      <c r="AF698" s="77">
        <f>IF(OR(V698="No",X698="No",Z698="No"),"Outside strict definition",IF(AND(V698="Yes",X698="Yes",Z698="Yes"),"Meets all three","Potentially relevant; evidence incomplete"))</f>
        <v/>
      </c>
      <c r="AG698" s="77" t="inlineStr">
        <is>
          <t>Announced/forthcoming</t>
        </is>
      </c>
      <c r="AH698" s="77" t="inlineStr">
        <is>
          <t>Spring 2027 schedule on catalog page (syllabus filename references Spring 2026)</t>
        </is>
      </c>
      <c r="AI698" s="77" t="inlineStr">
        <is>
          <t>Yes</t>
        </is>
      </c>
      <c r="AJ698" s="77">
        <f>IF(AND(AI698="Yes",AF698="Meets all three",AG698="Current delivery confirmed"),"Yes","No")</f>
        <v/>
      </c>
      <c r="AK698" s="77" t="inlineStr"/>
      <c r="AL698" s="77" t="inlineStr">
        <is>
          <t>US17-S03-R1; US17-S03-R2</t>
        </is>
      </c>
      <c r="AM698" s="77" t="inlineStr">
        <is>
          <t>Mismatch Spring 2027 vs 2026 syllabus; delivery in 2025/26 not directly evidenced; the other Kellogg labs (see exclusions) share the model but were not individually verified.</t>
        </is>
      </c>
      <c r="AN698" s="77" t="inlineStr"/>
      <c r="AO698" s="77" t="inlineStr">
        <is>
          <t>US</t>
        </is>
      </c>
      <c r="AP698" s="77" t="inlineStr">
        <is>
          <t>US</t>
        </is>
      </c>
      <c r="AQ698" s="77" t="inlineStr">
        <is>
          <t>~1 term/semester</t>
        </is>
      </c>
      <c r="AR698" s="77" t="inlineStr">
        <is>
          <t>All/standard</t>
        </is>
      </c>
      <c r="AS698" s="77" t="inlineStr"/>
    </row>
    <row r="699">
      <c r="A699" s="77" t="inlineStr">
        <is>
          <t>US17</t>
        </is>
      </c>
      <c r="B699" s="77" t="inlineStr">
        <is>
          <t>Northwestern</t>
        </is>
      </c>
      <c r="C699" s="77" t="inlineStr">
        <is>
          <t>Programme/course</t>
        </is>
      </c>
      <c r="D699" s="77" t="inlineStr">
        <is>
          <t>US17-S04</t>
        </is>
      </c>
      <c r="E699" s="77" t="inlineStr"/>
      <c r="F699" s="77" t="inlineStr">
        <is>
          <t>No</t>
        </is>
      </c>
      <c r="G699" s="79" t="inlineStr">
        <is>
          <t>Business Innovation Lab (MMM Program capstone)</t>
        </is>
      </c>
      <c r="H699" s="77" t="inlineStr">
        <is>
          <t>MMM Business Innovation Lab</t>
        </is>
      </c>
      <c r="I699" s="77" t="inlineStr"/>
      <c r="J699" s="77" t="inlineStr">
        <is>
          <t>Capstone of the joint MBA/MS Master of Management and Manufacturing (MMM) programme: companies bring a business problem and teams of four to six students, guided by a faculty lead, work on it over about 10 weeks (winter or spring quarter); partner names a project champion who provides data and feedback; final deliverables are presented to senior executives.</t>
        </is>
      </c>
      <c r="K699" s="77" t="inlineStr">
        <is>
          <t>Segal Design Institute / MMM Program</t>
        </is>
      </c>
      <c r="L699" s="77" t="inlineStr">
        <is>
          <t>MMM students</t>
        </is>
      </c>
      <c r="M699" s="77" t="inlineStr">
        <is>
          <t>Business/management; Engineering/computing</t>
        </is>
      </c>
      <c r="N699" s="77" t="inlineStr">
        <is>
          <t>Postgraduate taught</t>
        </is>
      </c>
      <c r="O699" s="77" t="inlineStr">
        <is>
          <t>Final stage of MMM</t>
        </is>
      </c>
      <c r="P699" s="77" t="inlineStr">
        <is>
          <t>MMM students</t>
        </is>
      </c>
      <c r="Q699" s="77" t="inlineStr">
        <is>
          <t>Unclear</t>
        </is>
      </c>
      <c r="R699" s="77" t="inlineStr">
        <is>
          <t>Curricular</t>
        </is>
      </c>
      <c r="S699" s="77" t="inlineStr">
        <is>
          <t>Not stated</t>
        </is>
      </c>
      <c r="T699" s="77" t="inlineStr">
        <is>
          <t>About 10 weeks (winter or spring quarter)</t>
        </is>
      </c>
      <c r="U699" s="77" t="inlineStr">
        <is>
          <t>Team company project</t>
        </is>
      </c>
      <c r="V699" s="77" t="inlineStr">
        <is>
          <t>Yes</t>
        </is>
      </c>
      <c r="W699" s="77" t="inlineStr">
        <is>
          <t>Company business problem; 'executive summary of the project' and final deliverables presented to executives [1].</t>
        </is>
      </c>
      <c r="X699" s="77" t="inlineStr">
        <is>
          <t>Yes</t>
        </is>
      </c>
      <c r="Y699" s="77" t="inlineStr">
        <is>
          <t>Teams of 'four to six' students guided by a faculty lead [1].</t>
        </is>
      </c>
      <c r="Z699" s="77" t="inlineStr">
        <is>
          <t>Yes</t>
        </is>
      </c>
      <c r="AA699" s="77" t="inlineStr">
        <is>
          <t>Partner company supplies the problem, names a project champion who provides 'pertinent data and feedback', and receives presentation to senior-level executives [1].</t>
        </is>
      </c>
      <c r="AB699" s="77" t="inlineStr">
        <is>
          <t>Business/commercial</t>
        </is>
      </c>
      <c r="AC699" s="77" t="inlineStr">
        <is>
          <t>Sets problem; project champion provides data/feedback; receives deliverables</t>
        </is>
      </c>
      <c r="AD699" s="77" t="inlineStr"/>
      <c r="AE699" s="77" t="inlineStr">
        <is>
          <t>Executive summary and final presentation to company executives</t>
        </is>
      </c>
      <c r="AF699" s="77">
        <f>IF(OR(V699="No",X699="No",Z699="No"),"Outside strict definition",IF(AND(V699="Yes",X699="Yes",Z699="Yes"),"Meets all three","Potentially relevant; evidence incomplete"))</f>
        <v/>
      </c>
      <c r="AG699" s="77" t="inlineStr">
        <is>
          <t>Current status unclear</t>
        </is>
      </c>
      <c r="AH699" s="77" t="inlineStr">
        <is>
          <t>undated</t>
        </is>
      </c>
      <c r="AI699" s="77" t="inlineStr">
        <is>
          <t>Yes</t>
        </is>
      </c>
      <c r="AJ699" s="77">
        <f>IF(AND(AI699="Yes",AF699="Meets all three",AG699="Current delivery confirmed"),"Yes","No")</f>
        <v/>
      </c>
      <c r="AK699" s="77" t="inlineStr"/>
      <c r="AL699" s="77" t="inlineStr">
        <is>
          <t>US17-S04-R1</t>
        </is>
      </c>
      <c r="AM699" s="77" t="inlineStr">
        <is>
          <t>No dated cohort evidence; compulsory status for MMM students not stated; credit.</t>
        </is>
      </c>
      <c r="AN699" s="77" t="inlineStr"/>
      <c r="AO699" s="77" t="inlineStr">
        <is>
          <t>US</t>
        </is>
      </c>
      <c r="AP699" s="77" t="inlineStr">
        <is>
          <t>US</t>
        </is>
      </c>
      <c r="AQ699" s="77" t="inlineStr">
        <is>
          <t>~1 term/semester</t>
        </is>
      </c>
      <c r="AR699" s="77" t="inlineStr">
        <is>
          <t>All/standard</t>
        </is>
      </c>
      <c r="AS699" s="77" t="inlineStr"/>
    </row>
    <row r="700">
      <c r="A700" s="77" t="inlineStr">
        <is>
          <t>US17</t>
        </is>
      </c>
      <c r="B700" s="77" t="inlineStr">
        <is>
          <t>Northwestern</t>
        </is>
      </c>
      <c r="C700" s="77" t="inlineStr">
        <is>
          <t>Programme/course</t>
        </is>
      </c>
      <c r="D700" s="77" t="inlineStr">
        <is>
          <t>US17-S05</t>
        </is>
      </c>
      <c r="E700" s="77" t="inlineStr"/>
      <c r="F700" s="77" t="inlineStr">
        <is>
          <t>No</t>
        </is>
      </c>
      <c r="G700" s="79" t="inlineStr">
        <is>
          <t>MLDS Practicum and Capstone</t>
        </is>
      </c>
      <c r="H700" s="77" t="inlineStr">
        <is>
          <t>MS in Machine Learning and Data Science industry practicum and capstone</t>
        </is>
      </c>
      <c r="I700" s="77" t="inlineStr"/>
      <c r="J700" s="77" t="inlineStr">
        <is>
          <t>McCormick MS in Machine Learning and Data Science: students engage in two applied projects provided directly from industry. Practicum is a new-cohort project of eight months (October-May) in groups of 3-4; Capstone is an outgoing-cohort ten-week project (September-December) in groups of 3-4; each group has a faculty advisor.</t>
        </is>
      </c>
      <c r="K700" s="77" t="inlineStr">
        <is>
          <t>McCormick MLDS</t>
        </is>
      </c>
      <c r="L700" s="77" t="inlineStr">
        <is>
          <t>MS in Machine Learning and Data Science</t>
        </is>
      </c>
      <c r="M700" s="77" t="inlineStr">
        <is>
          <t>Engineering/computing</t>
        </is>
      </c>
      <c r="N700" s="77" t="inlineStr">
        <is>
          <t>Postgraduate taught</t>
        </is>
      </c>
      <c r="O700" s="77" t="inlineStr">
        <is>
          <t>Year 1 and outgoing cohort</t>
        </is>
      </c>
      <c r="P700" s="77" t="inlineStr">
        <is>
          <t>MLDS students</t>
        </is>
      </c>
      <c r="Q700" s="77" t="inlineStr">
        <is>
          <t>Compulsory within specified programmes</t>
        </is>
      </c>
      <c r="R700" s="77" t="inlineStr">
        <is>
          <t>Curricular</t>
        </is>
      </c>
      <c r="S700" s="77" t="inlineStr">
        <is>
          <t>Not stated</t>
        </is>
      </c>
      <c r="T700" s="77" t="inlineStr">
        <is>
          <t>Practicum 8 months; Capstone 10 weeks</t>
        </is>
      </c>
      <c r="U700" s="77" t="inlineStr">
        <is>
          <t>Group industry project with faculty advisor</t>
        </is>
      </c>
      <c r="V700" s="77" t="inlineStr">
        <is>
          <t>Unclear</t>
        </is>
      </c>
      <c r="W700" s="77" t="inlineStr">
        <is>
          <t>Applied industry projects; the sponsorship page does not specify deliverables [1].</t>
        </is>
      </c>
      <c r="X700" s="77" t="inlineStr">
        <is>
          <t>Yes</t>
        </is>
      </c>
      <c r="Y700" s="77" t="inlineStr">
        <is>
          <t>'groups of 3-4' for both Practicum and Capstone [1].</t>
        </is>
      </c>
      <c r="Z700" s="77" t="inlineStr">
        <is>
          <t>Yes</t>
        </is>
      </c>
      <c r="AA700" s="77" t="inlineStr">
        <is>
          <t>'two applied projects provided directly from industry'; Practicum vs Capstone decided in conversation between MLDS and the project sponsor [1]. Sponsor duties not listed.</t>
        </is>
      </c>
      <c r="AB700" s="77" t="inlineStr">
        <is>
          <t>Business/commercial</t>
        </is>
      </c>
      <c r="AC700" s="77" t="inlineStr">
        <is>
          <t>Sponsor supplying project (specific duties not stated)</t>
        </is>
      </c>
      <c r="AD700" s="77" t="inlineStr"/>
      <c r="AE700" s="77" t="inlineStr">
        <is>
          <t>Not specified</t>
        </is>
      </c>
      <c r="AF700" s="77">
        <f>IF(OR(V700="No",X700="No",Z700="No"),"Outside strict definition",IF(AND(V700="Yes",X700="Yes",Z700="Yes"),"Meets all three","Potentially relevant; evidence incomplete"))</f>
        <v/>
      </c>
      <c r="AG700" s="77" t="inlineStr">
        <is>
          <t>Current status unclear</t>
        </is>
      </c>
      <c r="AH700" s="77" t="inlineStr">
        <is>
          <t>undated</t>
        </is>
      </c>
      <c r="AI700" s="77" t="inlineStr">
        <is>
          <t>Yes</t>
        </is>
      </c>
      <c r="AJ700" s="77">
        <f>IF(AND(AI700="Yes",AF700="Meets all three",AG700="Current delivery confirmed"),"Yes","No")</f>
        <v/>
      </c>
      <c r="AK700" s="77" t="inlineStr"/>
      <c r="AL700" s="77" t="inlineStr">
        <is>
          <t>US17-S05-R1</t>
        </is>
      </c>
      <c r="AM700" s="77" t="inlineStr">
        <is>
          <t>Deliverables, named sponsors, dated cohort; whether participation is formally required (page says students 'engage in' both).</t>
        </is>
      </c>
      <c r="AN700" s="77" t="inlineStr"/>
      <c r="AO700" s="77" t="inlineStr">
        <is>
          <t>US</t>
        </is>
      </c>
      <c r="AP700" s="77" t="inlineStr">
        <is>
          <t>US</t>
        </is>
      </c>
      <c r="AQ700" s="77" t="inlineStr">
        <is>
          <t>&gt;1 term</t>
        </is>
      </c>
      <c r="AR700" s="77" t="inlineStr">
        <is>
          <t>All/standard</t>
        </is>
      </c>
      <c r="AS700" s="77" t="inlineStr"/>
    </row>
    <row r="701">
      <c r="A701" s="77" t="inlineStr">
        <is>
          <t>US17</t>
        </is>
      </c>
      <c r="B701" s="77" t="inlineStr">
        <is>
          <t>Northwestern</t>
        </is>
      </c>
      <c r="C701" s="77" t="inlineStr">
        <is>
          <t>Programme/course</t>
        </is>
      </c>
      <c r="D701" s="77" t="inlineStr">
        <is>
          <t>US17-S06</t>
        </is>
      </c>
      <c r="E701" s="77" t="inlineStr"/>
      <c r="F701" s="77" t="inlineStr">
        <is>
          <t>No</t>
        </is>
      </c>
      <c r="G701" s="79" t="inlineStr">
        <is>
          <t>Cause Marketing Initiative (Medill IMC)</t>
        </is>
      </c>
      <c r="H701" s="77" t="inlineStr">
        <is>
          <t>Cause Marketing Initiative</t>
        </is>
      </c>
      <c r="I701" s="77" t="inlineStr"/>
      <c r="J701" s="77" t="inlineStr">
        <is>
          <t>Medill Integrated Marketing Communications students work in teams on a marketing communications project for a local nonprofit; teams present their work to their clients each spring. Listed on a Medill student-committees page.</t>
        </is>
      </c>
      <c r="K701" s="77" t="inlineStr">
        <is>
          <t>Medill IMC</t>
        </is>
      </c>
      <c r="L701" s="77" t="inlineStr">
        <is>
          <t>Medill IMC students</t>
        </is>
      </c>
      <c r="M701" s="77" t="inlineStr">
        <is>
          <t>Arts/humanities/social sciences; Other (law, health, design, architecture…)</t>
        </is>
      </c>
      <c r="N701" s="77" t="inlineStr">
        <is>
          <t>Postgraduate taught</t>
        </is>
      </c>
      <c r="O701" s="77" t="inlineStr">
        <is>
          <t>Unclear</t>
        </is>
      </c>
      <c r="P701" s="77" t="inlineStr">
        <is>
          <t>IMC students</t>
        </is>
      </c>
      <c r="Q701" s="77" t="inlineStr">
        <is>
          <t>Optional/elective</t>
        </is>
      </c>
      <c r="R701" s="77" t="inlineStr">
        <is>
          <t>Extracurricular</t>
        </is>
      </c>
      <c r="S701" s="77" t="inlineStr">
        <is>
          <t>Not stated (listed as a student committee)</t>
        </is>
      </c>
      <c r="T701" s="77" t="inlineStr">
        <is>
          <t>Unclear (presentations each spring)</t>
        </is>
      </c>
      <c r="U701" s="77" t="inlineStr">
        <is>
          <t>Team pro bono marketing project</t>
        </is>
      </c>
      <c r="V701" s="77" t="inlineStr">
        <is>
          <t>Yes</t>
        </is>
      </c>
      <c r="W701" s="77" t="inlineStr">
        <is>
          <t>'marketing communications project for a local nonprofit organization' [1].</t>
        </is>
      </c>
      <c r="X701" s="77" t="inlineStr">
        <is>
          <t>Yes</t>
        </is>
      </c>
      <c r="Y701" s="77" t="inlineStr">
        <is>
          <t>'you work with a team of IMC students' [1].</t>
        </is>
      </c>
      <c r="Z701" s="77" t="inlineStr">
        <is>
          <t>Yes</t>
        </is>
      </c>
      <c r="AA701" s="77" t="inlineStr">
        <is>
          <t>'Chicago-area and national nonprofits use this pro bono marketing support'; 'Each spring, teams present their work to their clients' [1].</t>
        </is>
      </c>
      <c r="AB701" s="77" t="inlineStr">
        <is>
          <t>Charity/community</t>
        </is>
      </c>
      <c r="AC701" s="77" t="inlineStr">
        <is>
          <t>Client; receives presentation</t>
        </is>
      </c>
      <c r="AD701" s="77" t="inlineStr"/>
      <c r="AE701" s="77" t="inlineStr">
        <is>
          <t>Marketing communications plan/presentation</t>
        </is>
      </c>
      <c r="AF701" s="77">
        <f>IF(OR(V701="No",X701="No",Z701="No"),"Outside strict definition",IF(AND(V701="Yes",X701="Yes",Z701="Yes"),"Meets all three","Potentially relevant; evidence incomplete"))</f>
        <v/>
      </c>
      <c r="AG701" s="77" t="inlineStr">
        <is>
          <t>Current status unclear</t>
        </is>
      </c>
      <c r="AH701" s="77" t="inlineStr">
        <is>
          <t>undated</t>
        </is>
      </c>
      <c r="AI701" s="77" t="inlineStr">
        <is>
          <t>Yes</t>
        </is>
      </c>
      <c r="AJ701" s="77">
        <f>IF(AND(AI701="Yes",AF701="Meets all three",AG701="Current delivery confirmed"),"Yes","No")</f>
        <v/>
      </c>
      <c r="AK701" s="77" t="inlineStr"/>
      <c r="AL701" s="77" t="inlineStr">
        <is>
          <t>US17-S06-R1</t>
        </is>
      </c>
      <c r="AM701" s="77" t="inlineStr">
        <is>
          <t>Dated cohort, duration, credit, selectivity.</t>
        </is>
      </c>
      <c r="AN701" s="77" t="inlineStr"/>
      <c r="AO701" s="77" t="inlineStr">
        <is>
          <t>US</t>
        </is>
      </c>
      <c r="AP701" s="77" t="inlineStr">
        <is>
          <t>US</t>
        </is>
      </c>
      <c r="AQ701" s="77" t="inlineStr">
        <is>
          <t>Unclear</t>
        </is>
      </c>
      <c r="AR701" s="77" t="inlineStr">
        <is>
          <t>All/standard</t>
        </is>
      </c>
      <c r="AS701" s="77" t="inlineStr"/>
    </row>
    <row r="702">
      <c r="A702" s="77" t="inlineStr">
        <is>
          <t>US17</t>
        </is>
      </c>
      <c r="B702" s="77" t="inlineStr">
        <is>
          <t>Northwestern</t>
        </is>
      </c>
      <c r="C702" s="77" t="inlineStr">
        <is>
          <t>Cross-faculty</t>
        </is>
      </c>
      <c r="D702" s="77" t="inlineStr">
        <is>
          <t>US17-S07</t>
        </is>
      </c>
      <c r="E702" s="77" t="inlineStr"/>
      <c r="F702" s="77" t="inlineStr">
        <is>
          <t>No</t>
        </is>
      </c>
      <c r="G702" s="79" t="inlineStr">
        <is>
          <t>Metropolitan Chicago Data-Science Corps (MCDC) practicums</t>
        </is>
      </c>
      <c r="H702" s="77" t="inlineStr">
        <is>
          <t>MCDC data science practicums</t>
        </is>
      </c>
      <c r="I702" s="77" t="inlineStr"/>
      <c r="J702" s="77" t="inlineStr">
        <is>
          <t>NSF-funded collaborative in which Northwestern (Weinberg and McCormick) students who have completed three basic data science courses enrol in faculty-led practicums where student teams work on distinct parts of a community partner's data needs (e.g. Nachusa Grasslands/The Nature Conservancy, Women for Green Spaces, Equiticity), producing analyses and presentations for a final showcase.</t>
        </is>
      </c>
      <c r="K702" s="77" t="inlineStr">
        <is>
          <t>Weinberg / McCormick (MCDC consortium)</t>
        </is>
      </c>
      <c r="L702" s="77" t="inlineStr">
        <is>
          <t>Northwestern students with three basic data science courses</t>
        </is>
      </c>
      <c r="M702" s="77" t="inlineStr">
        <is>
          <t>Science; Arts/humanities/social sciences</t>
        </is>
      </c>
      <c r="N702" s="77" t="inlineStr">
        <is>
          <t>Undergraduate</t>
        </is>
      </c>
      <c r="O702" s="77" t="inlineStr">
        <is>
          <t>After 3 data science courses</t>
        </is>
      </c>
      <c r="P702" s="77" t="inlineStr">
        <is>
          <t>Prerequisite of three basic data science courses (2024 article); level not explicitly stated</t>
        </is>
      </c>
      <c r="Q702" s="77" t="inlineStr">
        <is>
          <t>Optional/elective</t>
        </is>
      </c>
      <c r="R702" s="77" t="inlineStr">
        <is>
          <t>Curricular</t>
        </is>
      </c>
      <c r="S702" s="77" t="inlineStr">
        <is>
          <t>Practicum course; credit not stated</t>
        </is>
      </c>
      <c r="T702" s="77" t="inlineStr">
        <is>
          <t>Unclear</t>
        </is>
      </c>
      <c r="U702" s="77" t="inlineStr">
        <is>
          <t>Team practicum for community partner</t>
        </is>
      </c>
      <c r="V702" s="77" t="inlineStr">
        <is>
          <t>Yes</t>
        </is>
      </c>
      <c r="W702" s="77" t="inlineStr">
        <is>
          <t>Teams set research questions, source data, draft analysis plans and produce assets, e.g. fire-database analysis, GIS tree-cover findings [1].</t>
        </is>
      </c>
      <c r="X702" s="77" t="inlineStr">
        <is>
          <t>Yes</t>
        </is>
      </c>
      <c r="Y702" s="77" t="inlineStr">
        <is>
          <t>Faculty 'tasking teams of students to work on distinct parts of the partner organization's needs' [1].</t>
        </is>
      </c>
      <c r="Z702" s="77" t="inlineStr">
        <is>
          <t>Yes</t>
        </is>
      </c>
      <c r="AA702" s="77" t="inlineStr">
        <is>
          <t>Community organisations supply the data challenges and receive final showcase outputs [1].</t>
        </is>
      </c>
      <c r="AB702" s="77" t="inlineStr">
        <is>
          <t>Charity/community</t>
        </is>
      </c>
      <c r="AC702" s="77" t="inlineStr">
        <is>
          <t>Supplies data challenge; receives analysis and showcase</t>
        </is>
      </c>
      <c r="AD702" s="77" t="inlineStr">
        <is>
          <t>The Nature Conservancy / Nachusa Grasslands, Women for Green Spaces, Equiticity (January 2024 article)</t>
        </is>
      </c>
      <c r="AE702" s="77" t="inlineStr">
        <is>
          <t>Analysis, GIS findings, primers/graphics, showcase presentation</t>
        </is>
      </c>
      <c r="AF702" s="77">
        <f>IF(OR(V702="No",X702="No",Z702="No"),"Outside strict definition",IF(AND(V702="Yes",X702="Yes",Z702="Yes"),"Meets all three","Potentially relevant; evidence incomplete"))</f>
        <v/>
      </c>
      <c r="AG702" s="77" t="inlineStr">
        <is>
          <t>Current status unclear</t>
        </is>
      </c>
      <c r="AH702" s="77" t="inlineStr">
        <is>
          <t>2023/24 (article dated 10 Jan 2024)</t>
        </is>
      </c>
      <c r="AI702" s="77" t="inlineStr">
        <is>
          <t>Yes</t>
        </is>
      </c>
      <c r="AJ702" s="77">
        <f>IF(AND(AI702="Yes",AF702="Meets all three",AG702="Current delivery confirmed"),"Yes","No")</f>
        <v/>
      </c>
      <c r="AK702" s="77" t="inlineStr"/>
      <c r="AL702" s="77" t="inlineStr">
        <is>
          <t>US17-S07-R1</t>
        </is>
      </c>
      <c r="AM702" s="77" t="inlineStr">
        <is>
          <t>No 2025/26-2026/27 evidence; practicum course codes not found; undergraduate vs graduate level.</t>
        </is>
      </c>
      <c r="AN702" s="77" t="inlineStr"/>
      <c r="AO702" s="77" t="inlineStr">
        <is>
          <t>US</t>
        </is>
      </c>
      <c r="AP702" s="77" t="inlineStr">
        <is>
          <t>US</t>
        </is>
      </c>
      <c r="AQ702" s="77" t="inlineStr">
        <is>
          <t>~1 term/semester</t>
        </is>
      </c>
      <c r="AR702" s="77" t="inlineStr">
        <is>
          <t>All/standard</t>
        </is>
      </c>
      <c r="AS702" s="77" t="inlineStr"/>
    </row>
    <row r="703">
      <c r="A703" s="77" t="inlineStr">
        <is>
          <t>US18</t>
        </is>
      </c>
      <c r="B703" s="77" t="inlineStr">
        <is>
          <t>Carnegie Mellon</t>
        </is>
      </c>
      <c r="C703" s="77" t="inlineStr">
        <is>
          <t>Faculty/school</t>
        </is>
      </c>
      <c r="D703" s="77" t="inlineStr">
        <is>
          <t>US18-S01</t>
        </is>
      </c>
      <c r="E703" s="77" t="inlineStr"/>
      <c r="F703" s="77" t="inlineStr">
        <is>
          <t>No</t>
        </is>
      </c>
      <c r="G703" s="79" t="inlineStr">
        <is>
          <t>Heinz College Capstone / Systems Synthesis (client projects)</t>
        </is>
      </c>
      <c r="H703" s="77" t="inlineStr">
        <is>
          <t>Heinz College Capstone / Systems Synthesis</t>
        </is>
      </c>
      <c r="I703" s="77" t="inlineStr">
        <is>
          <t>90-739 / 94-739 (per MSPPM 2026-27 handbook addendum, as reported by search extract)</t>
        </is>
      </c>
      <c r="J703" s="77" t="inlineStr">
        <is>
          <t>Semester-long (15 weeks) team capstones in which a team of 4-6 Heinz master's students plus one faculty advisor works on a challenge brought by an external sponsor (government, nonprofit and corporate), at no cost to the sponsor. MISM page: students 'complete a team-based Capstone project' with a real-world client.</t>
        </is>
      </c>
      <c r="K703" s="77" t="inlineStr">
        <is>
          <t>Heinz College of Information Systems and Public Policy</t>
        </is>
      </c>
      <c r="L703" s="77" t="inlineStr">
        <is>
          <t>Heinz master's programmes (e.g. MISM, MSPPM, MSHCA); programme pages list sponsors per programme</t>
        </is>
      </c>
      <c r="M703" s="77" t="inlineStr">
        <is>
          <t>Arts/humanities/social sciences; Engineering/computing</t>
        </is>
      </c>
      <c r="N703" s="77" t="inlineStr">
        <is>
          <t>Postgraduate taught</t>
        </is>
      </c>
      <c r="O703" s="77" t="inlineStr"/>
      <c r="P703" s="77" t="inlineStr"/>
      <c r="Q703" s="77" t="inlineStr">
        <is>
          <t>Compulsory within specified programmes</t>
        </is>
      </c>
      <c r="R703" s="77" t="inlineStr">
        <is>
          <t>Curricular</t>
        </is>
      </c>
      <c r="S703" s="77" t="inlineStr">
        <is>
          <t>Credit not stated on fetched pages; MSPPM handbook says eligible students are auto-enrolled in the capstone courses.</t>
        </is>
      </c>
      <c r="T703" s="77" t="inlineStr">
        <is>
          <t>Semester (15 weeks)</t>
        </is>
      </c>
      <c r="U703" s="77" t="inlineStr">
        <is>
          <t>Team client project with faculty advisor</t>
        </is>
      </c>
      <c r="V703" s="77" t="inlineStr">
        <is>
          <t>Yes</t>
        </is>
      </c>
      <c r="W703" s="77" t="inlineStr">
        <is>
          <t>Sponsor brings a challenge; examples include data pipeline prototype, dashboards, predictive models [1][2].</t>
        </is>
      </c>
      <c r="X703" s="77" t="inlineStr">
        <is>
          <t>Yes</t>
        </is>
      </c>
      <c r="Y703" s="77" t="inlineStr">
        <is>
          <t>'a team of 4-6 talented master's students' [1]; 'team-based Capstone project' [2].</t>
        </is>
      </c>
      <c r="Z703" s="77" t="inlineStr">
        <is>
          <t>Yes</t>
        </is>
      </c>
      <c r="AA703" s="77" t="inlineStr">
        <is>
          <t>External sponsors submit proposals (deadlines 1 Jun/1 Oct/1 Mar) and bring the problem; MISM page: 'working with a real-world client'; recent clients include Hershey's, Uber, Disney, PwC, Deloitte, IBM [1][2]. Search extract adds public bodies (US Dept of Education, HUD, City of Pittsburgh). Sponsors are external organisations; not internal units.</t>
        </is>
      </c>
      <c r="AB703" s="77" t="inlineStr">
        <is>
          <t>Mixed</t>
        </is>
      </c>
      <c r="AC703" s="77" t="inlineStr">
        <is>
          <t>Sponsor/client: proposes challenge, works with team; faculty advisor supervises</t>
        </is>
      </c>
      <c r="AD703" s="77" t="inlineStr">
        <is>
          <t>Hershey's, BBC Worldwide, Uber, Disney, PwC, Deloitte, IBM, Sony Music, J&amp;J, Capital One, PayPal (MISM page, undated)</t>
        </is>
      </c>
      <c r="AE703" s="77" t="inlineStr">
        <is>
          <t>Project output for sponsor (proof of concept, dashboards, models); not formally specified</t>
        </is>
      </c>
      <c r="AF703" s="77">
        <f>IF(OR(V703="No",X703="No",Z703="No"),"Outside strict definition",IF(AND(V703="Yes",X703="Yes",Z703="Yes"),"Meets all three","Potentially relevant; evidence incomplete"))</f>
        <v/>
      </c>
      <c r="AG703" s="77" t="inlineStr">
        <is>
          <t>Current delivery confirmed</t>
        </is>
      </c>
      <c r="AH703" s="77" t="inlineStr">
        <is>
          <t>2026/27 (MSPPM handbook addendum title; recycling project linked to March 2026 article)</t>
        </is>
      </c>
      <c r="AI703" s="77" t="inlineStr">
        <is>
          <t>Yes</t>
        </is>
      </c>
      <c r="AJ703" s="77">
        <f>IF(AND(AI703="Yes",AF703="Meets all three",AG703="Current delivery confirmed"),"Yes","No")</f>
        <v/>
      </c>
      <c r="AK703" s="77" t="inlineStr"/>
      <c r="AL703" s="77" t="inlineStr">
        <is>
          <t>US18-S01-R1; US18-S01-R2; US18-S01-R3</t>
        </is>
      </c>
      <c r="AM703" s="77" t="inlineStr">
        <is>
          <t>Handbook PDF text not extractable by WebFetch; course numbers/compulsion per programme taken from search extract (search-summary paraphrase). Credit not verified.</t>
        </is>
      </c>
      <c r="AN703" s="77" t="inlineStr"/>
      <c r="AO703" s="77" t="inlineStr">
        <is>
          <t>US</t>
        </is>
      </c>
      <c r="AP703" s="77" t="inlineStr">
        <is>
          <t>US</t>
        </is>
      </c>
      <c r="AQ703" s="77" t="inlineStr">
        <is>
          <t>~1 term/semester</t>
        </is>
      </c>
      <c r="AR703" s="77" t="inlineStr">
        <is>
          <t>All/standard</t>
        </is>
      </c>
      <c r="AS703" s="77" t="inlineStr"/>
    </row>
    <row r="704">
      <c r="A704" s="77" t="inlineStr">
        <is>
          <t>US18</t>
        </is>
      </c>
      <c r="B704" s="77" t="inlineStr">
        <is>
          <t>Carnegie Mellon</t>
        </is>
      </c>
      <c r="C704" s="77" t="inlineStr">
        <is>
          <t>Programme/course</t>
        </is>
      </c>
      <c r="D704" s="77" t="inlineStr">
        <is>
          <t>US18-S02</t>
        </is>
      </c>
      <c r="E704" s="77" t="inlineStr"/>
      <c r="F704" s="77" t="inlineStr">
        <is>
          <t>No</t>
        </is>
      </c>
      <c r="G704" s="79" t="inlineStr">
        <is>
          <t>Master of Software Engineering Studio Project / Practicum</t>
        </is>
      </c>
      <c r="H704" s="77" t="inlineStr">
        <is>
          <t>MSE Studio Project (year-long) and one-semester Practicum</t>
        </is>
      </c>
      <c r="I704" s="77" t="inlineStr"/>
      <c r="J704" s="77" t="inlineStr">
        <is>
          <t>MSE students work in teams (capped at six) on a software product for an external company sponsor with two faculty mentors; sponsor provides a technical point of contact (1-3 h/week) and attends August kick-off and December final presentations.</t>
        </is>
      </c>
      <c r="K704" s="77" t="inlineStr">
        <is>
          <t>Software and Societal Systems Department (SCS)</t>
        </is>
      </c>
      <c r="L704" s="77" t="inlineStr">
        <is>
          <t>Master of Software Engineering (flagship studio; MSE-SS/MSE-ES practicum)</t>
        </is>
      </c>
      <c r="M704" s="77" t="inlineStr">
        <is>
          <t>Engineering/computing</t>
        </is>
      </c>
      <c r="N704" s="77" t="inlineStr">
        <is>
          <t>Postgraduate taught</t>
        </is>
      </c>
      <c r="O704" s="77" t="inlineStr"/>
      <c r="P704" s="77" t="inlineStr"/>
      <c r="Q704" s="77" t="inlineStr">
        <is>
          <t>Compulsory within specified programmes</t>
        </is>
      </c>
      <c r="R704" s="77" t="inlineStr">
        <is>
          <t>Curricular</t>
        </is>
      </c>
      <c r="S704" s="77" t="inlineStr"/>
      <c r="T704" s="77" t="inlineStr">
        <is>
          <t>16 weeks per sponsor page (studio is year-long per search extract); 2300-2800 project hours</t>
        </is>
      </c>
      <c r="U704" s="77" t="inlineStr">
        <is>
          <t>Team software project</t>
        </is>
      </c>
      <c r="V704" s="77" t="inlineStr">
        <is>
          <t>Yes</t>
        </is>
      </c>
      <c r="W704" s="77" t="inlineStr">
        <is>
          <t>'Students design and develop a product' [1].</t>
        </is>
      </c>
      <c r="X704" s="77" t="inlineStr">
        <is>
          <t>Yes</t>
        </is>
      </c>
      <c r="Y704" s="77" t="inlineStr">
        <is>
          <t>'Avg team size: 4-5' [1]; teams capped at six (search extract) [2].</t>
        </is>
      </c>
      <c r="Z704" s="77" t="inlineStr">
        <is>
          <t>Yes</t>
        </is>
      </c>
      <c r="AA704" s="77" t="inlineStr">
        <is>
          <t>Organisation designates a technical point-of-contact, meets team 1-3 h/week, attends kick-off and final presentations [1]; search extract lists past clients Boeing, Bosch, Cisco, Charles Schwab and 2022 Aspinity [2].</t>
        </is>
      </c>
      <c r="AB704" s="77" t="inlineStr">
        <is>
          <t>Business/commercial</t>
        </is>
      </c>
      <c r="AC704" s="77" t="inlineStr">
        <is>
          <t>Sponsor/client with weekly contact; receives final presentation</t>
        </is>
      </c>
      <c r="AD704" s="77" t="inlineStr">
        <is>
          <t>Boeing, Bosch, Cisco, Charles Schwab (search extract, undated); Aspinity (2022)</t>
        </is>
      </c>
      <c r="AE704" s="77" t="inlineStr">
        <is>
          <t>Software product / final presentation</t>
        </is>
      </c>
      <c r="AF704" s="77">
        <f>IF(OR(V704="No",X704="No",Z704="No"),"Outside strict definition",IF(AND(V704="Yes",X704="Yes",Z704="Yes"),"Meets all three","Potentially relevant; evidence incomplete"))</f>
        <v/>
      </c>
      <c r="AG704" s="77" t="inlineStr">
        <is>
          <t>Current status unclear</t>
        </is>
      </c>
      <c r="AH704" s="77" t="inlineStr">
        <is>
          <t>2022 (dated news); sponsorship page undated</t>
        </is>
      </c>
      <c r="AI704" s="77" t="inlineStr">
        <is>
          <t>Yes</t>
        </is>
      </c>
      <c r="AJ704" s="77">
        <f>IF(AND(AI704="Yes",AF704="Meets all three",AG704="Current delivery confirmed"),"Yes","No")</f>
        <v/>
      </c>
      <c r="AK704" s="77" t="inlineStr"/>
      <c r="AL704" s="77" t="inlineStr">
        <is>
          <t>US18-S02-R1; US18-S02-R2</t>
        </is>
      </c>
      <c r="AM704" s="77" t="inlineStr">
        <is>
          <t>No 2025/26 or 2026/27 dated corroboration; compulsion within MSE not verified from regulations; sponsor page '16 weeks' vs year-long studio.</t>
        </is>
      </c>
      <c r="AN704" s="77" t="inlineStr"/>
      <c r="AO704" s="77" t="inlineStr">
        <is>
          <t>US</t>
        </is>
      </c>
      <c r="AP704" s="77" t="inlineStr">
        <is>
          <t>US</t>
        </is>
      </c>
      <c r="AQ704" s="77" t="inlineStr">
        <is>
          <t>~1 term/semester</t>
        </is>
      </c>
      <c r="AR704" s="77" t="inlineStr">
        <is>
          <t>All/standard</t>
        </is>
      </c>
      <c r="AS704" s="77" t="inlineStr"/>
    </row>
    <row r="705">
      <c r="A705" s="77" t="inlineStr">
        <is>
          <t>US18</t>
        </is>
      </c>
      <c r="B705" s="77" t="inlineStr">
        <is>
          <t>Carnegie Mellon</t>
        </is>
      </c>
      <c r="C705" s="77" t="inlineStr">
        <is>
          <t>Programme/course</t>
        </is>
      </c>
      <c r="D705" s="77" t="inlineStr">
        <is>
          <t>US18-S03</t>
        </is>
      </c>
      <c r="E705" s="77" t="inlineStr"/>
      <c r="F705" s="77" t="inlineStr">
        <is>
          <t>No</t>
        </is>
      </c>
      <c r="G705" s="79" t="inlineStr">
        <is>
          <t>Strategic Management of the Enterprise (MBA client consulting project)</t>
        </is>
      </c>
      <c r="H705" s="77" t="inlineStr">
        <is>
          <t>Tepper MBA Client Consulting Project: Strategic Management of the Enterprise</t>
        </is>
      </c>
      <c r="I705" s="77" t="inlineStr">
        <is>
          <t>70-447 (per search extract)</t>
        </is>
      </c>
      <c r="J705" s="77" t="inlineStr">
        <is>
          <t>MBA capstone option offered with Kearney and select sponsoring companies in which students solve business problems faced by client companies.</t>
        </is>
      </c>
      <c r="K705" s="77" t="inlineStr">
        <is>
          <t>Tepper School of Business</t>
        </is>
      </c>
      <c r="L705" s="77" t="inlineStr">
        <is>
          <t>Tepper MBA (on-campus students)</t>
        </is>
      </c>
      <c r="M705" s="77" t="inlineStr">
        <is>
          <t>Business/management</t>
        </is>
      </c>
      <c r="N705" s="77" t="inlineStr">
        <is>
          <t>Postgraduate taught</t>
        </is>
      </c>
      <c r="O705" s="77" t="inlineStr"/>
      <c r="P705" s="77" t="inlineStr"/>
      <c r="Q705" s="77" t="inlineStr">
        <is>
          <t>Optional/elective</t>
        </is>
      </c>
      <c r="R705" s="77" t="inlineStr">
        <is>
          <t>Curricular</t>
        </is>
      </c>
      <c r="S705" s="77" t="inlineStr"/>
      <c r="T705" s="77" t="inlineStr">
        <is>
          <t>15-week course (per Tepper sponsorship page, search extract)</t>
        </is>
      </c>
      <c r="U705" s="77" t="inlineStr">
        <is>
          <t>Client consulting project</t>
        </is>
      </c>
      <c r="V705" s="77" t="inlineStr">
        <is>
          <t>Yes</t>
        </is>
      </c>
      <c r="W705" s="77" t="inlineStr">
        <is>
          <t>'students work to solve business problems faced by client companies' [1].</t>
        </is>
      </c>
      <c r="X705" s="77" t="inlineStr">
        <is>
          <t>Unclear</t>
        </is>
      </c>
      <c r="Y705" s="77" t="inlineStr">
        <is>
          <t>Fetched page does not state teams for this course; search extract says teams; sponsorship page says groups of two to five (search extract) [2].</t>
        </is>
      </c>
      <c r="Z705" s="77" t="inlineStr">
        <is>
          <t>Yes</t>
        </is>
      </c>
      <c r="AA705" s="77" t="inlineStr">
        <is>
          <t>Offered with Kearney and select sponsoring companies; past clients incl. Alcoa, Costco, J&amp;J, P&amp;G, Siemens, Walmart [1].</t>
        </is>
      </c>
      <c r="AB705" s="77" t="inlineStr">
        <is>
          <t>Business/commercial</t>
        </is>
      </c>
      <c r="AC705" s="77" t="inlineStr">
        <is>
          <t>Client company sets business problem</t>
        </is>
      </c>
      <c r="AD705" s="77" t="inlineStr">
        <is>
          <t>Alcoa, Costco, Johnson &amp; Johnson, P&amp;G, Siemens, Walmart (capstones page, undated)</t>
        </is>
      </c>
      <c r="AE705" s="77" t="inlineStr"/>
      <c r="AF705" s="77">
        <f>IF(OR(V705="No",X705="No",Z705="No"),"Outside strict definition",IF(AND(V705="Yes",X705="Yes",Z705="Yes"),"Meets all three","Potentially relevant; evidence incomplete"))</f>
        <v/>
      </c>
      <c r="AG705" s="77" t="inlineStr">
        <is>
          <t>Current status unclear</t>
        </is>
      </c>
      <c r="AH705" s="77" t="inlineStr">
        <is>
          <t>undated</t>
        </is>
      </c>
      <c r="AI705" s="77" t="inlineStr">
        <is>
          <t>Yes</t>
        </is>
      </c>
      <c r="AJ705" s="77">
        <f>IF(AND(AI705="Yes",AF705="Meets all three",AG705="Current delivery confirmed"),"Yes","No")</f>
        <v/>
      </c>
      <c r="AK705" s="77" t="inlineStr"/>
      <c r="AL705" s="77" t="inlineStr">
        <is>
          <t>US18-S03-R1; US18-S03-R2</t>
        </is>
      </c>
      <c r="AM705" s="77" t="inlineStr">
        <is>
          <t>Group working and current-year delivery not evidenced on fetched page; credit unknown.</t>
        </is>
      </c>
      <c r="AN705" s="77" t="inlineStr"/>
      <c r="AO705" s="77" t="inlineStr">
        <is>
          <t>US</t>
        </is>
      </c>
      <c r="AP705" s="77" t="inlineStr">
        <is>
          <t>US</t>
        </is>
      </c>
      <c r="AQ705" s="77" t="inlineStr">
        <is>
          <t>~1 term/semester</t>
        </is>
      </c>
      <c r="AR705" s="77" t="inlineStr">
        <is>
          <t>All/standard</t>
        </is>
      </c>
      <c r="AS705" s="77" t="inlineStr"/>
    </row>
    <row r="706">
      <c r="A706" s="77" t="inlineStr">
        <is>
          <t>US18</t>
        </is>
      </c>
      <c r="B706" s="77" t="inlineStr">
        <is>
          <t>Carnegie Mellon</t>
        </is>
      </c>
      <c r="C706" s="77" t="inlineStr">
        <is>
          <t>Programme/course</t>
        </is>
      </c>
      <c r="D706" s="77" t="inlineStr">
        <is>
          <t>US18-S04</t>
        </is>
      </c>
      <c r="E706" s="77" t="inlineStr"/>
      <c r="F706" s="77" t="inlineStr">
        <is>
          <t>No</t>
        </is>
      </c>
      <c r="G706" s="79" t="inlineStr">
        <is>
          <t>Corporate Capstone Project (Statistics &amp; Data Science)</t>
        </is>
      </c>
      <c r="H706" s="77" t="inlineStr">
        <is>
          <t>Statistics &amp; Data Science Corporate Capstone</t>
        </is>
      </c>
      <c r="I706" s="77" t="inlineStr">
        <is>
          <t>36-497 (per search extract)</t>
        </is>
      </c>
      <c r="J706" s="77" t="inlineStr">
        <is>
          <t>Sponsor companies/nonprofits pose business questions; teams of 2-4 students with a faculty supervisor run a data-science project over a fall or spring semester with regular progress reports to the sponsor.</t>
        </is>
      </c>
      <c r="K706" s="77" t="inlineStr">
        <is>
          <t>Department of Statistics &amp; Data Science, Dietrich College</t>
        </is>
      </c>
      <c r="L706" s="77" t="inlineStr">
        <is>
          <t>Statistics &amp; Data Science students (undergraduate course per search extract)</t>
        </is>
      </c>
      <c r="M706" s="77" t="inlineStr">
        <is>
          <t>Science; Arts/humanities/social sciences</t>
        </is>
      </c>
      <c r="N706" s="77" t="inlineStr">
        <is>
          <t>Undergraduate</t>
        </is>
      </c>
      <c r="O706" s="77" t="inlineStr"/>
      <c r="P706" s="77" t="inlineStr"/>
      <c r="Q706" s="77" t="inlineStr">
        <is>
          <t>Unclear</t>
        </is>
      </c>
      <c r="R706" s="77" t="inlineStr">
        <is>
          <t>Curricular</t>
        </is>
      </c>
      <c r="S706" s="77" t="inlineStr"/>
      <c r="T706" s="77" t="inlineStr">
        <is>
          <t>Semester (late Aug-mid Dec or mid Jan-mid May)</t>
        </is>
      </c>
      <c r="U706" s="77" t="inlineStr">
        <is>
          <t>Team project for external sponsor</t>
        </is>
      </c>
      <c r="V706" s="77" t="inlineStr">
        <is>
          <t>Yes</t>
        </is>
      </c>
      <c r="W706" s="77" t="inlineStr">
        <is>
          <t>Sponsor business questions; regular progress reports [1].</t>
        </is>
      </c>
      <c r="X706" s="77" t="inlineStr">
        <is>
          <t>Yes</t>
        </is>
      </c>
      <c r="Y706" s="77" t="inlineStr">
        <is>
          <t>'Projects are supported by a team of 2 to 4 students' [1].</t>
        </is>
      </c>
      <c r="Z706" s="77" t="inlineStr">
        <is>
          <t>Yes</t>
        </is>
      </c>
      <c r="AA706" s="77" t="inlineStr">
        <is>
          <t>Companies connect to discuss business questions and receive progress reports; search extract: partners with commercial and non-profit groups under educational project agreements (C.H. Robinson, Giant Eagle, ThermoFisher, Dexcom) [1][2].</t>
        </is>
      </c>
      <c r="AB706" s="77" t="inlineStr">
        <is>
          <t>Mixed</t>
        </is>
      </c>
      <c r="AC706" s="77" t="inlineStr">
        <is>
          <t>Sponsor poses business question; receives progress reports</t>
        </is>
      </c>
      <c r="AD706" s="77" t="inlineStr">
        <is>
          <t>C.H. Robinson, Black &amp; Veatch, Giant Eagle, ThermoFisher Scientific, Dexcom (search extract, undated)</t>
        </is>
      </c>
      <c r="AE706" s="77" t="inlineStr"/>
      <c r="AF706" s="77">
        <f>IF(OR(V706="No",X706="No",Z706="No"),"Outside strict definition",IF(AND(V706="Yes",X706="Yes",Z706="Yes"),"Meets all three","Potentially relevant; evidence incomplete"))</f>
        <v/>
      </c>
      <c r="AG706" s="77" t="inlineStr">
        <is>
          <t>Current status unclear</t>
        </is>
      </c>
      <c r="AH706" s="77" t="inlineStr">
        <is>
          <t>undated</t>
        </is>
      </c>
      <c r="AI706" s="77" t="inlineStr">
        <is>
          <t>Yes</t>
        </is>
      </c>
      <c r="AJ706" s="77">
        <f>IF(AND(AI706="Yes",AF706="Meets all three",AG706="Current delivery confirmed"),"Yes","No")</f>
        <v/>
      </c>
      <c r="AK706" s="77" t="inlineStr"/>
      <c r="AL706" s="77" t="inlineStr">
        <is>
          <t>US18-S04-R1; US18-S04-R2</t>
        </is>
      </c>
      <c r="AM706" s="77" t="inlineStr">
        <is>
          <t>Course number, level, whether compulsory, and year of delivery not verified on fetched page; 36-490 (research collaborator projects) is a separate lead.</t>
        </is>
      </c>
      <c r="AN706" s="77" t="inlineStr"/>
      <c r="AO706" s="77" t="inlineStr">
        <is>
          <t>US</t>
        </is>
      </c>
      <c r="AP706" s="77" t="inlineStr">
        <is>
          <t>US</t>
        </is>
      </c>
      <c r="AQ706" s="77" t="inlineStr">
        <is>
          <t>~1 term/semester</t>
        </is>
      </c>
      <c r="AR706" s="77" t="inlineStr">
        <is>
          <t>Unclear</t>
        </is>
      </c>
      <c r="AS706" s="77" t="inlineStr"/>
    </row>
    <row r="707">
      <c r="A707" s="77" t="inlineStr">
        <is>
          <t>US18</t>
        </is>
      </c>
      <c r="B707" s="77" t="inlineStr">
        <is>
          <t>Carnegie Mellon</t>
        </is>
      </c>
      <c r="C707" s="77" t="inlineStr">
        <is>
          <t>Programme/course</t>
        </is>
      </c>
      <c r="D707" s="77" t="inlineStr">
        <is>
          <t>US18-S05</t>
        </is>
      </c>
      <c r="E707" s="77" t="inlineStr"/>
      <c r="F707" s="77" t="inlineStr">
        <is>
          <t>No</t>
        </is>
      </c>
      <c r="G707" s="79" t="inlineStr">
        <is>
          <t>MS in Data Analytics for Science capstone</t>
        </is>
      </c>
      <c r="H707" s="77" t="inlineStr">
        <is>
          <t>MS-DAS Industry Capstone</t>
        </is>
      </c>
      <c r="I707" s="77" t="inlineStr"/>
      <c r="J707" s="77" t="inlineStr">
        <is>
          <t>Mellon College of Science MS-DAS semester capstone in which small student teams solve a data science problem for an industry partner; 2022 example: Bristol Myers Squibb mentored a two-student team building a model to predict degradation-product chemical structures.</t>
        </is>
      </c>
      <c r="K707" s="77" t="inlineStr">
        <is>
          <t>Mellon College of Science</t>
        </is>
      </c>
      <c r="L707" s="77" t="inlineStr">
        <is>
          <t>MS in Data Analytics for Science</t>
        </is>
      </c>
      <c r="M707" s="77" t="inlineStr">
        <is>
          <t>Science</t>
        </is>
      </c>
      <c r="N707" s="77" t="inlineStr">
        <is>
          <t>Postgraduate taught</t>
        </is>
      </c>
      <c r="O707" s="77" t="inlineStr"/>
      <c r="P707" s="77" t="inlineStr"/>
      <c r="Q707" s="77" t="inlineStr">
        <is>
          <t>Unclear</t>
        </is>
      </c>
      <c r="R707" s="77" t="inlineStr">
        <is>
          <t>Curricular</t>
        </is>
      </c>
      <c r="S707" s="77" t="inlineStr"/>
      <c r="T707" s="77" t="inlineStr">
        <is>
          <t>Semester (per search extract)</t>
        </is>
      </c>
      <c r="U707" s="77" t="inlineStr">
        <is>
          <t>Team industry project</t>
        </is>
      </c>
      <c r="V707" s="77" t="inlineStr">
        <is>
          <t>Yes</t>
        </is>
      </c>
      <c r="W707" s="77" t="inlineStr">
        <is>
          <t>Team created a predictive model for BMS [1].</t>
        </is>
      </c>
      <c r="X707" s="77" t="inlineStr">
        <is>
          <t>Yes</t>
        </is>
      </c>
      <c r="Y707" s="77" t="inlineStr">
        <is>
          <t>Pair: 'a team of two students' [1]; teams of students per search extract.</t>
        </is>
      </c>
      <c r="Z707" s="77" t="inlineStr">
        <is>
          <t>Yes</t>
        </is>
      </c>
      <c r="AA707" s="77" t="inlineStr">
        <is>
          <t>Bristol Myers Squibb provided the problem and mentored the team [1]; standard industry partnering per programme curriculum page is search-summary only.</t>
        </is>
      </c>
      <c r="AB707" s="77" t="inlineStr">
        <is>
          <t>Business/commercial</t>
        </is>
      </c>
      <c r="AC707" s="77" t="inlineStr">
        <is>
          <t>Provides problem, mentors</t>
        </is>
      </c>
      <c r="AD707" s="77" t="inlineStr">
        <is>
          <t>Bristol Myers Squibb (2022)</t>
        </is>
      </c>
      <c r="AE707" s="77" t="inlineStr">
        <is>
          <t>Predictive model</t>
        </is>
      </c>
      <c r="AF707" s="77">
        <f>IF(OR(V707="No",X707="No",Z707="No"),"Outside strict definition",IF(AND(V707="Yes",X707="Yes",Z707="Yes"),"Meets all three","Potentially relevant; evidence incomplete"))</f>
        <v/>
      </c>
      <c r="AG707" s="77" t="inlineStr">
        <is>
          <t>Historical delivery only</t>
        </is>
      </c>
      <c r="AH707" s="77" t="inlineStr">
        <is>
          <t>2022</t>
        </is>
      </c>
      <c r="AI707" s="77" t="inlineStr">
        <is>
          <t>Yes</t>
        </is>
      </c>
      <c r="AJ707" s="77">
        <f>IF(AND(AI707="Yes",AF707="Meets all three",AG707="Current delivery confirmed"),"Yes","No")</f>
        <v/>
      </c>
      <c r="AK707" s="77" t="inlineStr"/>
      <c r="AL707" s="77" t="inlineStr">
        <is>
          <t>US18-S05-R1</t>
        </is>
      </c>
      <c r="AM707" s="77" t="inlineStr">
        <is>
          <t>No 2025/26+ evidence; whether all students do industry capstones unconfirmed.</t>
        </is>
      </c>
      <c r="AN707" s="77" t="inlineStr"/>
      <c r="AO707" s="77" t="inlineStr">
        <is>
          <t>US</t>
        </is>
      </c>
      <c r="AP707" s="77" t="inlineStr">
        <is>
          <t>US</t>
        </is>
      </c>
      <c r="AQ707" s="77" t="inlineStr">
        <is>
          <t>~1 term/semester</t>
        </is>
      </c>
      <c r="AR707" s="77" t="inlineStr">
        <is>
          <t>Unclear</t>
        </is>
      </c>
      <c r="AS707" s="77" t="inlineStr"/>
    </row>
    <row r="708">
      <c r="A708" s="77" t="inlineStr">
        <is>
          <t>US18</t>
        </is>
      </c>
      <c r="B708" s="77" t="inlineStr">
        <is>
          <t>Carnegie Mellon</t>
        </is>
      </c>
      <c r="C708" s="77" t="inlineStr">
        <is>
          <t>Cross-faculty</t>
        </is>
      </c>
      <c r="D708" s="77" t="inlineStr">
        <is>
          <t>US18-S06</t>
        </is>
      </c>
      <c r="E708" s="77" t="inlineStr"/>
      <c r="F708" s="77" t="inlineStr">
        <is>
          <t>No</t>
        </is>
      </c>
      <c r="G708" s="79" t="inlineStr">
        <is>
          <t>Entertainment Engineering (54-600)</t>
        </is>
      </c>
      <c r="H708" s="77" t="inlineStr">
        <is>
          <t>Entertainment Engineering</t>
        </is>
      </c>
      <c r="I708" s="77" t="inlineStr">
        <is>
          <t>54-600</t>
        </is>
      </c>
      <c r="J708" s="77" t="inlineStr">
        <is>
          <t>Cross-disciplinary course in which teams of equal numbers of engineering and drama students solved a challenge set by TAIT, presented prototypes at TAIT's Lititz headquarters, producing a customised tool for adjusting staging legs.</t>
        </is>
      </c>
      <c r="K708" s="77" t="inlineStr">
        <is>
          <t>College of Engineering / School of Drama</t>
        </is>
      </c>
      <c r="L708" s="77" t="inlineStr">
        <is>
          <t>Mechanical engineering and drama students</t>
        </is>
      </c>
      <c r="M708" s="77" t="inlineStr">
        <is>
          <t>Engineering/computing; Other (law, health, design, architecture…)</t>
        </is>
      </c>
      <c r="N708" s="77" t="inlineStr">
        <is>
          <t>Unclear</t>
        </is>
      </c>
      <c r="O708" s="77" t="inlineStr"/>
      <c r="P708" s="77" t="inlineStr"/>
      <c r="Q708" s="77" t="inlineStr">
        <is>
          <t>Optional/elective</t>
        </is>
      </c>
      <c r="R708" s="77" t="inlineStr">
        <is>
          <t>Curricular</t>
        </is>
      </c>
      <c r="S708" s="77" t="inlineStr"/>
      <c r="T708" s="77" t="inlineStr">
        <is>
          <t>One semester (first offering)</t>
        </is>
      </c>
      <c r="U708" s="77" t="inlineStr">
        <is>
          <t>Team prototype project with sponsor</t>
        </is>
      </c>
      <c r="V708" s="77" t="inlineStr">
        <is>
          <t>Yes</t>
        </is>
      </c>
      <c r="W708" s="77" t="inlineStr">
        <is>
          <t>Teams developed concepts and prototypes; final customised tool [1].</t>
        </is>
      </c>
      <c r="X708" s="77" t="inlineStr">
        <is>
          <t>Yes</t>
        </is>
      </c>
      <c r="Y708" s="77" t="inlineStr">
        <is>
          <t>'teams made up equally of engineering and drama students' [1].</t>
        </is>
      </c>
      <c r="Z708" s="77" t="inlineStr">
        <is>
          <t>Yes</t>
        </is>
      </c>
      <c r="AA708" s="77" t="inlineStr">
        <is>
          <t>TAIT sponsored the challenge, introduced it in week one, heard final presentations at its HQ and manufactured pieces [1].</t>
        </is>
      </c>
      <c r="AB708" s="77" t="inlineStr">
        <is>
          <t>Business/commercial</t>
        </is>
      </c>
      <c r="AC708" s="77" t="inlineStr">
        <is>
          <t>Sponsor: sets challenge, hears presentations, fabricates parts</t>
        </is>
      </c>
      <c r="AD708" s="77" t="inlineStr">
        <is>
          <t>TAIT</t>
        </is>
      </c>
      <c r="AE708" s="77" t="inlineStr">
        <is>
          <t>Prototype / customised tool</t>
        </is>
      </c>
      <c r="AF708" s="77">
        <f>IF(OR(V708="No",X708="No",Z708="No"),"Outside strict definition",IF(AND(V708="Yes",X708="Yes",Z708="Yes"),"Meets all three","Potentially relevant; evidence incomplete"))</f>
        <v/>
      </c>
      <c r="AG708" s="77" t="inlineStr">
        <is>
          <t>Current status unclear</t>
        </is>
      </c>
      <c r="AH708" s="77" t="inlineStr">
        <is>
          <t>2026 (URL date inferred; page prints no date)</t>
        </is>
      </c>
      <c r="AI708" s="77" t="inlineStr">
        <is>
          <t>Yes</t>
        </is>
      </c>
      <c r="AJ708" s="77">
        <f>IF(AND(AI708="Yes",AF708="Meets all three",AG708="Current delivery confirmed"),"Yes","No")</f>
        <v/>
      </c>
      <c r="AK708" s="77" t="inlineStr"/>
      <c r="AL708" s="77" t="inlineStr">
        <is>
          <t>US18-S06-R1</t>
        </is>
      </c>
      <c r="AM708" s="77" t="inlineStr">
        <is>
          <t>Page has no printed date; only first offering evidenced; whether TAIT-style sponsor is standard unknown.</t>
        </is>
      </c>
      <c r="AN708" s="77" t="inlineStr"/>
      <c r="AO708" s="77" t="inlineStr">
        <is>
          <t>US</t>
        </is>
      </c>
      <c r="AP708" s="77" t="inlineStr">
        <is>
          <t>US</t>
        </is>
      </c>
      <c r="AQ708" s="77" t="inlineStr">
        <is>
          <t>~1 term/semester</t>
        </is>
      </c>
      <c r="AR708" s="77" t="inlineStr">
        <is>
          <t>Unclear</t>
        </is>
      </c>
      <c r="AS708" s="77" t="inlineStr"/>
    </row>
    <row r="709">
      <c r="A709" s="77" t="inlineStr">
        <is>
          <t>US19</t>
        </is>
      </c>
      <c r="B709" s="77" t="inlineStr">
        <is>
          <t>Southern California</t>
        </is>
      </c>
      <c r="C709" s="77" t="inlineStr">
        <is>
          <t>Cross-faculty</t>
        </is>
      </c>
      <c r="D709" s="77" t="inlineStr">
        <is>
          <t>US19-S01</t>
        </is>
      </c>
      <c r="E709" s="77" t="inlineStr"/>
      <c r="F709" s="77" t="inlineStr">
        <is>
          <t>No</t>
        </is>
      </c>
      <c r="G709" s="79" t="inlineStr">
        <is>
          <t>Joint Educational Project (JEP) service-learning placements</t>
        </is>
      </c>
      <c r="H709" s="77" t="inlineStr">
        <is>
          <t>Joint Educational Project (JEP) service-learning placements</t>
        </is>
      </c>
      <c r="I709" s="77" t="inlineStr"/>
      <c r="J709" s="77" t="inlineStr">
        <is>
          <t>Students in partner courses (or non-credit volunteers) are placed at local schools and non-profits for a semester of service-learning, with training, TB test and LiveScan for those working with minors. The JEP faculty page describes a 'project-based service-learning' model in which students 'typically work in teams' as consultants for a client, but this is one of six listed service-learning models and no specific team-based course or output is identified.</t>
        </is>
      </c>
      <c r="K709" s="77" t="inlineStr">
        <is>
          <t>Dornsife College of Letters, Arts and Sciences</t>
        </is>
      </c>
      <c r="L709" s="77" t="inlineStr">
        <is>
          <t>Students in courses that 'agreed to partner with JEP', or non-credit volunteers; schools represented beyond Dornsife not re-verified</t>
        </is>
      </c>
      <c r="M709" s="77" t="inlineStr">
        <is>
          <t>Central provision; Arts/humanities/social sciences</t>
        </is>
      </c>
      <c r="N709" s="77" t="inlineStr">
        <is>
          <t>Undergraduate</t>
        </is>
      </c>
      <c r="O709" s="77" t="inlineStr"/>
      <c r="P709" s="77" t="inlineStr">
        <is>
          <t>Online sign-up; TB test; LiveScan for work with minors; training each semester</t>
        </is>
      </c>
      <c r="Q709" s="77" t="inlineStr">
        <is>
          <t>Optional/elective</t>
        </is>
      </c>
      <c r="R709" s="77" t="inlineStr">
        <is>
          <t>Mixed</t>
        </is>
      </c>
      <c r="S709" s="77" t="inlineStr">
        <is>
          <t>Course-linked (credit via partner course) or non-credit volunteering</t>
        </is>
      </c>
      <c r="T709" s="77" t="inlineStr">
        <is>
          <t>Semester</t>
        </is>
      </c>
      <c r="U709" s="77" t="inlineStr">
        <is>
          <t>Placement at school/non-profit</t>
        </is>
      </c>
      <c r="V709" s="77" t="inlineStr">
        <is>
          <t>Unclear</t>
        </is>
      </c>
      <c r="W709" s="77" t="inlineStr">
        <is>
          <t>Placement/service-learning; page does not describe a bounded project or output [1]. Faculty page lists project-based service-learning as one model without naming courses [2].</t>
        </is>
      </c>
      <c r="X709" s="77" t="inlineStr">
        <is>
          <t>Unclear</t>
        </is>
      </c>
      <c r="Y709" s="77" t="inlineStr">
        <is>
          <t>Service-learning page does not say whether assignments are individual or group [1]; faculty page says 'typically working in teams' for the project-based model only [2].</t>
        </is>
      </c>
      <c r="Z709" s="77" t="inlineStr">
        <is>
          <t>Unclear</t>
        </is>
      </c>
      <c r="AA709" s="77" t="inlineStr">
        <is>
          <t>Schools and non-profits host students [1]; role in setting briefs or receiving outputs not evidenced for any specific route.</t>
        </is>
      </c>
      <c r="AB709" s="77" t="inlineStr">
        <is>
          <t>Charity/community</t>
        </is>
      </c>
      <c r="AC709" s="77" t="inlineStr">
        <is>
          <t>Host placement site (schools, non-profits)</t>
        </is>
      </c>
      <c r="AD709" s="77" t="inlineStr"/>
      <c r="AE709" s="77" t="inlineStr"/>
      <c r="AF709" s="77">
        <f>IF(OR(V709="No",X709="No",Z709="No"),"Outside strict definition",IF(AND(V709="Yes",X709="Yes",Z709="Yes"),"Meets all three","Potentially relevant; evidence incomplete"))</f>
        <v/>
      </c>
      <c r="AG709" s="77" t="inlineStr">
        <is>
          <t>Current delivery confirmed</t>
        </is>
      </c>
      <c r="AH709" s="77" t="inlineStr">
        <is>
          <t>Fall 2026 (sign-up 24 Aug-4 Sep 2026)</t>
        </is>
      </c>
      <c r="AI709" s="77" t="inlineStr">
        <is>
          <t>Yes</t>
        </is>
      </c>
      <c r="AJ709" s="77">
        <f>IF(AND(AI709="Yes",AF709="Meets all three",AG709="Current delivery confirmed"),"Yes","No")</f>
        <v/>
      </c>
      <c r="AK709" s="77" t="inlineStr"/>
      <c r="AL709" s="77" t="inlineStr">
        <is>
          <t>US19-S01-R1; US19-S01-R2; US19-S01-R3</t>
        </is>
      </c>
      <c r="AM709" s="77" t="inlineStr">
        <is>
          <t>Which partner courses (if any) use a team consultancy-type project; per-route evidence needed.</t>
        </is>
      </c>
      <c r="AN709" s="77" t="inlineStr">
        <is>
          <t>Joint Educational Project (JEP)</t>
        </is>
      </c>
      <c r="AO709" s="77" t="inlineStr">
        <is>
          <t>US</t>
        </is>
      </c>
      <c r="AP709" s="77" t="inlineStr">
        <is>
          <t>US</t>
        </is>
      </c>
      <c r="AQ709" s="77" t="inlineStr">
        <is>
          <t>~1 term/semester</t>
        </is>
      </c>
      <c r="AR709" s="77" t="inlineStr">
        <is>
          <t>Unclear</t>
        </is>
      </c>
      <c r="AS709" s="77" t="inlineStr"/>
    </row>
    <row r="710">
      <c r="A710" s="77" t="inlineStr">
        <is>
          <t>US19</t>
        </is>
      </c>
      <c r="B710" s="77" t="inlineStr">
        <is>
          <t>Southern California</t>
        </is>
      </c>
      <c r="C710" s="77" t="inlineStr">
        <is>
          <t>Programme/course</t>
        </is>
      </c>
      <c r="D710" s="77" t="inlineStr">
        <is>
          <t>US19-S02</t>
        </is>
      </c>
      <c r="E710" s="77" t="inlineStr"/>
      <c r="F710" s="77" t="inlineStr">
        <is>
          <t>No</t>
        </is>
      </c>
      <c r="G710" s="79" t="inlineStr">
        <is>
          <t>MPP Policy Analysis Practicum (Price MPP capstone)</t>
        </is>
      </c>
      <c r="H710" s="77" t="inlineStr">
        <is>
          <t>MPP Policy Analysis Practicum (Price MPP capstone)</t>
        </is>
      </c>
      <c r="I710" s="77" t="inlineStr"/>
      <c r="J710" s="77" t="inlineStr">
        <is>
          <t>Two-semester MPP capstone in which students are assigned to small teams (by skills and interests) to research and identify policy opportunities on behalf of a client; deliverables include a review and proposal approved by the client, draft reports to instructors and client, and a final written report with brief and recommendations. Recent clients include federal, state, local government, UN, think-tank and some commercial organisations.</t>
        </is>
      </c>
      <c r="K710" s="77" t="inlineStr">
        <is>
          <t>USC Price School of Public Policy</t>
        </is>
      </c>
      <c r="L710" s="77" t="inlineStr">
        <is>
          <t>Master of Public Policy (MPP)</t>
        </is>
      </c>
      <c r="M710" s="77" t="inlineStr">
        <is>
          <t>Other (law, health, design, architecture…); Arts/humanities/social sciences</t>
        </is>
      </c>
      <c r="N710" s="77" t="inlineStr">
        <is>
          <t>Postgraduate taught</t>
        </is>
      </c>
      <c r="O710" s="77" t="inlineStr"/>
      <c r="P710" s="77" t="inlineStr"/>
      <c r="Q710" s="77" t="inlineStr">
        <is>
          <t>Unclear</t>
        </is>
      </c>
      <c r="R710" s="77" t="inlineStr">
        <is>
          <t>Curricular</t>
        </is>
      </c>
      <c r="S710" s="77" t="inlineStr">
        <is>
          <t>Not stated on page</t>
        </is>
      </c>
      <c r="T710" s="77" t="inlineStr">
        <is>
          <t>Two semesters</t>
        </is>
      </c>
      <c r="U710" s="77" t="inlineStr">
        <is>
          <t>Team client project</t>
        </is>
      </c>
      <c r="V710" s="77" t="inlineStr">
        <is>
          <t>Yes</t>
        </is>
      </c>
      <c r="W710" s="77" t="inlineStr">
        <is>
          <t>Review and proposal approved by client, draft and final written report with policy recommendations [1].</t>
        </is>
      </c>
      <c r="X710" s="77" t="inlineStr">
        <is>
          <t>Yes</t>
        </is>
      </c>
      <c r="Y710" s="77" t="inlineStr">
        <is>
          <t>'small teams to conduct research... on behalf of a client'; groups assigned on skills and interests [1] (search-index text also: clients recruited by the program).</t>
        </is>
      </c>
      <c r="Z710" s="77" t="inlineStr">
        <is>
          <t>Yes</t>
        </is>
      </c>
      <c r="AA710" s="77" t="inlineStr">
        <is>
          <t>Named external clients (e.g. Congressional Research Service, EPA, GAO, LA Mayor's Office, National Park Service, Deloitte, LG Corporation, Southern California Gas Company, United Nations, The Urban Institute); client approves the proposal and receives draft and final reports [1].</t>
        </is>
      </c>
      <c r="AB710" s="77" t="inlineStr">
        <is>
          <t>Mixed</t>
        </is>
      </c>
      <c r="AC710" s="77" t="inlineStr">
        <is>
          <t>Client: receives research, approves proposal, receives reports</t>
        </is>
      </c>
      <c r="AD710" s="77" t="inlineStr">
        <is>
          <t>Congressional Research Service; EPA; GAO; Los Angeles Mayor's Office; National Park Service; Deloitte; LG Corporation; Southern California Gas Company; United Nations; Urban Institute (undated 'recent clients' list)</t>
        </is>
      </c>
      <c r="AE710" s="77" t="inlineStr">
        <is>
          <t>Policy review/proposal and final report with brief for client</t>
        </is>
      </c>
      <c r="AF710" s="77">
        <f>IF(OR(V710="No",X710="No",Z710="No"),"Outside strict definition",IF(AND(V710="Yes",X710="Yes",Z710="Yes"),"Meets all three","Potentially relevant; evidence incomplete"))</f>
        <v/>
      </c>
      <c r="AG710" s="77" t="inlineStr">
        <is>
          <t>Current status unclear</t>
        </is>
      </c>
      <c r="AH710" s="77" t="inlineStr">
        <is>
          <t>undated</t>
        </is>
      </c>
      <c r="AI710" s="77" t="inlineStr">
        <is>
          <t>Yes</t>
        </is>
      </c>
      <c r="AJ710" s="77">
        <f>IF(AND(AI710="Yes",AF710="Meets all three",AG710="Current delivery confirmed"),"Yes","No")</f>
        <v/>
      </c>
      <c r="AK710" s="77" t="inlineStr"/>
      <c r="AL710" s="77" t="inlineStr">
        <is>
          <t>US19-S02-R1</t>
        </is>
      </c>
      <c r="AM710" s="77" t="inlineStr">
        <is>
          <t>Page undated (footer year only); no 2025/26 or 2026/27 cohort source. Whether practicum is compulsory not stated on page. Credit not stated.</t>
        </is>
      </c>
      <c r="AN710" s="77" t="inlineStr"/>
      <c r="AO710" s="77" t="inlineStr">
        <is>
          <t>US</t>
        </is>
      </c>
      <c r="AP710" s="77" t="inlineStr">
        <is>
          <t>US</t>
        </is>
      </c>
      <c r="AQ710" s="77" t="inlineStr">
        <is>
          <t>&gt;1 term</t>
        </is>
      </c>
      <c r="AR710" s="77" t="inlineStr">
        <is>
          <t>All/standard</t>
        </is>
      </c>
      <c r="AS710" s="77" t="inlineStr"/>
    </row>
    <row r="711">
      <c r="A711" s="77" t="inlineStr">
        <is>
          <t>US19</t>
        </is>
      </c>
      <c r="B711" s="77" t="inlineStr">
        <is>
          <t>Southern California</t>
        </is>
      </c>
      <c r="C711" s="77" t="inlineStr">
        <is>
          <t>Programme/course</t>
        </is>
      </c>
      <c r="D711" s="77" t="inlineStr">
        <is>
          <t>US19-S03</t>
        </is>
      </c>
      <c r="E711" s="77" t="inlineStr"/>
      <c r="F711" s="77" t="inlineStr">
        <is>
          <t>No</t>
        </is>
      </c>
      <c r="G711" s="79" t="inlineStr">
        <is>
          <t>PPD 546 Capstone in Public Administration (MPA)</t>
        </is>
      </c>
      <c r="H711" s="77" t="inlineStr">
        <is>
          <t>PPD 546 Capstone in Public Administration (MPA)</t>
        </is>
      </c>
      <c r="I711" s="77" t="inlineStr">
        <is>
          <t>PPD 546</t>
        </is>
      </c>
      <c r="J711" s="77" t="inlineStr">
        <is>
          <t>Compulsory 4-unit MPA capstone taken in the final semester: a policy or management analysis for an organizational client. Search-indexed Price pages describe teams of three or four producing a comprehensive project report and communications briefing for the client; clients range from local/state/federal government and nonprofits to private-sector firms. Online MPA has a Los Angeles capstone residency.</t>
        </is>
      </c>
      <c r="K711" s="77" t="inlineStr">
        <is>
          <t>USC Price School of Public Policy</t>
        </is>
      </c>
      <c r="L711" s="77" t="inlineStr">
        <is>
          <t>Master of Public Administration (on-campus and online)</t>
        </is>
      </c>
      <c r="M711" s="77" t="inlineStr">
        <is>
          <t>Other (law, health, design, architecture…); Arts/humanities/social sciences</t>
        </is>
      </c>
      <c r="N711" s="77" t="inlineStr">
        <is>
          <t>Postgraduate taught</t>
        </is>
      </c>
      <c r="O711" s="77" t="inlineStr">
        <is>
          <t>Final semester / last 12 units</t>
        </is>
      </c>
      <c r="P711" s="77" t="inlineStr"/>
      <c r="Q711" s="77" t="inlineStr">
        <is>
          <t>Compulsory within specified programmes</t>
        </is>
      </c>
      <c r="R711" s="77" t="inlineStr">
        <is>
          <t>Curricular</t>
        </is>
      </c>
      <c r="S711" s="77" t="inlineStr">
        <is>
          <t>4 units</t>
        </is>
      </c>
      <c r="T711" s="77" t="inlineStr">
        <is>
          <t>Final semester</t>
        </is>
      </c>
      <c r="U711" s="77" t="inlineStr">
        <is>
          <t>Team client project (on-campus and online variants)</t>
        </is>
      </c>
      <c r="V711" s="77" t="inlineStr">
        <is>
          <t>Yes</t>
        </is>
      </c>
      <c r="W711" s="77" t="inlineStr">
        <is>
          <t>Policy or management analysis for an organizational client; project report and briefing [1][2].</t>
        </is>
      </c>
      <c r="X711" s="77" t="inlineStr">
        <is>
          <t>Yes</t>
        </is>
      </c>
      <c r="Y711" s="77" t="inlineStr">
        <is>
          <t>Search-index extract of Price online MPA pages: groups of three or four work with outside clients [2]; fetched curriculum page does not state group size [1].</t>
        </is>
      </c>
      <c r="Z711" s="77" t="inlineStr">
        <is>
          <t>Yes</t>
        </is>
      </c>
      <c r="AA711" s="77" t="inlineStr">
        <is>
          <t>'organizational client' [1]; search extract: clients include local/state governments, nonprofits, criminal justice systems, federal agencies, private-sector firms [2]. Internal-client share not stated.</t>
        </is>
      </c>
      <c r="AB711" s="77" t="inlineStr">
        <is>
          <t>Mixed</t>
        </is>
      </c>
      <c r="AC711" s="77" t="inlineStr">
        <is>
          <t>Client: receives project report and briefing</t>
        </is>
      </c>
      <c r="AD711" s="77" t="inlineStr">
        <is>
          <t>Examples from search results: Colorado Institute of Music; Wilmington (DE) homeless services centre; Detroit housing nonprofit (dates not verified)</t>
        </is>
      </c>
      <c r="AE711" s="77" t="inlineStr">
        <is>
          <t>Project report + client communications briefing</t>
        </is>
      </c>
      <c r="AF711" s="77">
        <f>IF(OR(V711="No",X711="No",Z711="No"),"Outside strict definition",IF(AND(V711="Yes",X711="Yes",Z711="Yes"),"Meets all three","Potentially relevant; evidence incomplete"))</f>
        <v/>
      </c>
      <c r="AG711" s="77" t="inlineStr">
        <is>
          <t>Current status unclear</t>
        </is>
      </c>
      <c r="AH711" s="77" t="inlineStr">
        <is>
          <t>undated</t>
        </is>
      </c>
      <c r="AI711" s="77" t="inlineStr">
        <is>
          <t>Yes</t>
        </is>
      </c>
      <c r="AJ711" s="77">
        <f>IF(AND(AI711="Yes",AF711="Meets all three",AG711="Current delivery confirmed"),"Yes","No")</f>
        <v/>
      </c>
      <c r="AK711" s="77" t="inlineStr"/>
      <c r="AL711" s="77" t="inlineStr">
        <is>
          <t>US19-S03-R1; US19-S03-R2</t>
        </is>
      </c>
      <c r="AM711" s="77" t="inlineStr">
        <is>
          <t>Group and external-client evidence comes from search-index text of USC Price Online pages (uscpriceonline.usc.edu could not be fetched from this environment); no dated 2025/26 cohort evidence.</t>
        </is>
      </c>
      <c r="AN711" s="77" t="inlineStr"/>
      <c r="AO711" s="77" t="inlineStr">
        <is>
          <t>US</t>
        </is>
      </c>
      <c r="AP711" s="77" t="inlineStr">
        <is>
          <t>US</t>
        </is>
      </c>
      <c r="AQ711" s="77" t="inlineStr">
        <is>
          <t>~1 term/semester</t>
        </is>
      </c>
      <c r="AR711" s="77" t="inlineStr">
        <is>
          <t>All/standard</t>
        </is>
      </c>
      <c r="AS711" s="77" t="inlineStr"/>
    </row>
    <row r="712">
      <c r="A712" s="77" t="inlineStr">
        <is>
          <t>US19</t>
        </is>
      </c>
      <c r="B712" s="77" t="inlineStr">
        <is>
          <t>Southern California</t>
        </is>
      </c>
      <c r="C712" s="77" t="inlineStr">
        <is>
          <t>Programme/course</t>
        </is>
      </c>
      <c r="D712" s="77" t="inlineStr">
        <is>
          <t>US19-S04</t>
        </is>
      </c>
      <c r="E712" s="77" t="inlineStr"/>
      <c r="F712" s="77" t="inlineStr">
        <is>
          <t>No</t>
        </is>
      </c>
      <c r="G712" s="79" t="inlineStr">
        <is>
          <t>BUAD 114 Global Social Impact (GSI)</t>
        </is>
      </c>
      <c r="H712" s="77" t="inlineStr">
        <is>
          <t>BUAD 114 Global Social Impact (GSI)</t>
        </is>
      </c>
      <c r="I712" s="77" t="inlineStr">
        <is>
          <t>BUAD 114</t>
        </is>
      </c>
      <c r="J712" s="77" t="inlineStr">
        <is>
          <t>2-unit course for first-year World Bachelor in Business students: student teams do a consulting project for a selected company partner during the semester, with a week-long immersion in Silicon Valley/San Francisco, then present findings and recommendations. Older versions used NGO/social-enterprise partners in Peru/Brazil.</t>
        </is>
      </c>
      <c r="K712" s="77" t="inlineStr">
        <is>
          <t>USC Marshall School of Business (Global Programs and Partnerships)</t>
        </is>
      </c>
      <c r="L712" s="77" t="inlineStr">
        <is>
          <t>World Bachelor in Business (WBB), first year only</t>
        </is>
      </c>
      <c r="M712" s="77" t="inlineStr">
        <is>
          <t>Business/management</t>
        </is>
      </c>
      <c r="N712" s="77" t="inlineStr">
        <is>
          <t>Undergraduate</t>
        </is>
      </c>
      <c r="O712" s="77" t="inlineStr">
        <is>
          <t>Year 1</t>
        </is>
      </c>
      <c r="P712" s="77" t="inlineStr">
        <is>
          <t>Enrolment limited to World Bachelor in Business students</t>
        </is>
      </c>
      <c r="Q712" s="77" t="inlineStr">
        <is>
          <t>Compulsory within specified programmes</t>
        </is>
      </c>
      <c r="R712" s="77" t="inlineStr">
        <is>
          <t>Curricular</t>
        </is>
      </c>
      <c r="S712" s="77" t="inlineStr">
        <is>
          <t>2 units</t>
        </is>
      </c>
      <c r="T712" s="77" t="inlineStr">
        <is>
          <t>One semester plus 8-10 day trip</t>
        </is>
      </c>
      <c r="U712" s="77" t="inlineStr">
        <is>
          <t>Team consulting project with international/field trip</t>
        </is>
      </c>
      <c r="V712" s="77" t="inlineStr">
        <is>
          <t>Yes</t>
        </is>
      </c>
      <c r="W712" s="77" t="inlineStr">
        <is>
          <t>Consulting project with findings and recommendations presented at end [1].</t>
        </is>
      </c>
      <c r="X712" s="77" t="inlineStr">
        <is>
          <t>Yes</t>
        </is>
      </c>
      <c r="Y712" s="77" t="inlineStr">
        <is>
          <t>'student teams present their findings and recommendations' [1].</t>
        </is>
      </c>
      <c r="Z712" s="77" t="inlineStr">
        <is>
          <t>Yes</t>
        </is>
      </c>
      <c r="AA712" s="77" t="inlineStr">
        <is>
          <t>Teams 'develop solutions to real business challenges for a company partner'; search summary of Marshall GPP page: meet partner on location and present recommendations [1][2].</t>
        </is>
      </c>
      <c r="AB712" s="77" t="inlineStr">
        <is>
          <t>Business/commercial</t>
        </is>
      </c>
      <c r="AC712" s="77" t="inlineStr">
        <is>
          <t>Client: company partner supplies challenge, receives recommendations</t>
        </is>
      </c>
      <c r="AD712" s="77" t="inlineStr">
        <is>
          <t>Not named for current cohort (older: Emzingo, 2018 syllabus)</t>
        </is>
      </c>
      <c r="AE712" s="77" t="inlineStr">
        <is>
          <t>Findings and recommendations presented to partner</t>
        </is>
      </c>
      <c r="AF712" s="77">
        <f>IF(OR(V712="No",X712="No",Z712="No"),"Outside strict definition",IF(AND(V712="Yes",X712="Yes",Z712="Yes"),"Meets all three","Potentially relevant; evidence incomplete"))</f>
        <v/>
      </c>
      <c r="AG712" s="77" t="inlineStr">
        <is>
          <t>Current status unclear</t>
        </is>
      </c>
      <c r="AH712" s="77" t="inlineStr">
        <is>
          <t>undated (page undated)</t>
        </is>
      </c>
      <c r="AI712" s="77" t="inlineStr">
        <is>
          <t>Yes</t>
        </is>
      </c>
      <c r="AJ712" s="77">
        <f>IF(AND(AI712="Yes",AF712="Meets all three",AG712="Current delivery confirmed"),"Yes","No")</f>
        <v/>
      </c>
      <c r="AK712" s="77" t="inlineStr"/>
      <c r="AL712" s="77" t="inlineStr">
        <is>
          <t>US19-S04-R1; US19-S04-R2</t>
        </is>
      </c>
      <c r="AM712" s="77" t="inlineStr">
        <is>
          <t>No dated 2025/26-2026/27 cohort or schedule entry for BUAD 114 confirmed; compulsory status within WBB inferred from 'first-year WBB course', not from regulations; catalogue wording (NGO/social enterprise) differs from current page (company partner).</t>
        </is>
      </c>
      <c r="AN712" s="77" t="inlineStr"/>
      <c r="AO712" s="77" t="inlineStr">
        <is>
          <t>US</t>
        </is>
      </c>
      <c r="AP712" s="77" t="inlineStr">
        <is>
          <t>US</t>
        </is>
      </c>
      <c r="AQ712" s="77" t="inlineStr">
        <is>
          <t>~1 term/semester</t>
        </is>
      </c>
      <c r="AR712" s="77" t="inlineStr">
        <is>
          <t>All/standard</t>
        </is>
      </c>
      <c r="AS712" s="77" t="inlineStr"/>
    </row>
    <row r="713">
      <c r="A713" s="77" t="inlineStr">
        <is>
          <t>US19</t>
        </is>
      </c>
      <c r="B713" s="77" t="inlineStr">
        <is>
          <t>Southern California</t>
        </is>
      </c>
      <c r="C713" s="77" t="inlineStr">
        <is>
          <t>Programme/course</t>
        </is>
      </c>
      <c r="D713" s="77" t="inlineStr">
        <is>
          <t>US19-S05</t>
        </is>
      </c>
      <c r="E713" s="77" t="inlineStr"/>
      <c r="F713" s="77" t="inlineStr">
        <is>
          <t>No</t>
        </is>
      </c>
      <c r="G713" s="79" t="inlineStr">
        <is>
          <t>ACAD 376 Industry Practicum I (Iovine and Young Academy)</t>
        </is>
      </c>
      <c r="H713" s="77" t="inlineStr">
        <is>
          <t>ACAD 376 Industry Practicum I (Iovine and Young Academy)</t>
        </is>
      </c>
      <c r="I713" s="77" t="inlineStr">
        <is>
          <t>ACAD 376</t>
        </is>
      </c>
      <c r="J713" s="77" t="inlineStr">
        <is>
          <t>4-unit Industry Practicum 'Designing and Implementing Real-World Solutions' within IYA's Challenge-Based Reflective Learning model, in which teams work on challenges from industry and community partners. The one dated example found (Fall 2025) was a group sustainability project with USC Hospitality and the USC Office of Sustainability, which are internal university units.</t>
        </is>
      </c>
      <c r="K713" s="77" t="inlineStr">
        <is>
          <t>USC Iovine and Young Academy</t>
        </is>
      </c>
      <c r="L713" s="77" t="inlineStr">
        <is>
          <t>IYA majors (D-Clearance; non-majors may enquire)</t>
        </is>
      </c>
      <c r="M713" s="77" t="inlineStr">
        <is>
          <t>Other (law, health, design, architecture…); Engineering/computing</t>
        </is>
      </c>
      <c r="N713" s="77" t="inlineStr">
        <is>
          <t>Undergraduate</t>
        </is>
      </c>
      <c r="O713" s="77" t="inlineStr"/>
      <c r="P713" s="77" t="inlineStr"/>
      <c r="Q713" s="77" t="inlineStr">
        <is>
          <t>Compulsory within specified programmes</t>
        </is>
      </c>
      <c r="R713" s="77" t="inlineStr">
        <is>
          <t>Curricular</t>
        </is>
      </c>
      <c r="S713" s="77" t="inlineStr">
        <is>
          <t>4 units</t>
        </is>
      </c>
      <c r="T713" s="77" t="inlineStr"/>
      <c r="U713" s="77" t="inlineStr">
        <is>
          <t>Practicum</t>
        </is>
      </c>
      <c r="V713" s="77" t="inlineStr">
        <is>
          <t>Unclear</t>
        </is>
      </c>
      <c r="W713" s="77" t="inlineStr">
        <is>
          <t>Course title 'Designing and Implementing Real-World Solutions' (search-index); no brief or output evidenced for the standard route [1].</t>
        </is>
      </c>
      <c r="X713" s="77" t="inlineStr">
        <is>
          <t>Unclear</t>
        </is>
      </c>
      <c r="Y713" s="77" t="inlineStr">
        <is>
          <t>One student example describes working 'with a group' in Fall 2025; IYA says 'diverse teams' generally [1].</t>
        </is>
      </c>
      <c r="Z713" s="77" t="inlineStr">
        <is>
          <t>Unclear</t>
        </is>
      </c>
      <c r="AA713" s="77" t="inlineStr">
        <is>
          <t>Dated Fall 2025 example client is internal (USC Hospitality, Office of Sustainability) so does not satisfy C. IYA pages list external collaborators (adidas, Samsung, Cigna etc.) but not tied to ACAD 376 or to dates [1]. Compulsory status not verified.</t>
        </is>
      </c>
      <c r="AB713" s="77" t="inlineStr">
        <is>
          <t>Mixed</t>
        </is>
      </c>
      <c r="AC713" s="77" t="inlineStr">
        <is>
          <t>Internal USC units in the dated example; external companies claimed at Academy level</t>
        </is>
      </c>
      <c r="AD713" s="77" t="inlineStr">
        <is>
          <t>Academy-level (undated, not route-specific): adidas, Samsung, Volkswagen/Audi, Cigna, Adobe, TOMS Shoes, American Heart Association</t>
        </is>
      </c>
      <c r="AE713" s="77" t="inlineStr"/>
      <c r="AF713" s="77">
        <f>IF(OR(V713="No",X713="No",Z713="No"),"Outside strict definition",IF(AND(V713="Yes",X713="Yes",Z713="Yes"),"Meets all three","Potentially relevant; evidence incomplete"))</f>
        <v/>
      </c>
      <c r="AG713" s="77" t="inlineStr">
        <is>
          <t>Current delivery confirmed</t>
        </is>
      </c>
      <c r="AH713" s="77" t="inlineStr">
        <is>
          <t>Fall 2026 schedule listing (per search result); Fall 2025 project</t>
        </is>
      </c>
      <c r="AI713" s="77" t="inlineStr">
        <is>
          <t>Yes</t>
        </is>
      </c>
      <c r="AJ713" s="77">
        <f>IF(AND(AI713="Yes",AF713="Meets all three",AG713="Current delivery confirmed"),"Yes","No")</f>
        <v/>
      </c>
      <c r="AK713" s="77" t="inlineStr"/>
      <c r="AL713" s="77" t="inlineStr">
        <is>
          <t>US19-S05-R1; US19-S05-R2</t>
        </is>
      </c>
      <c r="AM713" s="77" t="inlineStr">
        <is>
          <t>Whether external partners are standard in ACAD 376; whether compulsory for the BS Business of Innovation; team basis. Fetch of schedule page returned no entries.</t>
        </is>
      </c>
      <c r="AN713" s="77" t="inlineStr"/>
      <c r="AO713" s="77" t="inlineStr">
        <is>
          <t>US</t>
        </is>
      </c>
      <c r="AP713" s="77" t="inlineStr">
        <is>
          <t>US</t>
        </is>
      </c>
      <c r="AQ713" s="77" t="inlineStr">
        <is>
          <t>Unclear</t>
        </is>
      </c>
      <c r="AR713" s="77" t="inlineStr">
        <is>
          <t>Some projects</t>
        </is>
      </c>
      <c r="AS713" s="77" t="inlineStr"/>
    </row>
    <row r="714">
      <c r="A714" s="77" t="inlineStr">
        <is>
          <t>US19</t>
        </is>
      </c>
      <c r="B714" s="77" t="inlineStr">
        <is>
          <t>Southern California</t>
        </is>
      </c>
      <c r="C714" s="77" t="inlineStr">
        <is>
          <t>Programme/course</t>
        </is>
      </c>
      <c r="D714" s="77" t="inlineStr">
        <is>
          <t>US19-S06</t>
        </is>
      </c>
      <c r="E714" s="77" t="inlineStr"/>
      <c r="F714" s="77" t="inlineStr">
        <is>
          <t>No</t>
        </is>
      </c>
      <c r="G714" s="79" t="inlineStr">
        <is>
          <t>Annenberg think tank courses</t>
        </is>
      </c>
      <c r="H714" s="77" t="inlineStr">
        <is>
          <t>Annenberg think tank courses</t>
        </is>
      </c>
      <c r="I714" s="77" t="inlineStr"/>
      <c r="J714" s="77" t="inlineStr">
        <is>
          <t>Annenberg's 'think tank' course model places students (e.g. master's PR students in a directed research course for Acceleration Community of Companies; students working with the startup OffBall on a campus media product and national roll-out pitch) on real company problems. Team structure, standard availability and dates are not documented.</t>
        </is>
      </c>
      <c r="K714" s="77" t="inlineStr">
        <is>
          <t>USC Annenberg School for Communication and Journalism</t>
        </is>
      </c>
      <c r="L714" s="77" t="inlineStr">
        <is>
          <t>Annenberg students in specific courses</t>
        </is>
      </c>
      <c r="M714" s="77" t="inlineStr">
        <is>
          <t>Arts/humanities/social sciences</t>
        </is>
      </c>
      <c r="N714" s="77" t="inlineStr">
        <is>
          <t>Mixed</t>
        </is>
      </c>
      <c r="O714" s="77" t="inlineStr"/>
      <c r="P714" s="77" t="inlineStr"/>
      <c r="Q714" s="77" t="inlineStr">
        <is>
          <t>Unclear</t>
        </is>
      </c>
      <c r="R714" s="77" t="inlineStr">
        <is>
          <t>Curricular</t>
        </is>
      </c>
      <c r="S714" s="77" t="inlineStr"/>
      <c r="T714" s="77" t="inlineStr"/>
      <c r="U714" s="77" t="inlineStr"/>
      <c r="V714" s="77" t="inlineStr">
        <is>
          <t>Unclear</t>
        </is>
      </c>
      <c r="W714" s="77" t="inlineStr">
        <is>
          <t>OffBall: contributed to editorial decisions, developed a campus media product, pitched a roll-out strategy [1]; ACC course deliverables not listed.</t>
        </is>
      </c>
      <c r="X714" s="77" t="inlineStr">
        <is>
          <t>Unclear</t>
        </is>
      </c>
      <c r="Y714" s="77" t="inlineStr">
        <is>
          <t>Page does not use the word 'teams'; search summary says about a dozen master's students presented results to ACC leadership.</t>
        </is>
      </c>
      <c r="Z714" s="77" t="inlineStr">
        <is>
          <t>Yes</t>
        </is>
      </c>
      <c r="AA714" s="77" t="inlineStr">
        <is>
          <t>Company partners (ACC, OffBall) are named as industry partners who benefit from the students' work [1]; limited to the two named courses.</t>
        </is>
      </c>
      <c r="AB714" s="77" t="inlineStr">
        <is>
          <t>Business/commercial</t>
        </is>
      </c>
      <c r="AC714" s="77" t="inlineStr">
        <is>
          <t>Industry partner/client</t>
        </is>
      </c>
      <c r="AD714" s="77" t="inlineStr">
        <is>
          <t>Acceleration Community of Companies (ACC); OffBall (undated; ACC course spring 2024 per search summary)</t>
        </is>
      </c>
      <c r="AE714" s="77" t="inlineStr"/>
      <c r="AF714" s="77">
        <f>IF(OR(V714="No",X714="No",Z714="No"),"Outside strict definition",IF(AND(V714="Yes",X714="Yes",Z714="Yes"),"Meets all three","Potentially relevant; evidence incomplete"))</f>
        <v/>
      </c>
      <c r="AG714" s="77" t="inlineStr">
        <is>
          <t>Current status unclear</t>
        </is>
      </c>
      <c r="AH714" s="77" t="inlineStr">
        <is>
          <t>2024 (ACC cohort, per search summary)</t>
        </is>
      </c>
      <c r="AI714" s="77" t="inlineStr">
        <is>
          <t>Yes</t>
        </is>
      </c>
      <c r="AJ714" s="77">
        <f>IF(AND(AI714="Yes",AF714="Meets all three",AG714="Current delivery confirmed"),"Yes","No")</f>
        <v/>
      </c>
      <c r="AK714" s="77" t="inlineStr"/>
      <c r="AL714" s="77" t="inlineStr">
        <is>
          <t>US19-S06-R1</t>
        </is>
      </c>
      <c r="AM714" s="77" t="inlineStr">
        <is>
          <t>Team basis, deliverables, credit, whether further think tank courses currently run.</t>
        </is>
      </c>
      <c r="AN714" s="77" t="inlineStr"/>
      <c r="AO714" s="77" t="inlineStr">
        <is>
          <t>US</t>
        </is>
      </c>
      <c r="AP714" s="77" t="inlineStr">
        <is>
          <t>US</t>
        </is>
      </c>
      <c r="AQ714" s="77" t="inlineStr">
        <is>
          <t>Unclear</t>
        </is>
      </c>
      <c r="AR714" s="77" t="inlineStr">
        <is>
          <t>Some projects</t>
        </is>
      </c>
      <c r="AS714" s="77" t="inlineStr"/>
    </row>
    <row r="715">
      <c r="A715" s="77" t="inlineStr">
        <is>
          <t>US20</t>
        </is>
      </c>
      <c r="B715" s="77" t="inlineStr">
        <is>
          <t>Texas Austin</t>
        </is>
      </c>
      <c r="C715" s="77" t="inlineStr">
        <is>
          <t>Programme/course</t>
        </is>
      </c>
      <c r="D715" s="77" t="inlineStr">
        <is>
          <t>US20-S01</t>
        </is>
      </c>
      <c r="E715" s="77" t="inlineStr"/>
      <c r="F715" s="77" t="inlineStr">
        <is>
          <t>No</t>
        </is>
      </c>
      <c r="G715" s="79" t="inlineStr">
        <is>
          <t>Policy Research Project (PRP), LBJ School</t>
        </is>
      </c>
      <c r="H715" s="77" t="inlineStr">
        <is>
          <t>Policy Research Project</t>
        </is>
      </c>
      <c r="I715" s="77" t="inlineStr">
        <is>
          <t>PA 680PA/680PB (MPAff); e.g. 682GB (global policy)</t>
        </is>
      </c>
      <c r="J715" s="77" t="inlineStr">
        <is>
          <t>Year-long capstone in which teams of LBJ School master's students are paired with a client organisation to address a policy issue, supervised by LBJ faculty; reports are issued to clients at the end of spring semester. Listed clients include Austin ISD, HousingWorks/Housing Authority of the City of Austin, Central Health, Sin Fronteras and the Department of Defense (project listings undated, mostly older).</t>
        </is>
      </c>
      <c r="K715" s="77" t="inlineStr">
        <is>
          <t>LBJ School of Public Affairs</t>
        </is>
      </c>
      <c r="L715" s="77" t="inlineStr">
        <is>
          <t>Master of Public Affairs (second year) and Master of Global Policy Studies</t>
        </is>
      </c>
      <c r="M715" s="77" t="inlineStr">
        <is>
          <t>Arts/humanities/social sciences</t>
        </is>
      </c>
      <c r="N715" s="77" t="inlineStr">
        <is>
          <t>Postgraduate taught</t>
        </is>
      </c>
      <c r="O715" s="77" t="inlineStr">
        <is>
          <t>Year 2</t>
        </is>
      </c>
      <c r="P715" s="77" t="inlineStr">
        <is>
          <t>LBJ master's students</t>
        </is>
      </c>
      <c r="Q715" s="77" t="inlineStr">
        <is>
          <t>Compulsory within specified programmes</t>
        </is>
      </c>
      <c r="R715" s="77" t="inlineStr">
        <is>
          <t>Curricular</t>
        </is>
      </c>
      <c r="S715" s="77" t="inlineStr">
        <is>
          <t>Minimum 3 credits; can be 6 credits over two semesters (6 PRP hours listed as MPAff requirement)</t>
        </is>
      </c>
      <c r="T715" s="77" t="inlineStr">
        <is>
          <t>One to two semesters (reports at end of spring)</t>
        </is>
      </c>
      <c r="U715" s="77" t="inlineStr">
        <is>
          <t>Team client project</t>
        </is>
      </c>
      <c r="V715" s="77" t="inlineStr">
        <is>
          <t>Yes</t>
        </is>
      </c>
      <c r="W715" s="77" t="inlineStr">
        <is>
          <t>Team policy project for a client with a final report [1][2].</t>
        </is>
      </c>
      <c r="X715" s="77" t="inlineStr">
        <is>
          <t>Yes</t>
        </is>
      </c>
      <c r="Y715" s="77" t="inlineStr">
        <is>
          <t>'pairs teams of students with a client to address a complex policy issue' [1].</t>
        </is>
      </c>
      <c r="Z715" s="77" t="inlineStr">
        <is>
          <t>Yes</t>
        </is>
      </c>
      <c r="AA715" s="77" t="inlineStr">
        <is>
          <t>Real external clients (e.g. Austin ISD, Central Health, Sin Fronteras, DoD) receive the report [1]; MPAff page: 'working with LBJ Faculty and a real client' [2]. Some listed 'clients' are not named, so coverage is read as standard from the programme description rather than per project.</t>
        </is>
      </c>
      <c r="AB715" s="77" t="inlineStr">
        <is>
          <t>Mixed</t>
        </is>
      </c>
      <c r="AC715" s="77" t="inlineStr">
        <is>
          <t>Client: poses policy issue; receives final report</t>
        </is>
      </c>
      <c r="AD715" s="77" t="inlineStr">
        <is>
          <t>Austin Independent School District; HousingWorks; Housing Authority of the City of Austin; Central Health; St. David's Foundation; Sin Fronteras; Department of Defense (project listing page, undated)</t>
        </is>
      </c>
      <c r="AE715" s="77" t="inlineStr">
        <is>
          <t>Policy report to client</t>
        </is>
      </c>
      <c r="AF715" s="77">
        <f>IF(OR(V715="No",X715="No",Z715="No"),"Outside strict definition",IF(AND(V715="Yes",X715="Yes",Z715="Yes"),"Meets all three","Potentially relevant; evidence incomplete"))</f>
        <v/>
      </c>
      <c r="AG715" s="77" t="inlineStr">
        <is>
          <t>Current delivery confirmed</t>
        </is>
      </c>
      <c r="AH715" s="77" t="inlineStr">
        <is>
          <t>Spring 2026</t>
        </is>
      </c>
      <c r="AI715" s="77" t="inlineStr">
        <is>
          <t>Yes</t>
        </is>
      </c>
      <c r="AJ715" s="77">
        <f>IF(AND(AI715="Yes",AF715="Meets all three",AG715="Current delivery confirmed"),"Yes","No")</f>
        <v/>
      </c>
      <c r="AK715" s="77" t="inlineStr"/>
      <c r="AL715" s="77" t="inlineStr">
        <is>
          <t>US20-S01-R1; US20-S01-R2; US20-S01-R3</t>
        </is>
      </c>
      <c r="AM715" s="77" t="inlineStr">
        <is>
          <t>Current 2026/27 client roster not found; project listing page is undated and largely older projects; internal clients (e.g. UT institutes) possible.</t>
        </is>
      </c>
      <c r="AN715" s="77" t="inlineStr"/>
      <c r="AO715" s="77" t="inlineStr">
        <is>
          <t>US</t>
        </is>
      </c>
      <c r="AP715" s="77" t="inlineStr">
        <is>
          <t>US</t>
        </is>
      </c>
      <c r="AQ715" s="77" t="inlineStr">
        <is>
          <t>~1 term/semester</t>
        </is>
      </c>
      <c r="AR715" s="77" t="inlineStr">
        <is>
          <t>All/standard</t>
        </is>
      </c>
      <c r="AS715" s="77" t="inlineStr"/>
    </row>
    <row r="716">
      <c r="A716" s="77" t="inlineStr">
        <is>
          <t>US20</t>
        </is>
      </c>
      <c r="B716" s="77" t="inlineStr">
        <is>
          <t>Texas Austin</t>
        </is>
      </c>
      <c r="C716" s="77" t="inlineStr">
        <is>
          <t>Programme/course</t>
        </is>
      </c>
      <c r="D716" s="77" t="inlineStr">
        <is>
          <t>US20-S02</t>
        </is>
      </c>
      <c r="E716" s="77" t="inlineStr"/>
      <c r="F716" s="77" t="inlineStr">
        <is>
          <t>No</t>
        </is>
      </c>
      <c r="G716" s="79" t="inlineStr">
        <is>
          <t>Capstone Design Program (ECE)</t>
        </is>
      </c>
      <c r="H716" s="77" t="inlineStr">
        <is>
          <t>Electrical and Computer Engineering Capstone Design</t>
        </is>
      </c>
      <c r="I716" s="77" t="inlineStr"/>
      <c r="J716" s="77" t="inlineStr">
        <is>
          <t>Year-long senior capstone: teams of 5-7 ECE seniors select company-submitted open-ended engineering projects; each team has a faculty advisor and a company technical mentor, sponsors fund and attend weekly/biweekly meetings and the final showcase.</t>
        </is>
      </c>
      <c r="K716" s="77" t="inlineStr">
        <is>
          <t>Chandra Family Department of Electrical and Computer Engineering, Cockrell School</t>
        </is>
      </c>
      <c r="L716" s="77" t="inlineStr">
        <is>
          <t>ECE seniors</t>
        </is>
      </c>
      <c r="M716" s="77" t="inlineStr">
        <is>
          <t>Engineering/computing</t>
        </is>
      </c>
      <c r="N716" s="77" t="inlineStr">
        <is>
          <t>Undergraduate</t>
        </is>
      </c>
      <c r="O716" s="77" t="inlineStr">
        <is>
          <t>Senior</t>
        </is>
      </c>
      <c r="P716" s="77" t="inlineStr">
        <is>
          <t>ECE seniors</t>
        </is>
      </c>
      <c r="Q716" s="77" t="inlineStr">
        <is>
          <t>Compulsory within specified programmes</t>
        </is>
      </c>
      <c r="R716" s="77" t="inlineStr">
        <is>
          <t>Curricular</t>
        </is>
      </c>
      <c r="S716" s="77" t="inlineStr">
        <is>
          <t>Not stated on page fetched</t>
        </is>
      </c>
      <c r="T716" s="77" t="inlineStr">
        <is>
          <t>Full year</t>
        </is>
      </c>
      <c r="U716" s="77" t="inlineStr">
        <is>
          <t>Team sponsored project</t>
        </is>
      </c>
      <c r="V716" s="77" t="inlineStr">
        <is>
          <t>Yes</t>
        </is>
      </c>
      <c r="W716" s="77" t="inlineStr">
        <is>
          <t>Open-ended real-world engineering problems with showcase [1].</t>
        </is>
      </c>
      <c r="X716" s="77" t="inlineStr">
        <is>
          <t>Yes</t>
        </is>
      </c>
      <c r="Y716" s="77" t="inlineStr">
        <is>
          <t>'working in teams of 5-7' [1].</t>
        </is>
      </c>
      <c r="Z716" s="77" t="inlineStr">
        <is>
          <t>Yes</t>
        </is>
      </c>
      <c r="AA716" s="77" t="inlineStr">
        <is>
          <t>Companies submit projects, fund them, provide a technical mentor (1 hr/week first month, then 30 min) and attend meetings and showcase [1].</t>
        </is>
      </c>
      <c r="AB716" s="77" t="inlineStr">
        <is>
          <t>Business/commercial</t>
        </is>
      </c>
      <c r="AC716" s="77" t="inlineStr">
        <is>
          <t>Sponsor: submits project, mentors, attends showcase</t>
        </is>
      </c>
      <c r="AD716" s="77" t="inlineStr">
        <is>
          <t>Texas Instruments, Qualcomm, Dell (2015 showcase, per search summary; not current)</t>
        </is>
      </c>
      <c r="AE716" s="77" t="inlineStr">
        <is>
          <t>Engineering prototype/design and showcase</t>
        </is>
      </c>
      <c r="AF716" s="77">
        <f>IF(OR(V716="No",X716="No",Z716="No"),"Outside strict definition",IF(AND(V716="Yes",X716="Yes",Z716="Yes"),"Meets all three","Potentially relevant; evidence incomplete"))</f>
        <v/>
      </c>
      <c r="AG716" s="77" t="inlineStr">
        <is>
          <t>Current status unclear</t>
        </is>
      </c>
      <c r="AH716" s="77" t="inlineStr">
        <is>
          <t>2025 (page copyright only)</t>
        </is>
      </c>
      <c r="AI716" s="77" t="inlineStr">
        <is>
          <t>Yes</t>
        </is>
      </c>
      <c r="AJ716" s="77">
        <f>IF(AND(AI716="Yes",AF716="Meets all three",AG716="Current delivery confirmed"),"Yes","No")</f>
        <v/>
      </c>
      <c r="AK716" s="77" t="inlineStr"/>
      <c r="AL716" s="77" t="inlineStr">
        <is>
          <t>US20-S02-R1</t>
        </is>
      </c>
      <c r="AM716" s="77" t="inlineStr">
        <is>
          <t>No dated cohort or sponsor list for 2025/26-2026/27 found; 'all senior students complete' is page wording.</t>
        </is>
      </c>
      <c r="AN716" s="77" t="inlineStr"/>
      <c r="AO716" s="77" t="inlineStr">
        <is>
          <t>US</t>
        </is>
      </c>
      <c r="AP716" s="77" t="inlineStr">
        <is>
          <t>US</t>
        </is>
      </c>
      <c r="AQ716" s="77" t="inlineStr">
        <is>
          <t>&gt;1 term</t>
        </is>
      </c>
      <c r="AR716" s="77" t="inlineStr">
        <is>
          <t>All/standard</t>
        </is>
      </c>
      <c r="AS716" s="77" t="inlineStr"/>
    </row>
    <row r="717">
      <c r="A717" s="77" t="inlineStr">
        <is>
          <t>US20</t>
        </is>
      </c>
      <c r="B717" s="77" t="inlineStr">
        <is>
          <t>Texas Austin</t>
        </is>
      </c>
      <c r="C717" s="77" t="inlineStr">
        <is>
          <t>Programme/course</t>
        </is>
      </c>
      <c r="D717" s="77" t="inlineStr">
        <is>
          <t>US20-S03</t>
        </is>
      </c>
      <c r="E717" s="77" t="inlineStr"/>
      <c r="F717" s="77" t="inlineStr">
        <is>
          <t>No</t>
        </is>
      </c>
      <c r="G717" s="79" t="inlineStr">
        <is>
          <t>Mechanical Engineering Senior Capstone Projects (ME266K/ME266P)</t>
        </is>
      </c>
      <c r="H717" s="77" t="inlineStr">
        <is>
          <t>Mechanical Engineering Senior Capstone Design</t>
        </is>
      </c>
      <c r="I717" s="77" t="inlineStr">
        <is>
          <t>ME266K / ME266P</t>
        </is>
      </c>
      <c r="J717" s="77" t="inlineStr">
        <is>
          <t>Second half of the required ME senior design sequence: teams of three to four seniors work on open-ended engineering problems submitted by industry sponsors (past/current sponsors include Ford, NASA, Shell).</t>
        </is>
      </c>
      <c r="K717" s="77" t="inlineStr">
        <is>
          <t>Walker Department of Mechanical Engineering</t>
        </is>
      </c>
      <c r="L717" s="77" t="inlineStr">
        <is>
          <t>Mechanical Engineering seniors</t>
        </is>
      </c>
      <c r="M717" s="77" t="inlineStr">
        <is>
          <t>Engineering/computing</t>
        </is>
      </c>
      <c r="N717" s="77" t="inlineStr">
        <is>
          <t>Undergraduate</t>
        </is>
      </c>
      <c r="O717" s="77" t="inlineStr">
        <is>
          <t>Senior</t>
        </is>
      </c>
      <c r="P717" s="77" t="inlineStr"/>
      <c r="Q717" s="77" t="inlineStr">
        <is>
          <t>Compulsory within specified programmes</t>
        </is>
      </c>
      <c r="R717" s="77" t="inlineStr">
        <is>
          <t>Curricular</t>
        </is>
      </c>
      <c r="S717" s="77" t="inlineStr">
        <is>
          <t>Not stated</t>
        </is>
      </c>
      <c r="T717" s="77" t="inlineStr">
        <is>
          <t>Semester (second half of sequence)</t>
        </is>
      </c>
      <c r="U717" s="77" t="inlineStr">
        <is>
          <t>Team sponsored project</t>
        </is>
      </c>
      <c r="V717" s="77" t="inlineStr">
        <is>
          <t>Yes</t>
        </is>
      </c>
      <c r="W717" s="77" t="inlineStr">
        <is>
          <t>Sponsors submit open-ended engineering problems [1].</t>
        </is>
      </c>
      <c r="X717" s="77" t="inlineStr">
        <is>
          <t>Yes</t>
        </is>
      </c>
      <c r="Y717" s="77" t="inlineStr">
        <is>
          <t>'a team of three to four senior students' [1].</t>
        </is>
      </c>
      <c r="Z717" s="77" t="inlineStr">
        <is>
          <t>Yes</t>
        </is>
      </c>
      <c r="AA717" s="77" t="inlineStr">
        <is>
          <t>Industry sponsors submit the problem; page lists sponsors such as Ford, NASA, Shell [1]. Role beyond submitting problem (mentoring/feedback) not quoted.</t>
        </is>
      </c>
      <c r="AB717" s="77" t="inlineStr">
        <is>
          <t>Business/commercial</t>
        </is>
      </c>
      <c r="AC717" s="77" t="inlineStr">
        <is>
          <t>Sponsor: submits engineering problem</t>
        </is>
      </c>
      <c r="AD717" s="77" t="inlineStr">
        <is>
          <t>Ford, NASA, Shell (page, undated)</t>
        </is>
      </c>
      <c r="AE717" s="77" t="inlineStr">
        <is>
          <t>Engineering design project</t>
        </is>
      </c>
      <c r="AF717" s="77">
        <f>IF(OR(V717="No",X717="No",Z717="No"),"Outside strict definition",IF(AND(V717="Yes",X717="Yes",Z717="Yes"),"Meets all three","Potentially relevant; evidence incomplete"))</f>
        <v/>
      </c>
      <c r="AG717" s="77" t="inlineStr">
        <is>
          <t>Current status unclear</t>
        </is>
      </c>
      <c r="AH717" s="77" t="inlineStr">
        <is>
          <t>undated</t>
        </is>
      </c>
      <c r="AI717" s="77" t="inlineStr">
        <is>
          <t>Yes</t>
        </is>
      </c>
      <c r="AJ717" s="77">
        <f>IF(AND(AI717="Yes",AF717="Meets all three",AG717="Current delivery confirmed"),"Yes","No")</f>
        <v/>
      </c>
      <c r="AK717" s="77" t="inlineStr"/>
      <c r="AL717" s="77" t="inlineStr">
        <is>
          <t>US20-S03-R1</t>
        </is>
      </c>
      <c r="AM717" s="77" t="inlineStr">
        <is>
          <t>No dated cohort; NASA is a public body so partner_type may be Mixed.</t>
        </is>
      </c>
      <c r="AN717" s="77" t="inlineStr"/>
      <c r="AO717" s="77" t="inlineStr">
        <is>
          <t>US</t>
        </is>
      </c>
      <c r="AP717" s="77" t="inlineStr">
        <is>
          <t>US</t>
        </is>
      </c>
      <c r="AQ717" s="77" t="inlineStr">
        <is>
          <t>~1 term/semester</t>
        </is>
      </c>
      <c r="AR717" s="77" t="inlineStr">
        <is>
          <t>All/standard</t>
        </is>
      </c>
      <c r="AS717" s="77" t="inlineStr"/>
    </row>
    <row r="718">
      <c r="A718" s="77" t="inlineStr">
        <is>
          <t>US20</t>
        </is>
      </c>
      <c r="B718" s="77" t="inlineStr">
        <is>
          <t>Texas Austin</t>
        </is>
      </c>
      <c r="C718" s="77" t="inlineStr">
        <is>
          <t>University-wide</t>
        </is>
      </c>
      <c r="D718" s="77" t="inlineStr">
        <is>
          <t>US20-S04</t>
        </is>
      </c>
      <c r="E718" s="77" t="inlineStr"/>
      <c r="F718" s="77" t="inlineStr">
        <is>
          <t>No</t>
        </is>
      </c>
      <c r="G718" s="79" t="inlineStr">
        <is>
          <t>Startup Consulting Practicum (MAN385) / TVL Accelerator</t>
        </is>
      </c>
      <c r="H718" s="77" t="inlineStr">
        <is>
          <t>Startup Consulting Practicum</t>
        </is>
      </c>
      <c r="I718" s="77" t="inlineStr">
        <is>
          <t>MAN385</t>
        </is>
      </c>
      <c r="J718" s="77" t="inlineStr">
        <is>
          <t>Campus-wide graduate course in which students consult for Texas startups drawn from the Texas Venture Labs / Brumley Accelerator over a semester (market validation, competitive, financial and business model analysis).</t>
        </is>
      </c>
      <c r="K718" s="77" t="inlineStr">
        <is>
          <t>Brumley Institute for Graduate Entrepreneurship, McCombs</t>
        </is>
      </c>
      <c r="L718" s="77" t="inlineStr">
        <is>
          <t>Graduate students from all majors</t>
        </is>
      </c>
      <c r="M718" s="77" t="inlineStr">
        <is>
          <t>Business/management; Central provision</t>
        </is>
      </c>
      <c r="N718" s="77" t="inlineStr">
        <is>
          <t>Postgraduate taught</t>
        </is>
      </c>
      <c r="O718" s="77" t="inlineStr"/>
      <c r="P718" s="77" t="inlineStr">
        <is>
          <t>Graduate students; application</t>
        </is>
      </c>
      <c r="Q718" s="77" t="inlineStr">
        <is>
          <t>Optional/elective</t>
        </is>
      </c>
      <c r="R718" s="77" t="inlineStr">
        <is>
          <t>Curricular</t>
        </is>
      </c>
      <c r="S718" s="77" t="inlineStr">
        <is>
          <t>Course credit (hours not stated)</t>
        </is>
      </c>
      <c r="T718" s="77" t="inlineStr">
        <is>
          <t>One semester (search summary: 14 weeks, up to 200 hours)</t>
        </is>
      </c>
      <c r="U718" s="77" t="inlineStr">
        <is>
          <t>Consulting practicum</t>
        </is>
      </c>
      <c r="V718" s="77" t="inlineStr">
        <is>
          <t>Yes</t>
        </is>
      </c>
      <c r="W718" s="77" t="inlineStr">
        <is>
          <t>Semester-long work covering market validation, competitive analysis, financial analysis and business model assessment for two startups [1].</t>
        </is>
      </c>
      <c r="X718" s="77" t="inlineStr">
        <is>
          <t>Unclear</t>
        </is>
      </c>
      <c r="Y718" s="77" t="inlineStr">
        <is>
          <t>Page says students 'work closely with two startups' and works 'across disciplines' but states no team size; teams stated only in a search summary [1].</t>
        </is>
      </c>
      <c r="Z718" s="77" t="inlineStr">
        <is>
          <t>Yes</t>
        </is>
      </c>
      <c r="AA718" s="77" t="inlineStr">
        <is>
          <t>Startups from the Accelerator are the clients [1]. Startups are external businesses, though whether any are university-affiliated spin-outs is not stated.</t>
        </is>
      </c>
      <c r="AB718" s="77" t="inlineStr">
        <is>
          <t>Business/commercial</t>
        </is>
      </c>
      <c r="AC718" s="77" t="inlineStr">
        <is>
          <t>Client startup</t>
        </is>
      </c>
      <c r="AD718" s="77" t="inlineStr"/>
      <c r="AE718" s="77" t="inlineStr">
        <is>
          <t>Consulting analysis (format not stated)</t>
        </is>
      </c>
      <c r="AF718" s="77">
        <f>IF(OR(V718="No",X718="No",Z718="No"),"Outside strict definition",IF(AND(V718="Yes",X718="Yes",Z718="Yes"),"Meets all three","Potentially relevant; evidence incomplete"))</f>
        <v/>
      </c>
      <c r="AG718" s="77" t="inlineStr">
        <is>
          <t>Current delivery confirmed</t>
        </is>
      </c>
      <c r="AH718" s="77" t="inlineStr">
        <is>
          <t>Fall 2026 / Spring 2027 applications open</t>
        </is>
      </c>
      <c r="AI718" s="77" t="inlineStr">
        <is>
          <t>Yes</t>
        </is>
      </c>
      <c r="AJ718" s="77">
        <f>IF(AND(AI718="Yes",AF718="Meets all three",AG718="Current delivery confirmed"),"Yes","No")</f>
        <v/>
      </c>
      <c r="AK718" s="77" t="inlineStr"/>
      <c r="AL718" s="77" t="inlineStr">
        <is>
          <t>US20-S04-R1</t>
        </is>
      </c>
      <c r="AM718" s="77" t="inlineStr">
        <is>
          <t>Team structure; named startups; credit hours.</t>
        </is>
      </c>
      <c r="AN718" s="77" t="inlineStr"/>
      <c r="AO718" s="77" t="inlineStr">
        <is>
          <t>US</t>
        </is>
      </c>
      <c r="AP718" s="77" t="inlineStr">
        <is>
          <t>US</t>
        </is>
      </c>
      <c r="AQ718" s="77" t="inlineStr">
        <is>
          <t>~1 term/semester</t>
        </is>
      </c>
      <c r="AR718" s="77" t="inlineStr">
        <is>
          <t>All/standard</t>
        </is>
      </c>
      <c r="AS718" s="77" t="inlineStr"/>
    </row>
    <row r="719">
      <c r="A719" s="77" t="inlineStr">
        <is>
          <t>US20</t>
        </is>
      </c>
      <c r="B719" s="77" t="inlineStr">
        <is>
          <t>Texas Austin</t>
        </is>
      </c>
      <c r="C719" s="77" t="inlineStr">
        <is>
          <t>Programme/course</t>
        </is>
      </c>
      <c r="D719" s="77" t="inlineStr">
        <is>
          <t>US20-S05</t>
        </is>
      </c>
      <c r="E719" s="77" t="inlineStr"/>
      <c r="F719" s="77" t="inlineStr">
        <is>
          <t>No</t>
        </is>
      </c>
      <c r="G719" s="79" t="inlineStr">
        <is>
          <t>McCombs+ Projects</t>
        </is>
      </c>
      <c r="H719" s="77" t="inlineStr">
        <is>
          <t>McCombs+ Projects (MBA micro-consulting)</t>
        </is>
      </c>
      <c r="I719" s="77" t="inlineStr"/>
      <c r="J719" s="77" t="inlineStr">
        <is>
          <t>8-10 week micro-consulting projects staffed by MBA student teams for external organisations with a defined business challenge; teams deliver strategic recommendations based on the partner's data. Co-curricular, not for credit.</t>
        </is>
      </c>
      <c r="K719" s="77" t="inlineStr">
        <is>
          <t>McCombs MBA Programs</t>
        </is>
      </c>
      <c r="L719" s="77" t="inlineStr">
        <is>
          <t>All five McCombs MBA programmes</t>
        </is>
      </c>
      <c r="M719" s="77" t="inlineStr">
        <is>
          <t>Business/management</t>
        </is>
      </c>
      <c r="N719" s="77" t="inlineStr">
        <is>
          <t>Postgraduate taught</t>
        </is>
      </c>
      <c r="O719" s="77" t="inlineStr"/>
      <c r="P719" s="77" t="inlineStr">
        <is>
          <t>MBA students</t>
        </is>
      </c>
      <c r="Q719" s="77" t="inlineStr">
        <is>
          <t>Optional/elective</t>
        </is>
      </c>
      <c r="R719" s="77" t="inlineStr">
        <is>
          <t>Extracurricular</t>
        </is>
      </c>
      <c r="S719" s="77" t="inlineStr">
        <is>
          <t>'not for class credit'</t>
        </is>
      </c>
      <c r="T719" s="77" t="inlineStr">
        <is>
          <t>8-10 weeks</t>
        </is>
      </c>
      <c r="U719" s="77" t="inlineStr">
        <is>
          <t>Team micro-consulting</t>
        </is>
      </c>
      <c r="V719" s="77" t="inlineStr">
        <is>
          <t>Yes</t>
        </is>
      </c>
      <c r="W719" s="77" t="inlineStr">
        <is>
          <t>Defined business challenge with deliverables and strategic recommendations [1].</t>
        </is>
      </c>
      <c r="X719" s="77" t="inlineStr">
        <is>
          <t>Yes</t>
        </is>
      </c>
      <c r="Y719" s="77" t="inlineStr">
        <is>
          <t>'Projects are staffed by MBA student teams' [1]; teams of 4-6 per a search summary only.</t>
        </is>
      </c>
      <c r="Z719" s="77" t="inlineStr">
        <is>
          <t>Yes</t>
        </is>
      </c>
      <c r="AA719" s="77" t="inlineStr">
        <is>
          <t>Organisations 'of all sizes and sectors' apply with a challenge, supply data, spend 1-2 hrs/week and receive recommendations [1].</t>
        </is>
      </c>
      <c r="AB719" s="77" t="inlineStr">
        <is>
          <t>Mixed</t>
        </is>
      </c>
      <c r="AC719" s="77" t="inlineStr">
        <is>
          <t>Client: supplies challenge and data; receives recommendations</t>
        </is>
      </c>
      <c r="AD719" s="77" t="inlineStr">
        <is>
          <t>Clorox, PwC, Dow etc. per search summary (undated; not verified on page)</t>
        </is>
      </c>
      <c r="AE719" s="77" t="inlineStr">
        <is>
          <t>Strategic recommendations</t>
        </is>
      </c>
      <c r="AF719" s="77">
        <f>IF(OR(V719="No",X719="No",Z719="No"),"Outside strict definition",IF(AND(V719="Yes",X719="Yes",Z719="Yes"),"Meets all three","Potentially relevant; evidence incomplete"))</f>
        <v/>
      </c>
      <c r="AG719" s="77" t="inlineStr">
        <is>
          <t>Current status unclear</t>
        </is>
      </c>
      <c r="AH719" s="77" t="inlineStr">
        <is>
          <t>2026 (page footer only)</t>
        </is>
      </c>
      <c r="AI719" s="77" t="inlineStr">
        <is>
          <t>Yes</t>
        </is>
      </c>
      <c r="AJ719" s="77">
        <f>IF(AND(AI719="Yes",AF719="Meets all three",AG719="Current delivery confirmed"),"Yes","No")</f>
        <v/>
      </c>
      <c r="AK719" s="77" t="inlineStr"/>
      <c r="AL719" s="77" t="inlineStr">
        <is>
          <t>US20-S05-R1</t>
        </is>
      </c>
      <c r="AM719" s="77" t="inlineStr">
        <is>
          <t>No dated cohort; whether MBA-only counts as reach beyond one programme.</t>
        </is>
      </c>
      <c r="AN719" s="77" t="inlineStr"/>
      <c r="AO719" s="77" t="inlineStr">
        <is>
          <t>US</t>
        </is>
      </c>
      <c r="AP719" s="77" t="inlineStr">
        <is>
          <t>US</t>
        </is>
      </c>
      <c r="AQ719" s="77" t="inlineStr">
        <is>
          <t>1-4 weeks to ~1 term (8-10 weeks)</t>
        </is>
      </c>
      <c r="AR719" s="77" t="inlineStr">
        <is>
          <t>All/standard</t>
        </is>
      </c>
      <c r="AS719" s="77" t="inlineStr"/>
    </row>
    <row r="720">
      <c r="A720" s="77" t="inlineStr">
        <is>
          <t>US20</t>
        </is>
      </c>
      <c r="B720" s="77" t="inlineStr">
        <is>
          <t>Texas Austin</t>
        </is>
      </c>
      <c r="C720" s="77" t="inlineStr">
        <is>
          <t>Programme/course</t>
        </is>
      </c>
      <c r="D720" s="77" t="inlineStr">
        <is>
          <t>US20-S06</t>
        </is>
      </c>
      <c r="E720" s="77" t="inlineStr"/>
      <c r="F720" s="77" t="inlineStr">
        <is>
          <t>No</t>
        </is>
      </c>
      <c r="G720" s="79" t="inlineStr">
        <is>
          <t>The Lab (Stan Richards School of Advertising &amp; Public Relations)</t>
        </is>
      </c>
      <c r="H720" s="77" t="inlineStr">
        <is>
          <t>The Lab agency-style client programme</t>
        </is>
      </c>
      <c r="I720" s="77" t="inlineStr"/>
      <c r="J720" s="77" t="inlineStr">
        <is>
          <t>Student agency in the Moody College where advertising and PR students work in teams on real client campaigns, e.g. a Spring 2025 State Farm integrated campaign and a Texas Athletics campaign presented to the client; past clients Dell Technologies, Create Amor.</t>
        </is>
      </c>
      <c r="K720" s="77" t="inlineStr">
        <is>
          <t>Moody College of Communication</t>
        </is>
      </c>
      <c r="L720" s="77" t="inlineStr">
        <is>
          <t>Advertising and PR students</t>
        </is>
      </c>
      <c r="M720" s="77" t="inlineStr">
        <is>
          <t>Arts/humanities/social sciences</t>
        </is>
      </c>
      <c r="N720" s="77" t="inlineStr">
        <is>
          <t>Undergraduate</t>
        </is>
      </c>
      <c r="O720" s="77" t="inlineStr">
        <is>
          <t>Senior (per article)</t>
        </is>
      </c>
      <c r="P720" s="77" t="inlineStr"/>
      <c r="Q720" s="77" t="inlineStr">
        <is>
          <t>Unclear</t>
        </is>
      </c>
      <c r="R720" s="77" t="inlineStr">
        <is>
          <t>Unclear</t>
        </is>
      </c>
      <c r="S720" s="77" t="inlineStr">
        <is>
          <t>Not stated</t>
        </is>
      </c>
      <c r="T720" s="77" t="inlineStr">
        <is>
          <t>Semester</t>
        </is>
      </c>
      <c r="U720" s="77" t="inlineStr">
        <is>
          <t>Agency-style team client campaign</t>
        </is>
      </c>
      <c r="V720" s="77" t="inlineStr">
        <is>
          <t>Yes</t>
        </is>
      </c>
      <c r="W720" s="77" t="inlineStr">
        <is>
          <t>Fully integrated campaign (strategy, media, PR, creative) [1].</t>
        </is>
      </c>
      <c r="X720" s="77" t="inlineStr">
        <is>
          <t>Yes</t>
        </is>
      </c>
      <c r="Y720" s="77" t="inlineStr">
        <is>
          <t>Students work in teams with departments and a team VP presenting to the client [1].</t>
        </is>
      </c>
      <c r="Z720" s="77" t="inlineStr">
        <is>
          <t>Yes</t>
        </is>
      </c>
      <c r="AA720" s="77" t="inlineStr">
        <is>
          <t>State Farm set the challenge and received the presentation; concepts to appear on State Farm channels [1]. Texas Athletics client is an internal university unit.</t>
        </is>
      </c>
      <c r="AB720" s="77" t="inlineStr">
        <is>
          <t>Mixed</t>
        </is>
      </c>
      <c r="AC720" s="77" t="inlineStr">
        <is>
          <t>Client: sets brief, receives campaign presentation</t>
        </is>
      </c>
      <c r="AD720" s="77" t="inlineStr">
        <is>
          <t>State Farm (Spring 2025); Texas Athletics marketing team (internal UT unit, Spring 2025); Dell Technologies, Create Amor (past)</t>
        </is>
      </c>
      <c r="AE720" s="77" t="inlineStr">
        <is>
          <t>Integrated campaign</t>
        </is>
      </c>
      <c r="AF720" s="77">
        <f>IF(OR(V720="No",X720="No",Z720="No"),"Outside strict definition",IF(AND(V720="Yes",X720="Yes",Z720="Yes"),"Meets all three","Potentially relevant; evidence incomplete"))</f>
        <v/>
      </c>
      <c r="AG720" s="77" t="inlineStr">
        <is>
          <t>Current status unclear</t>
        </is>
      </c>
      <c r="AH720" s="77" t="inlineStr">
        <is>
          <t>Spring 2025 (article Sept 2025)</t>
        </is>
      </c>
      <c r="AI720" s="77" t="inlineStr">
        <is>
          <t>Yes</t>
        </is>
      </c>
      <c r="AJ720" s="77">
        <f>IF(AND(AI720="Yes",AF720="Meets all three",AG720="Current delivery confirmed"),"Yes","No")</f>
        <v/>
      </c>
      <c r="AK720" s="77" t="inlineStr"/>
      <c r="AL720" s="77" t="inlineStr">
        <is>
          <t>US20-S06-R1</t>
        </is>
      </c>
      <c r="AM720" s="77" t="inlineStr">
        <is>
          <t>Credit/course number, participation requirement and 2025/26 cohort not given; mix of external and internal clients.</t>
        </is>
      </c>
      <c r="AN720" s="77" t="inlineStr"/>
      <c r="AO720" s="77" t="inlineStr">
        <is>
          <t>US</t>
        </is>
      </c>
      <c r="AP720" s="77" t="inlineStr">
        <is>
          <t>US</t>
        </is>
      </c>
      <c r="AQ720" s="77" t="inlineStr">
        <is>
          <t>~1 term/semester</t>
        </is>
      </c>
      <c r="AR720" s="77" t="inlineStr">
        <is>
          <t>Some projects</t>
        </is>
      </c>
      <c r="AS720" s="77" t="inlineStr"/>
    </row>
    <row r="721">
      <c r="A721" s="77" t="inlineStr">
        <is>
          <t>US20</t>
        </is>
      </c>
      <c r="B721" s="77" t="inlineStr">
        <is>
          <t>Texas Austin</t>
        </is>
      </c>
      <c r="C721" s="77" t="inlineStr">
        <is>
          <t>Cross-faculty</t>
        </is>
      </c>
      <c r="D721" s="77" t="inlineStr">
        <is>
          <t>US20-S07</t>
        </is>
      </c>
      <c r="E721" s="77" t="inlineStr"/>
      <c r="F721" s="77" t="inlineStr">
        <is>
          <t>No</t>
        </is>
      </c>
      <c r="G721" s="79" t="inlineStr">
        <is>
          <t>Projects with Underserved Communities (PUC)</t>
        </is>
      </c>
      <c r="H721" s="77" t="inlineStr">
        <is>
          <t>Projects with Underserved Communities</t>
        </is>
      </c>
      <c r="I721" s="77" t="inlineStr">
        <is>
          <t>ES 277K / ES 277L / ES 177L</t>
        </is>
      </c>
      <c r="J721" s="77" t="inlineStr">
        <is>
          <t>Year-long service-learning project sequence (fall, spring, May Term) for engineering and social work undergraduates delivering community-prioritised projects (clean water, stoves, sanitation, clinics) in partner communities abroad with international NGO partners.</t>
        </is>
      </c>
      <c r="K721" s="77" t="inlineStr">
        <is>
          <t>Texas Global / Cockrell / Steve Hicks School of Social Work</t>
        </is>
      </c>
      <c r="L721" s="77" t="inlineStr">
        <is>
          <t>Engineering and social work undergraduates</t>
        </is>
      </c>
      <c r="M721" s="77" t="inlineStr">
        <is>
          <t>Engineering/computing; Arts/humanities/social sciences</t>
        </is>
      </c>
      <c r="N721" s="77" t="inlineStr">
        <is>
          <t>Undergraduate</t>
        </is>
      </c>
      <c r="O721" s="77" t="inlineStr"/>
      <c r="P721" s="77" t="inlineStr">
        <is>
          <t>Engineering and social work undergraduates</t>
        </is>
      </c>
      <c r="Q721" s="77" t="inlineStr">
        <is>
          <t>Optional/elective</t>
        </is>
      </c>
      <c r="R721" s="77" t="inlineStr">
        <is>
          <t>Curricular</t>
        </is>
      </c>
      <c r="S721" s="77" t="inlineStr">
        <is>
          <t>Yearlong sequence ES 277K/277L/177L; hours not stated</t>
        </is>
      </c>
      <c r="T721" s="77" t="inlineStr">
        <is>
          <t>Fall + spring + May Term</t>
        </is>
      </c>
      <c r="U721" s="77" t="inlineStr">
        <is>
          <t>Team community project with travel</t>
        </is>
      </c>
      <c r="V721" s="77" t="inlineStr">
        <is>
          <t>Yes</t>
        </is>
      </c>
      <c r="W721" s="77" t="inlineStr">
        <is>
          <t>Projects such as clean water access, stoves, sanitation; served 18,300+ people [1].</t>
        </is>
      </c>
      <c r="X721" s="77" t="inlineStr">
        <is>
          <t>Unclear</t>
        </is>
      </c>
      <c r="Y721" s="77" t="inlineStr">
        <is>
          <t>Page headed 'Team Projects' but fetched text does not describe team structure [1].</t>
        </is>
      </c>
      <c r="Z721" s="77" t="inlineStr">
        <is>
          <t>Unclear</t>
        </is>
      </c>
      <c r="AA721" s="77" t="inlineStr">
        <is>
          <t>Lists international NGO partners (Siempre Amigos, CASA, United Way Jamaica, YMCA Thessaloniki) but their role in setting the brief or receiving outputs is not shown in the fetched text; communities are beneficiaries [1].</t>
        </is>
      </c>
      <c r="AB721" s="77" t="inlineStr">
        <is>
          <t>Charity/community</t>
        </is>
      </c>
      <c r="AC721" s="77" t="inlineStr">
        <is>
          <t>Partner NGOs/communities (role unclear)</t>
        </is>
      </c>
      <c r="AD721" s="77" t="inlineStr">
        <is>
          <t>Siempre Amigos, CASA, United Way Jamaica, Simeonidis Tours, YMCA Thessaloniki (current NGO partners, page 2026)</t>
        </is>
      </c>
      <c r="AE721" s="77" t="inlineStr">
        <is>
          <t>Built community infrastructure</t>
        </is>
      </c>
      <c r="AF721" s="77">
        <f>IF(OR(V721="No",X721="No",Z721="No"),"Outside strict definition",IF(AND(V721="Yes",X721="Yes",Z721="Yes"),"Meets all three","Potentially relevant; evidence incomplete"))</f>
        <v/>
      </c>
      <c r="AG721" s="77" t="inlineStr">
        <is>
          <t>Current delivery confirmed</t>
        </is>
      </c>
      <c r="AH721" s="77" t="inlineStr">
        <is>
          <t>2026/27 (applications to 14 Aug 2026)</t>
        </is>
      </c>
      <c r="AI721" s="77" t="inlineStr">
        <is>
          <t>Yes</t>
        </is>
      </c>
      <c r="AJ721" s="77">
        <f>IF(AND(AI721="Yes",AF721="Meets all three",AG721="Current delivery confirmed"),"Yes","No")</f>
        <v/>
      </c>
      <c r="AK721" s="77" t="inlineStr"/>
      <c r="AL721" s="77" t="inlineStr">
        <is>
          <t>US20-S07-R1</t>
        </is>
      </c>
      <c r="AM721" s="77" t="inlineStr">
        <is>
          <t>Team structure and partner role; service-learning so may fall under exclusion if role is beneficiary only.</t>
        </is>
      </c>
      <c r="AN721" s="77" t="inlineStr">
        <is>
          <t>Projects with Underserved Communities (PUC)</t>
        </is>
      </c>
      <c r="AO721" s="77" t="inlineStr">
        <is>
          <t>US</t>
        </is>
      </c>
      <c r="AP721" s="77" t="inlineStr">
        <is>
          <t>US</t>
        </is>
      </c>
      <c r="AQ721" s="77" t="inlineStr">
        <is>
          <t>&gt;1 term</t>
        </is>
      </c>
      <c r="AR721" s="77" t="inlineStr">
        <is>
          <t>Unclear</t>
        </is>
      </c>
      <c r="AS721" s="77" t="inlineStr"/>
    </row>
    <row r="722">
      <c r="A722" s="77" t="inlineStr">
        <is>
          <t>US20</t>
        </is>
      </c>
      <c r="B722" s="77" t="inlineStr">
        <is>
          <t>Texas Austin</t>
        </is>
      </c>
      <c r="C722" s="77" t="inlineStr">
        <is>
          <t>Unclear</t>
        </is>
      </c>
      <c r="D722" s="77" t="inlineStr">
        <is>
          <t>US20-S08</t>
        </is>
      </c>
      <c r="E722" s="77" t="inlineStr"/>
      <c r="F722" s="77" t="inlineStr">
        <is>
          <t>No</t>
        </is>
      </c>
      <c r="G722" s="79" t="inlineStr">
        <is>
          <t>Applied Cybersecurity Clinic Practicum (I 320), Texas Cybersecurity Clinic</t>
        </is>
      </c>
      <c r="H722" s="77" t="inlineStr">
        <is>
          <t>Applied Cybersecurity Clinic Practicum</t>
        </is>
      </c>
      <c r="I722" s="77" t="inlineStr">
        <is>
          <t>I 320</t>
        </is>
      </c>
      <c r="J722" s="77" t="inlineStr">
        <is>
          <t>Second semester of a two-semester sequence (Foundations then Practicum): supervised student teams provide pro bono cybersecurity assessment and an improvement project plan and final engagement report for a Central Texas small business, municipal government or nonprofit client.</t>
        </is>
      </c>
      <c r="K722" s="77" t="inlineStr">
        <is>
          <t>School of Information with Strauss Center (Texas Cybersecurity Clinic)</t>
        </is>
      </c>
      <c r="L722" s="77" t="inlineStr">
        <is>
          <t>Upper-division students; application via Strauss Center; no prior cybersecurity experience required</t>
        </is>
      </c>
      <c r="M722" s="77" t="inlineStr">
        <is>
          <t>Engineering/computing; Other (law, health, design, architecture…)</t>
        </is>
      </c>
      <c r="N722" s="77" t="inlineStr">
        <is>
          <t>Undergraduate</t>
        </is>
      </c>
      <c r="O722" s="77" t="inlineStr">
        <is>
          <t>Upper-division</t>
        </is>
      </c>
      <c r="P722" s="77" t="inlineStr">
        <is>
          <t>Upper-division standing; small cohort committing to both semesters</t>
        </is>
      </c>
      <c r="Q722" s="77" t="inlineStr">
        <is>
          <t>Selective/competitive</t>
        </is>
      </c>
      <c r="R722" s="77" t="inlineStr">
        <is>
          <t>Curricular</t>
        </is>
      </c>
      <c r="S722" s="77" t="inlineStr">
        <is>
          <t>Biweekly check-ins 30% of grade; client, mentor and teammate surveys contribute</t>
        </is>
      </c>
      <c r="T722" s="77" t="inlineStr">
        <is>
          <t>Two semesters (Practicum is second)</t>
        </is>
      </c>
      <c r="U722" s="77" t="inlineStr">
        <is>
          <t>Supervised team client engagement</t>
        </is>
      </c>
      <c r="V722" s="77" t="inlineStr">
        <is>
          <t>Yes</t>
        </is>
      </c>
      <c r="W722" s="77" t="inlineStr">
        <is>
          <t>Project plan agreed with client and final engagement report [1].</t>
        </is>
      </c>
      <c r="X722" s="77" t="inlineStr">
        <is>
          <t>Yes</t>
        </is>
      </c>
      <c r="Y722" s="77" t="inlineStr">
        <is>
          <t>Students 'work within their assigned teams' [1].</t>
        </is>
      </c>
      <c r="Z722" s="77" t="inlineStr">
        <is>
          <t>Yes</t>
        </is>
      </c>
      <c r="AA722" s="77" t="inlineStr">
        <is>
          <t>Client organisation reviews and agrees the project plan, receives the final report and contributes a survey to grading [1].</t>
        </is>
      </c>
      <c r="AB722" s="77" t="inlineStr">
        <is>
          <t>Mixed</t>
        </is>
      </c>
      <c r="AC722" s="77" t="inlineStr">
        <is>
          <t>Client: agrees plan, receives report, feeds grading</t>
        </is>
      </c>
      <c r="AD722" s="77" t="inlineStr">
        <is>
          <t>Ballot's Bowwow Box (past client, Spring 2025 Foundations syllabus)</t>
        </is>
      </c>
      <c r="AE722" s="77" t="inlineStr">
        <is>
          <t>Cybersecurity improvement plan and engagement report</t>
        </is>
      </c>
      <c r="AF722" s="77">
        <f>IF(OR(V722="No",X722="No",Z722="No"),"Outside strict definition",IF(AND(V722="Yes",X722="Yes",Z722="Yes"),"Meets all three","Potentially relevant; evidence incomplete"))</f>
        <v/>
      </c>
      <c r="AG722" s="77" t="inlineStr">
        <is>
          <t>Current status unclear</t>
        </is>
      </c>
      <c r="AH722" s="77" t="inlineStr">
        <is>
          <t>2024-25 (applications March 2025)</t>
        </is>
      </c>
      <c r="AI722" s="77" t="inlineStr">
        <is>
          <t>Yes</t>
        </is>
      </c>
      <c r="AJ722" s="77">
        <f>IF(AND(AI722="Yes",AF722="Meets all three",AG722="Current delivery confirmed"),"Yes","No")</f>
        <v/>
      </c>
      <c r="AK722" s="77" t="inlineStr"/>
      <c r="AL722" s="77" t="inlineStr">
        <is>
          <t>US20-S08-R1</t>
        </is>
      </c>
      <c r="AM722" s="77" t="inlineStr">
        <is>
          <t>Source is a search-result paraphrase, page not opened; no 2025/26-2026/27 cohort evidence; school affiliation of eligible programmes not confirmed.</t>
        </is>
      </c>
      <c r="AN722" s="77" t="inlineStr"/>
      <c r="AO722" s="77" t="inlineStr">
        <is>
          <t>US</t>
        </is>
      </c>
      <c r="AP722" s="77" t="inlineStr">
        <is>
          <t>US</t>
        </is>
      </c>
      <c r="AQ722" s="77" t="inlineStr">
        <is>
          <t>&gt;1 term</t>
        </is>
      </c>
      <c r="AR722" s="77" t="inlineStr">
        <is>
          <t>All/standard</t>
        </is>
      </c>
      <c r="AS722" s="77" t="inlineStr"/>
    </row>
    <row r="723">
      <c r="A723" s="77" t="inlineStr">
        <is>
          <t>US21</t>
        </is>
      </c>
      <c r="B723" s="77" t="inlineStr">
        <is>
          <t>California San Diego</t>
        </is>
      </c>
      <c r="C723" s="77" t="inlineStr">
        <is>
          <t>University-wide</t>
        </is>
      </c>
      <c r="D723" s="77" t="inlineStr">
        <is>
          <t>US21-S01</t>
        </is>
      </c>
      <c r="E723" s="77" t="inlineStr"/>
      <c r="F723" s="77" t="inlineStr">
        <is>
          <t>No</t>
        </is>
      </c>
      <c r="G723" s="79" t="inlineStr">
        <is>
          <t>Global TIES (ENG 100D Design for Development / ENG 100L Design for Development Lab)</t>
        </is>
      </c>
      <c r="H723" s="77" t="inlineStr">
        <is>
          <t>Global TIES</t>
        </is>
      </c>
      <c r="I723" s="77" t="inlineStr">
        <is>
          <t>ENG 100D (4 units); ENG 100L (2 units)</t>
        </is>
      </c>
      <c r="J723" s="77" t="inlineStr">
        <is>
          <t>Interdisciplinary undergraduate teams design, build, test and deliver solutions for local or global nonprofit/NGO partners. ENG 100D includes a group project for a nonprofit; ENG 100L is the long-term lab for accepted Global TIES students.</t>
        </is>
      </c>
      <c r="K723" s="77" t="inlineStr">
        <is>
          <t>Jacobs School of Engineering / Center for Global Sustainable Development</t>
        </is>
      </c>
      <c r="L723" s="77" t="inlineStr">
        <is>
          <t>ENG 100D open to all undergraduates; ENG 100L restricted to applicants accepted into Global TIES</t>
        </is>
      </c>
      <c r="M723" s="77" t="inlineStr">
        <is>
          <t>Central provision; Engineering/computing</t>
        </is>
      </c>
      <c r="N723" s="77" t="inlineStr">
        <is>
          <t>Undergraduate</t>
        </is>
      </c>
      <c r="O723" s="77" t="inlineStr">
        <is>
          <t>Any (prerequisite: a college writing/foundation course)</t>
        </is>
      </c>
      <c r="P723" s="77" t="inlineStr">
        <is>
          <t>ENG 100L by application and department approval; ENG 100D prerequisite CAT 2/DOC 2/HUM 2/MCWP 40/MMW 2/WCWP 10B/SYN 1</t>
        </is>
      </c>
      <c r="Q723" s="77" t="inlineStr">
        <is>
          <t>Optional/elective</t>
        </is>
      </c>
      <c r="R723" s="77" t="inlineStr">
        <is>
          <t>Curricular</t>
        </is>
      </c>
      <c r="S723" s="77" t="inlineStr">
        <is>
          <t>ENG 100D 4 units; ENG 100L 2 units, repeatable six times</t>
        </is>
      </c>
      <c r="T723" s="77" t="inlineStr">
        <is>
          <t>ENG 100D one quarter; ENG 100L long-term (multi-quarter)</t>
        </is>
      </c>
      <c r="U723" s="77" t="inlineStr">
        <is>
          <t>Team project courses</t>
        </is>
      </c>
      <c r="V723" s="77" t="inlineStr">
        <is>
          <t>Yes</t>
        </is>
      </c>
      <c r="W723" s="77" t="inlineStr">
        <is>
          <t>ENG 100D: 'Includes a group project designing a solution for a local or global nonprofit organization' [1]; ENG 100L: teams 'design, build, test, and deliver solutions to real-world problems' [1].</t>
        </is>
      </c>
      <c r="X723" s="77" t="inlineStr">
        <is>
          <t>Yes</t>
        </is>
      </c>
      <c r="Y723" s="77" t="inlineStr">
        <is>
          <t>'Students work in teams' (ENG 100L) and 'group project' (ENG 100D) [1].</t>
        </is>
      </c>
      <c r="Z723" s="77" t="inlineStr">
        <is>
          <t>Yes</t>
        </is>
      </c>
      <c r="AA723" s="77" t="inlineStr">
        <is>
          <t>Catalog states group project is 'for a local or global nonprofit organization' and 100L students work with nonprofits and their communities [1]; search summary of Global TIES site says teams work with an NGO on a real-world problem [2]. Nonprofit's role in supervision/feedback/receipt of output not verified on a fetched page (Global TIES site pages returned 404 to WebFetch).</t>
        </is>
      </c>
      <c r="AB723" s="77" t="inlineStr">
        <is>
          <t>Charity/community</t>
        </is>
      </c>
      <c r="AC723" s="77" t="inlineStr">
        <is>
          <t>Nonprofit/NGO partner for whom solution is designed; long-term community partners for 100L</t>
        </is>
      </c>
      <c r="AD723" s="77" t="inlineStr">
        <is>
          <t>Spring 2026 project list per search summary: Schoolhouse Ghana, Diabeatit!, Cruz Roja (Tijuana) [2]</t>
        </is>
      </c>
      <c r="AE723" s="77" t="inlineStr">
        <is>
          <t>Designed/built/tested solution (prototype/software) for nonprofit</t>
        </is>
      </c>
      <c r="AF723" s="77">
        <f>IF(OR(V723="No",X723="No",Z723="No"),"Outside strict definition",IF(AND(V723="Yes",X723="Yes",Z723="Yes"),"Meets all three","Potentially relevant; evidence incomplete"))</f>
        <v/>
      </c>
      <c r="AG723" s="77" t="inlineStr">
        <is>
          <t>Current delivery confirmed</t>
        </is>
      </c>
      <c r="AH723" s="77" t="inlineStr">
        <is>
          <t>Spring 2026 project list (search summary only); catalog current</t>
        </is>
      </c>
      <c r="AI723" s="77" t="inlineStr">
        <is>
          <t>Yes</t>
        </is>
      </c>
      <c r="AJ723" s="77">
        <f>IF(AND(AI723="Yes",AF723="Meets all three",AG723="Current delivery confirmed"),"Yes","No")</f>
        <v/>
      </c>
      <c r="AK723" s="77" t="inlineStr"/>
      <c r="AL723" s="77" t="inlineStr">
        <is>
          <t>US21-S01-R1; US21-S01-R2</t>
        </is>
      </c>
      <c r="AM723" s="77" t="inlineStr">
        <is>
          <t>Global TIES site pages not fetchable; partner role in assessment/feedback not directly quoted; catalog page undated year (UCSD current catalog).</t>
        </is>
      </c>
      <c r="AN723" s="77" t="inlineStr">
        <is>
          <t>Global TIES</t>
        </is>
      </c>
      <c r="AO723" s="77" t="inlineStr">
        <is>
          <t>US</t>
        </is>
      </c>
      <c r="AP723" s="77" t="inlineStr">
        <is>
          <t>US</t>
        </is>
      </c>
      <c r="AQ723" s="77" t="inlineStr">
        <is>
          <t>~1 term/semester (100D); &gt;1 term (100L)</t>
        </is>
      </c>
      <c r="AR723" s="77" t="inlineStr">
        <is>
          <t>All/standard</t>
        </is>
      </c>
      <c r="AS723" s="77" t="inlineStr"/>
    </row>
    <row r="724">
      <c r="A724" s="77" t="inlineStr">
        <is>
          <t>US21</t>
        </is>
      </c>
      <c r="B724" s="77" t="inlineStr">
        <is>
          <t>California San Diego</t>
        </is>
      </c>
      <c r="C724" s="77" t="inlineStr">
        <is>
          <t>University-wide</t>
        </is>
      </c>
      <c r="D724" s="77" t="inlineStr">
        <is>
          <t>US21-S02</t>
        </is>
      </c>
      <c r="E724" s="77" t="inlineStr"/>
      <c r="F724" s="77" t="inlineStr">
        <is>
          <t>No</t>
        </is>
      </c>
      <c r="G724" s="79" t="inlineStr">
        <is>
          <t>i4X (The Basement, Office of Innovation and Commercialization)</t>
        </is>
      </c>
      <c r="H724" s="77" t="inlineStr">
        <is>
          <t>i4X multidisciplinary challenge program</t>
        </is>
      </c>
      <c r="I724" s="77" t="inlineStr">
        <is>
          <t>AIP 197 (optional credit)</t>
        </is>
      </c>
      <c r="J724" s="77" t="inlineStr">
        <is>
          <t>Two-quarter program in which multidisciplinary student teams work on real-world challenges provided by regional and national partners across industry, society and government tracks, with regular check-ins with the team, challenge partner and staff, ending in final presentations and a showcase.</t>
        </is>
      </c>
      <c r="K724" s="77" t="inlineStr">
        <is>
          <t>The Basement / Office of Innovation and Commercialization (OIC)</t>
        </is>
      </c>
      <c r="L724" s="77" t="inlineStr">
        <is>
          <t>All current UC San Diego undergraduate and graduate students in good academic standing</t>
        </is>
      </c>
      <c r="M724" s="77" t="inlineStr">
        <is>
          <t>Central provision</t>
        </is>
      </c>
      <c r="N724" s="77" t="inlineStr">
        <is>
          <t>Mixed</t>
        </is>
      </c>
      <c r="O724" s="77" t="inlineStr">
        <is>
          <t>Any</t>
        </is>
      </c>
      <c r="P724" s="77" t="inlineStr">
        <is>
          <t>Good academic standing; application</t>
        </is>
      </c>
      <c r="Q724" s="77" t="inlineStr">
        <is>
          <t>Selective/competitive</t>
        </is>
      </c>
      <c r="R724" s="77" t="inlineStr">
        <is>
          <t>Mixed</t>
        </is>
      </c>
      <c r="S724" s="77" t="inlineStr">
        <is>
          <t>AIP 197 credit available for undergraduates; Co-Curricular Record approved</t>
        </is>
      </c>
      <c r="T724" s="77" t="inlineStr">
        <is>
          <t>Two quarters (Winter/Spring 2027: Jan-May 2027)</t>
        </is>
      </c>
      <c r="U724" s="77" t="inlineStr">
        <is>
          <t>Team challenge program</t>
        </is>
      </c>
      <c r="V724" s="77" t="inlineStr">
        <is>
          <t>Yes</t>
        </is>
      </c>
      <c r="W724" s="77" t="inlineStr">
        <is>
          <t>Teams work on 'real-world challenges'; final presentations and deliverables 11 May 2027, Demo Day 20 May 2027 [1].</t>
        </is>
      </c>
      <c r="X724" s="77" t="inlineStr">
        <is>
          <t>Yes</t>
        </is>
      </c>
      <c r="Y724" s="77" t="inlineStr">
        <is>
          <t>'multidisciplinary teams of students' with 'Regular check-in meetings with the team, challenge partner, and Basement staff' [1]. Team size not stated.</t>
        </is>
      </c>
      <c r="Z724" s="77" t="inlineStr">
        <is>
          <t>Yes</t>
        </is>
      </c>
      <c r="AA724" s="77" t="inlineStr">
        <is>
          <t>Challenges 'provided by regional and national partners'; challenge partner attends regular check-ins [1]. Partners are non-university organisations (JLabs, Radicle Science, City of San Diego, San Diego Zoo) [1].</t>
        </is>
      </c>
      <c r="AB724" s="77" t="inlineStr">
        <is>
          <t>Mixed</t>
        </is>
      </c>
      <c r="AC724" s="77" t="inlineStr">
        <is>
          <t>Provides challenge; attends regular check-ins with team</t>
        </is>
      </c>
      <c r="AD724" s="77" t="inlineStr">
        <is>
          <t>Past partners: JLabs, Radicle Science, City of San Diego, San Diego Zoo (page, undated)</t>
        </is>
      </c>
      <c r="AE724" s="77" t="inlineStr">
        <is>
          <t>Final presentation and deliverables; Demo Day showcase</t>
        </is>
      </c>
      <c r="AF724" s="77">
        <f>IF(OR(V724="No",X724="No",Z724="No"),"Outside strict definition",IF(AND(V724="Yes",X724="Yes",Z724="Yes"),"Meets all three","Potentially relevant; evidence incomplete"))</f>
        <v/>
      </c>
      <c r="AG724" s="77" t="inlineStr">
        <is>
          <t>Current delivery confirmed</t>
        </is>
      </c>
      <c r="AH724" s="77" t="inlineStr">
        <is>
          <t>2026/27 (Winter/Spring 2027 cohort, applications due 25 Oct 2026)</t>
        </is>
      </c>
      <c r="AI724" s="77" t="inlineStr">
        <is>
          <t>Yes</t>
        </is>
      </c>
      <c r="AJ724" s="77">
        <f>IF(AND(AI724="Yes",AF724="Meets all three",AG724="Current delivery confirmed"),"Yes","No")</f>
        <v/>
      </c>
      <c r="AK724" s="77" t="inlineStr"/>
      <c r="AL724" s="77" t="inlineStr">
        <is>
          <t>US21-S02-R1</t>
        </is>
      </c>
      <c r="AM724" s="77" t="inlineStr">
        <is>
          <t>Team size; whether partner assesses; number of participants.</t>
        </is>
      </c>
      <c r="AN724" s="77" t="inlineStr"/>
      <c r="AO724" s="77" t="inlineStr">
        <is>
          <t>US</t>
        </is>
      </c>
      <c r="AP724" s="77" t="inlineStr">
        <is>
          <t>US</t>
        </is>
      </c>
      <c r="AQ724" s="77" t="inlineStr">
        <is>
          <t>&gt;1 term</t>
        </is>
      </c>
      <c r="AR724" s="77" t="inlineStr">
        <is>
          <t>All/standard</t>
        </is>
      </c>
      <c r="AS724" s="77" t="inlineStr"/>
    </row>
    <row r="725">
      <c r="A725" s="77" t="inlineStr">
        <is>
          <t>US21</t>
        </is>
      </c>
      <c r="B725" s="77" t="inlineStr">
        <is>
          <t>California San Diego</t>
        </is>
      </c>
      <c r="C725" s="77" t="inlineStr">
        <is>
          <t>Programme/course</t>
        </is>
      </c>
      <c r="D725" s="77" t="inlineStr">
        <is>
          <t>US21-S03</t>
        </is>
      </c>
      <c r="E725" s="77" t="inlineStr"/>
      <c r="F725" s="77" t="inlineStr">
        <is>
          <t>No</t>
        </is>
      </c>
      <c r="G725" s="79" t="inlineStr">
        <is>
          <t>Rady Action Project (MBA capstone)</t>
        </is>
      </c>
      <c r="H725" s="77" t="inlineStr">
        <is>
          <t>Rady Action Project (RAP)</t>
        </is>
      </c>
      <c r="I725" s="77" t="inlineStr"/>
      <c r="J725" s="77" t="inlineStr">
        <is>
          <t>MBA students work in teams of 4-6, guided by faculty, on a consulting project for a company or organisation, delivering a final presentation and executive summary.</t>
        </is>
      </c>
      <c r="K725" s="77" t="inlineStr">
        <is>
          <t>Rady School of Management</t>
        </is>
      </c>
      <c r="L725" s="77" t="inlineStr">
        <is>
          <t>Rady MBA programmes (full-time/FlexEvening/Executive variants have hands-on pages)</t>
        </is>
      </c>
      <c r="M725" s="77" t="inlineStr">
        <is>
          <t>Business/management</t>
        </is>
      </c>
      <c r="N725" s="77" t="inlineStr">
        <is>
          <t>Postgraduate taught</t>
        </is>
      </c>
      <c r="O725" s="77" t="inlineStr"/>
      <c r="P725" s="77" t="inlineStr"/>
      <c r="Q725" s="77" t="inlineStr">
        <is>
          <t>Unclear</t>
        </is>
      </c>
      <c r="R725" s="77" t="inlineStr">
        <is>
          <t>Curricular</t>
        </is>
      </c>
      <c r="S725" s="77" t="inlineStr">
        <is>
          <t>Not stated</t>
        </is>
      </c>
      <c r="T725" s="77" t="inlineStr">
        <is>
          <t>About 10 hours/week over 8 weeks (Jan-Mar or Mar-Jun)</t>
        </is>
      </c>
      <c r="U725" s="77" t="inlineStr">
        <is>
          <t>Team consulting project</t>
        </is>
      </c>
      <c r="V725" s="77" t="inlineStr">
        <is>
          <t>Yes</t>
        </is>
      </c>
      <c r="W725" s="77" t="inlineStr">
        <is>
          <t>Business cases/consulting project; 'Final presentation + Executive Summary' [1][2].</t>
        </is>
      </c>
      <c r="X725" s="77" t="inlineStr">
        <is>
          <t>Yes</t>
        </is>
      </c>
      <c r="Y725" s="77" t="inlineStr">
        <is>
          <t>'Teams of 4-6 students, guided by faculty' [1].</t>
        </is>
      </c>
      <c r="Z725" s="77" t="inlineStr">
        <is>
          <t>Yes</t>
        </is>
      </c>
      <c r="AA725" s="77" t="inlineStr">
        <is>
          <t>'work directly with companies'; past partners AAXIS, Amazon, Intel, Qualcomm, Sunrun, VA San Diego Healthcare System [2]; search summary says projects sourced from for-profit and non-profit organisations. Marked Yes because client companies are the stated norm on the fetched pages.</t>
        </is>
      </c>
      <c r="AB725" s="77" t="inlineStr">
        <is>
          <t>Mixed</t>
        </is>
      </c>
      <c r="AC725" s="77" t="inlineStr">
        <is>
          <t>Sponsor/client supplies problem; receives final presentation</t>
        </is>
      </c>
      <c r="AD725" s="77" t="inlineStr">
        <is>
          <t>AAXIS, Amazon, Intel, Qualcomm, Sunrun, VA San Diego Healthcare System (past partners, undated)</t>
        </is>
      </c>
      <c r="AE725" s="77" t="inlineStr">
        <is>
          <t>Final presentation + executive summary</t>
        </is>
      </c>
      <c r="AF725" s="77">
        <f>IF(OR(V725="No",X725="No",Z725="No"),"Outside strict definition",IF(AND(V725="Yes",X725="Yes",Z725="Yes"),"Meets all three","Potentially relevant; evidence incomplete"))</f>
        <v/>
      </c>
      <c r="AG725" s="77" t="inlineStr">
        <is>
          <t>Current status unclear</t>
        </is>
      </c>
      <c r="AH725" s="77" t="inlineStr">
        <is>
          <t>undated</t>
        </is>
      </c>
      <c r="AI725" s="77" t="inlineStr">
        <is>
          <t>Yes</t>
        </is>
      </c>
      <c r="AJ725" s="77">
        <f>IF(AND(AI725="Yes",AF725="Meets all three",AG725="Current delivery confirmed"),"Yes","No")</f>
        <v/>
      </c>
      <c r="AK725" s="77" t="inlineStr"/>
      <c r="AL725" s="77" t="inlineStr">
        <is>
          <t>US21-S03-R1; US21-S03-R2</t>
        </is>
      </c>
      <c r="AM725" s="77" t="inlineStr">
        <is>
          <t>No year on pages; whether RAP is required; credit.</t>
        </is>
      </c>
      <c r="AN725" s="77" t="inlineStr"/>
      <c r="AO725" s="77" t="inlineStr">
        <is>
          <t>US</t>
        </is>
      </c>
      <c r="AP725" s="77" t="inlineStr">
        <is>
          <t>US</t>
        </is>
      </c>
      <c r="AQ725" s="77" t="inlineStr">
        <is>
          <t>~1 term/semester</t>
        </is>
      </c>
      <c r="AR725" s="77" t="inlineStr">
        <is>
          <t>All/standard</t>
        </is>
      </c>
      <c r="AS725" s="77" t="inlineStr"/>
    </row>
    <row r="726">
      <c r="A726" s="77" t="inlineStr">
        <is>
          <t>US21</t>
        </is>
      </c>
      <c r="B726" s="77" t="inlineStr">
        <is>
          <t>California San Diego</t>
        </is>
      </c>
      <c r="C726" s="77" t="inlineStr">
        <is>
          <t>Programme/course</t>
        </is>
      </c>
      <c r="D726" s="77" t="inlineStr">
        <is>
          <t>US21-S04</t>
        </is>
      </c>
      <c r="E726" s="77" t="inlineStr"/>
      <c r="F726" s="77" t="inlineStr">
        <is>
          <t>No</t>
        </is>
      </c>
      <c r="G726" s="79" t="inlineStr">
        <is>
          <t>MSBA Capstone Project (MS in Business Analytics)</t>
        </is>
      </c>
      <c r="H726" s="77" t="inlineStr">
        <is>
          <t>MSBA Capstone</t>
        </is>
      </c>
      <c r="I726" s="77" t="inlineStr"/>
      <c r="J726" s="77" t="inlineStr">
        <is>
          <t>10-week applied engagement in which teams of typically 3-5 students solve real business problems for industry sponsors, with a faculty advisor and communication coaches, delivering analytics/AI solutions and an executive business case.</t>
        </is>
      </c>
      <c r="K726" s="77" t="inlineStr">
        <is>
          <t>Rady School of Management</t>
        </is>
      </c>
      <c r="L726" s="77" t="inlineStr">
        <is>
          <t>MS in Business Analytics</t>
        </is>
      </c>
      <c r="M726" s="77" t="inlineStr">
        <is>
          <t>Business/management</t>
        </is>
      </c>
      <c r="N726" s="77" t="inlineStr">
        <is>
          <t>Postgraduate taught</t>
        </is>
      </c>
      <c r="O726" s="77" t="inlineStr"/>
      <c r="P726" s="77" t="inlineStr"/>
      <c r="Q726" s="77" t="inlineStr">
        <is>
          <t>Unclear</t>
        </is>
      </c>
      <c r="R726" s="77" t="inlineStr">
        <is>
          <t>Curricular</t>
        </is>
      </c>
      <c r="S726" s="77" t="inlineStr">
        <is>
          <t>Not stated</t>
        </is>
      </c>
      <c r="T726" s="77" t="inlineStr">
        <is>
          <t>Typical capstone quarter 10 weeks, main window spring</t>
        </is>
      </c>
      <c r="U726" s="77" t="inlineStr">
        <is>
          <t>Team sponsor project</t>
        </is>
      </c>
      <c r="V726" s="77" t="inlineStr">
        <is>
          <t>Yes</t>
        </is>
      </c>
      <c r="W726" s="77" t="inlineStr">
        <is>
          <t>'teams solve real business problems for industry sponsors'; executive business case and technical outputs [1].</t>
        </is>
      </c>
      <c r="X726" s="77" t="inlineStr">
        <is>
          <t>Yes</t>
        </is>
      </c>
      <c r="Y726" s="77" t="inlineStr">
        <is>
          <t>'The typical team size is 3-5 students' with faculty advisor [1].</t>
        </is>
      </c>
      <c r="Z726" s="77" t="inlineStr">
        <is>
          <t>Yes</t>
        </is>
      </c>
      <c r="AA726" s="77" t="inlineStr">
        <is>
          <t>Industry sponsors (Amazon, Mazda, Experian, HP, Qualcomm, Illumina, Thermo Fisher Scientific, Petco) supply projects; sponsors receive artifacts; 2025: 35 projects from 28 companies accepted [1].</t>
        </is>
      </c>
      <c r="AB726" s="77" t="inlineStr">
        <is>
          <t>Business/commercial</t>
        </is>
      </c>
      <c r="AC726" s="77" t="inlineStr">
        <is>
          <t>Sponsors propose projects (no fee), receive deliverables</t>
        </is>
      </c>
      <c r="AD726" s="77" t="inlineStr">
        <is>
          <t>Amazon, Mazda, Experian, HP, Qualcomm, Illumina, Thermo Fisher Scientific, Petco (page, undated list)</t>
        </is>
      </c>
      <c r="AE726" s="77" t="inlineStr">
        <is>
          <t>Executive-ready business case and analytics/AI solution</t>
        </is>
      </c>
      <c r="AF726" s="77">
        <f>IF(OR(V726="No",X726="No",Z726="No"),"Outside strict definition",IF(AND(V726="Yes",X726="Yes",Z726="Yes"),"Meets all three","Potentially relevant; evidence incomplete"))</f>
        <v/>
      </c>
      <c r="AG726" s="77" t="inlineStr">
        <is>
          <t>Current delivery confirmed</t>
        </is>
      </c>
      <c r="AH726" s="77" t="inlineStr">
        <is>
          <t>2025 (cohort stats labelled 2025; page copyright 2026)</t>
        </is>
      </c>
      <c r="AI726" s="77" t="inlineStr">
        <is>
          <t>Yes</t>
        </is>
      </c>
      <c r="AJ726" s="77">
        <f>IF(AND(AI726="Yes",AF726="Meets all three",AG726="Current delivery confirmed"),"Yes","No")</f>
        <v/>
      </c>
      <c r="AK726" s="77" t="inlineStr">
        <is>
          <t>35 projects from 28 companies accepted in prior year (labelled 2025 feedback); 56 proposals</t>
        </is>
      </c>
      <c r="AL726" s="77" t="inlineStr">
        <is>
          <t>US21-S04-R1</t>
        </is>
      </c>
      <c r="AM726" s="77" t="inlineStr">
        <is>
          <t>Whether capstone is required; credit.</t>
        </is>
      </c>
      <c r="AN726" s="77" t="inlineStr"/>
      <c r="AO726" s="77" t="inlineStr">
        <is>
          <t>US</t>
        </is>
      </c>
      <c r="AP726" s="77" t="inlineStr">
        <is>
          <t>US</t>
        </is>
      </c>
      <c r="AQ726" s="77" t="inlineStr">
        <is>
          <t>~1 term/semester</t>
        </is>
      </c>
      <c r="AR726" s="77" t="inlineStr">
        <is>
          <t>All/standard</t>
        </is>
      </c>
      <c r="AS726" s="77" t="inlineStr"/>
    </row>
    <row r="727">
      <c r="A727" s="77" t="inlineStr">
        <is>
          <t>US21</t>
        </is>
      </c>
      <c r="B727" s="77" t="inlineStr">
        <is>
          <t>California San Diego</t>
        </is>
      </c>
      <c r="C727" s="77" t="inlineStr">
        <is>
          <t>Programme/course</t>
        </is>
      </c>
      <c r="D727" s="77" t="inlineStr">
        <is>
          <t>US21-S05</t>
        </is>
      </c>
      <c r="E727" s="77" t="inlineStr"/>
      <c r="F727" s="77" t="inlineStr">
        <is>
          <t>No</t>
        </is>
      </c>
      <c r="G727" s="79" t="inlineStr">
        <is>
          <t>MAE 156B Mechanical Design II (sponsored senior design)</t>
        </is>
      </c>
      <c r="H727" s="77" t="inlineStr">
        <is>
          <t>MAE 156B sponsored design projects</t>
        </is>
      </c>
      <c r="I727" s="77" t="inlineStr">
        <is>
          <t>MAE 156B</t>
        </is>
      </c>
      <c r="J727" s="77" t="inlineStr">
        <is>
          <t>Mechanical engineering student teams solve real-world engineering problems for project sponsors, producing a working hardware prototype. Sponsors are a mix of external companies (e.g. ATA Engineering) and UCSD internal faculty/units.</t>
        </is>
      </c>
      <c r="K727" s="77" t="inlineStr">
        <is>
          <t>Department of Mechanical and Aerospace Engineering, Jacobs School</t>
        </is>
      </c>
      <c r="L727" s="77" t="inlineStr">
        <is>
          <t>Mechanical engineering seniors</t>
        </is>
      </c>
      <c r="M727" s="77" t="inlineStr">
        <is>
          <t>Engineering/computing</t>
        </is>
      </c>
      <c r="N727" s="77" t="inlineStr">
        <is>
          <t>Undergraduate</t>
        </is>
      </c>
      <c r="O727" s="77" t="inlineStr">
        <is>
          <t>Senior</t>
        </is>
      </c>
      <c r="P727" s="77" t="inlineStr"/>
      <c r="Q727" s="77" t="inlineStr">
        <is>
          <t>Unclear</t>
        </is>
      </c>
      <c r="R727" s="77" t="inlineStr">
        <is>
          <t>Curricular</t>
        </is>
      </c>
      <c r="S727" s="77" t="inlineStr"/>
      <c r="T727" s="77" t="inlineStr">
        <is>
          <t>10-week quarter</t>
        </is>
      </c>
      <c r="U727" s="77" t="inlineStr">
        <is>
          <t>Team prototype project</t>
        </is>
      </c>
      <c r="V727" s="77" t="inlineStr">
        <is>
          <t>Yes</t>
        </is>
      </c>
      <c r="W727" s="77" t="inlineStr">
        <is>
          <t>'All projects require development of a working hardware prototype' [1].</t>
        </is>
      </c>
      <c r="X727" s="77" t="inlineStr">
        <is>
          <t>Yes</t>
        </is>
      </c>
      <c r="Y727" s="77" t="inlineStr">
        <is>
          <t>'In MAE156B students teams solve real world engineer problems for project sponsors' [1].</t>
        </is>
      </c>
      <c r="Z727" s="77" t="inlineStr">
        <is>
          <t>Unclear</t>
        </is>
      </c>
      <c r="AA727" s="77" t="inlineStr">
        <is>
          <t>Sponsors include external company ATA Engineering but several listed sponsors are UCSD faculty/units (Radiation Medicine, Animal Care Program, ECE education) per search summary [2]; mixed internal/external, external share not documented, so Unclear.</t>
        </is>
      </c>
      <c r="AB727" s="77" t="inlineStr">
        <is>
          <t>Mixed</t>
        </is>
      </c>
      <c r="AC727" s="77" t="inlineStr">
        <is>
          <t>Project sponsor (internal UCSD units and some companies)</t>
        </is>
      </c>
      <c r="AD727" s="77" t="inlineStr">
        <is>
          <t>ATA Engineering (external); internal UCSD sponsors per search summary</t>
        </is>
      </c>
      <c r="AE727" s="77" t="inlineStr">
        <is>
          <t>Working hardware prototype</t>
        </is>
      </c>
      <c r="AF727" s="77">
        <f>IF(OR(V727="No",X727="No",Z727="No"),"Outside strict definition",IF(AND(V727="Yes",X727="Yes",Z727="Yes"),"Meets all three","Potentially relevant; evidence incomplete"))</f>
        <v/>
      </c>
      <c r="AG727" s="77" t="inlineStr">
        <is>
          <t>Current delivery confirmed</t>
        </is>
      </c>
      <c r="AH727" s="77" t="inlineStr">
        <is>
          <t>Spring 2026 (project links sheet)</t>
        </is>
      </c>
      <c r="AI727" s="77" t="inlineStr">
        <is>
          <t>Yes</t>
        </is>
      </c>
      <c r="AJ727" s="77">
        <f>IF(AND(AI727="Yes",AF727="Meets all three",AG727="Current delivery confirmed"),"Yes","No")</f>
        <v/>
      </c>
      <c r="AK727" s="77" t="inlineStr"/>
      <c r="AL727" s="77" t="inlineStr">
        <is>
          <t>US21-S05-R1; US21-S05-R2</t>
        </is>
      </c>
      <c r="AM727" s="77" t="inlineStr">
        <is>
          <t>Share of external vs internal sponsors; compulsory status. Similar sponsored capstones exist in ECE (ECE 191) and Bioengineering (BENG 187/188; sponsors from 'academia, government, or industry' with a UCSD faculty member) - further departmental instances likely.</t>
        </is>
      </c>
      <c r="AN727" s="77" t="inlineStr"/>
      <c r="AO727" s="77" t="inlineStr">
        <is>
          <t>US</t>
        </is>
      </c>
      <c r="AP727" s="77" t="inlineStr">
        <is>
          <t>US</t>
        </is>
      </c>
      <c r="AQ727" s="77" t="inlineStr">
        <is>
          <t>~1 term/semester</t>
        </is>
      </c>
      <c r="AR727" s="77" t="inlineStr">
        <is>
          <t>Some projects</t>
        </is>
      </c>
      <c r="AS727" s="77" t="inlineStr"/>
    </row>
    <row r="728">
      <c r="A728" s="77" t="inlineStr">
        <is>
          <t>US21</t>
        </is>
      </c>
      <c r="B728" s="77" t="inlineStr">
        <is>
          <t>California San Diego</t>
        </is>
      </c>
      <c r="C728" s="77" t="inlineStr">
        <is>
          <t>Programme/course</t>
        </is>
      </c>
      <c r="D728" s="77" t="inlineStr">
        <is>
          <t>US21-S06</t>
        </is>
      </c>
      <c r="E728" s="77" t="inlineStr"/>
      <c r="F728" s="77" t="inlineStr">
        <is>
          <t>No</t>
        </is>
      </c>
      <c r="G728" s="79" t="inlineStr">
        <is>
          <t>Senior Capstone Program (HDSI/Halicioglu data science industry-mentor capstone, DSC 180A/B)</t>
        </is>
      </c>
      <c r="H728" s="77" t="inlineStr">
        <is>
          <t>Data Science Senior Capstone with industry partners</t>
        </is>
      </c>
      <c r="I728" s="77" t="inlineStr">
        <is>
          <t>DSC 180A/180B</t>
        </is>
      </c>
      <c r="J728" s="77" t="inlineStr">
        <is>
          <t>Two-quarter senior data science capstone in which small groups solve real-world data science problems; industry partners (e.g. Prism Data, SDG&amp;E) run capstone projects and mentor teams.</t>
        </is>
      </c>
      <c r="K728" s="77" t="inlineStr">
        <is>
          <t>Halicioglu Data Science Institute / School of Data Science and Computing</t>
        </is>
      </c>
      <c r="L728" s="77" t="inlineStr">
        <is>
          <t>Data science undergraduate majors (inferred)</t>
        </is>
      </c>
      <c r="M728" s="77" t="inlineStr">
        <is>
          <t>Science; Engineering/computing</t>
        </is>
      </c>
      <c r="N728" s="77" t="inlineStr">
        <is>
          <t>Undergraduate</t>
        </is>
      </c>
      <c r="O728" s="77" t="inlineStr">
        <is>
          <t>Senior</t>
        </is>
      </c>
      <c r="P728" s="77" t="inlineStr"/>
      <c r="Q728" s="77" t="inlineStr">
        <is>
          <t>Unclear</t>
        </is>
      </c>
      <c r="R728" s="77" t="inlineStr">
        <is>
          <t>Curricular</t>
        </is>
      </c>
      <c r="S728" s="77" t="inlineStr"/>
      <c r="T728" s="77" t="inlineStr">
        <is>
          <t>Two quarters (DSC 180A Fall 2026, 180B Winter 2027); Prism project 'six-month'</t>
        </is>
      </c>
      <c r="U728" s="77" t="inlineStr">
        <is>
          <t>Group capstone with industry mentors</t>
        </is>
      </c>
      <c r="V728" s="77" t="inlineStr">
        <is>
          <t>Yes</t>
        </is>
      </c>
      <c r="W728" s="77" t="inlineStr">
        <is>
          <t>Students solve a real-world data science problem over two quarters (search summary of course listing) [2].</t>
        </is>
      </c>
      <c r="X728" s="77" t="inlineStr">
        <is>
          <t>Yes</t>
        </is>
      </c>
      <c r="Y728" s="77" t="inlineStr">
        <is>
          <t>'Students work as part of a small group' (search summary) [2]; article refers to partner 'team' [1].</t>
        </is>
      </c>
      <c r="Z728" s="77" t="inlineStr">
        <is>
          <t>Unclear</t>
        </is>
      </c>
      <c r="AA728" s="77" t="inlineStr">
        <is>
          <t>Article (21 Oct 2025) says industry partners Prism Data and SDG&amp;E mentor capstone teams, SDG&amp;E brings students into its facilities [1]; but not every capstone project is industry-sponsored (domain 'of their choosing'), so external coverage is unclear.</t>
        </is>
      </c>
      <c r="AB728" s="77" t="inlineStr">
        <is>
          <t>Business/commercial</t>
        </is>
      </c>
      <c r="AC728" s="77" t="inlineStr">
        <is>
          <t>Industry mentors; run capstone projects</t>
        </is>
      </c>
      <c r="AD728" s="77" t="inlineStr">
        <is>
          <t>Prism Data, San Diego Gas &amp; Electric (article 21 Oct 2025)</t>
        </is>
      </c>
      <c r="AE728" s="77" t="inlineStr">
        <is>
          <t>Data science project outputs</t>
        </is>
      </c>
      <c r="AF728" s="77">
        <f>IF(OR(V728="No",X728="No",Z728="No"),"Outside strict definition",IF(AND(V728="Yes",X728="Yes",Z728="Yes"),"Meets all three","Potentially relevant; evidence incomplete"))</f>
        <v/>
      </c>
      <c r="AG728" s="77" t="inlineStr">
        <is>
          <t>Current delivery confirmed</t>
        </is>
      </c>
      <c r="AH728" s="77" t="inlineStr">
        <is>
          <t>2026/27 (DSC 180A Fall 2026 listing per search summary)</t>
        </is>
      </c>
      <c r="AI728" s="77" t="inlineStr">
        <is>
          <t>Yes</t>
        </is>
      </c>
      <c r="AJ728" s="77">
        <f>IF(AND(AI728="Yes",AF728="Meets all three",AG728="Current delivery confirmed"),"Yes","No")</f>
        <v/>
      </c>
      <c r="AK728" s="77" t="inlineStr">
        <is>
          <t>'70+ annual capstone projects in collaboration with industry' per search summary of HDSI industry page (not fetched)</t>
        </is>
      </c>
      <c r="AL728" s="77" t="inlineStr">
        <is>
          <t>US21-S06-R1; US21-S06-R2</t>
        </is>
      </c>
      <c r="AM728" s="77" t="inlineStr">
        <is>
          <t>Whether capstone is required, share of industry-sponsored projects, group size.</t>
        </is>
      </c>
      <c r="AN728" s="77" t="inlineStr"/>
      <c r="AO728" s="77" t="inlineStr">
        <is>
          <t>US</t>
        </is>
      </c>
      <c r="AP728" s="77" t="inlineStr">
        <is>
          <t>US</t>
        </is>
      </c>
      <c r="AQ728" s="77" t="inlineStr">
        <is>
          <t>&gt;1 term</t>
        </is>
      </c>
      <c r="AR728" s="77" t="inlineStr">
        <is>
          <t>Some projects</t>
        </is>
      </c>
      <c r="AS728" s="77" t="inlineStr"/>
    </row>
    <row r="729">
      <c r="A729" s="77" t="inlineStr">
        <is>
          <t>US22</t>
        </is>
      </c>
      <c r="B729" s="77" t="inlineStr">
        <is>
          <t>Brown</t>
        </is>
      </c>
      <c r="C729" s="77" t="inlineStr">
        <is>
          <t>University-wide</t>
        </is>
      </c>
      <c r="D729" s="77" t="inlineStr">
        <is>
          <t>US22-S01</t>
        </is>
      </c>
      <c r="E729" s="77" t="inlineStr"/>
      <c r="F729" s="77" t="inlineStr">
        <is>
          <t>No</t>
        </is>
      </c>
      <c r="G729" s="79" t="inlineStr">
        <is>
          <t>Community-Based Learning and Research (CBLR) course designation</t>
        </is>
      </c>
      <c r="H729" s="77" t="inlineStr">
        <is>
          <t>Community-Based Learning and Research (CBLR) courses</t>
        </is>
      </c>
      <c r="I729" s="77" t="inlineStr">
        <is>
          <t>Multiple courses (designation)</t>
        </is>
      </c>
      <c r="J729" s="77" t="inlineStr">
        <is>
          <t>Curricular designation for courses across departments that must involve collaboration with community partners on a social challenge, include in-depth community experience and reflection, and create products shared with the partner and/or public. Group work, project form and partner type vary by course; individual child courses are not enumerated here other than those assessed separately.</t>
        </is>
      </c>
      <c r="K729" s="77" t="inlineStr">
        <is>
          <t>The College (College Curriculum Council) / Swearer Center</t>
        </is>
      </c>
      <c r="L729" s="77" t="inlineStr">
        <is>
          <t>Courses across many departments; eligibility is set by each course (prerequisites/enrolment caps may apply).</t>
        </is>
      </c>
      <c r="M729" s="77" t="inlineStr">
        <is>
          <t>Central provision</t>
        </is>
      </c>
      <c r="N729" s="77" t="inlineStr">
        <is>
          <t>Undergraduate</t>
        </is>
      </c>
      <c r="O729" s="77" t="inlineStr">
        <is>
          <t>Varies by course</t>
        </is>
      </c>
      <c r="P729" s="77" t="inlineStr">
        <is>
          <t>Per-course; Brown pages do not state a general student eligibility rule.</t>
        </is>
      </c>
      <c r="Q729" s="77" t="inlineStr">
        <is>
          <t>Optional/elective</t>
        </is>
      </c>
      <c r="R729" s="77" t="inlineStr">
        <is>
          <t>Curricular</t>
        </is>
      </c>
      <c r="S729" s="77" t="inlineStr">
        <is>
          <t>Regular course credit (per course); not stated on the pages fetched</t>
        </is>
      </c>
      <c r="T729" s="77" t="inlineStr">
        <is>
          <t>Semester (per course)</t>
        </is>
      </c>
      <c r="U729" s="77" t="inlineStr">
        <is>
          <t>Varies by course</t>
        </is>
      </c>
      <c r="V729" s="77" t="inlineStr">
        <is>
          <t>Unclear</t>
        </is>
      </c>
      <c r="W729" s="77" t="inlineStr">
        <is>
          <t>Designation criterion: 'Create products or outcomes that are shared with the community partner and/or broader public' [1], but the form/scale of project differs per course and no single bounded project brief is evidenced for the designation as a whole.</t>
        </is>
      </c>
      <c r="X729" s="77" t="inlineStr">
        <is>
          <t>Unclear</t>
        </is>
      </c>
      <c r="Y729" s="77" t="inlineStr">
        <is>
          <t>Designation criteria do not require teamwork; individual courses cited by search summary (CS 1951I teams, ENVS 1555 groups, POLS 1820X case studies) are group-based in places but not verified course-by-course [2].</t>
        </is>
      </c>
      <c r="Z729" s="77" t="inlineStr">
        <is>
          <t>Yes</t>
        </is>
      </c>
      <c r="AA729" s="77" t="inlineStr">
        <is>
          <t>Designation requires 'collaboration with one or more community partners to investigate an important social challenge or problem' and products shared with the partner [1].</t>
        </is>
      </c>
      <c r="AB729" s="77" t="inlineStr">
        <is>
          <t>Charity/community</t>
        </is>
      </c>
      <c r="AC729" s="77" t="inlineStr">
        <is>
          <t>Community partner collaborates on the problem and receives outputs; type of partner varies (nonprofits, public bodies).</t>
        </is>
      </c>
      <c r="AD729" s="77" t="inlineStr">
        <is>
          <t>USAID mentioned for POLS 1820X case studies (search summary, undated) [2]</t>
        </is>
      </c>
      <c r="AE729" s="77" t="inlineStr">
        <is>
          <t>Products/outcomes shared with community partner and/or public (varies)</t>
        </is>
      </c>
      <c r="AF729" s="77">
        <f>IF(OR(V729="No",X729="No",Z729="No"),"Outside strict definition",IF(AND(V729="Yes",X729="Yes",Z729="Yes"),"Meets all three","Potentially relevant; evidence incomplete"))</f>
        <v/>
      </c>
      <c r="AG729" s="77" t="inlineStr">
        <is>
          <t>Current delivery confirmed</t>
        </is>
      </c>
      <c r="AH729" s="77" t="inlineStr">
        <is>
          <t>Fall 2026 (legacy row: Fall 2026 catalogue confirmed; not independently re-verified this session)</t>
        </is>
      </c>
      <c r="AI729" s="77" t="inlineStr">
        <is>
          <t>Yes</t>
        </is>
      </c>
      <c r="AJ729" s="77">
        <f>IF(AND(AI729="Yes",AF729="Meets all three",AG729="Current delivery confirmed"),"Yes","No")</f>
        <v/>
      </c>
      <c r="AK729" s="77" t="inlineStr"/>
      <c r="AL729" s="77" t="inlineStr">
        <is>
          <t>US22-S01-R1; US22-S01-R2</t>
        </is>
      </c>
      <c r="AM729" s="77" t="inlineStr">
        <is>
          <t>Because group working is not shown for the designation as a whole, this is an umbrella; the legacy 'Fall 2026 catalogue' claim was not re-verified (Courses@Brown not fetched). Per-course group/partner evidence needed.</t>
        </is>
      </c>
      <c r="AN729" s="77" t="inlineStr">
        <is>
          <t>Community-Based Learning and Research (CBLR)</t>
        </is>
      </c>
      <c r="AO729" s="77" t="inlineStr">
        <is>
          <t>US</t>
        </is>
      </c>
      <c r="AP729" s="77" t="inlineStr">
        <is>
          <t>US</t>
        </is>
      </c>
      <c r="AQ729" s="77" t="inlineStr">
        <is>
          <t>~1 term/semester</t>
        </is>
      </c>
      <c r="AR729" s="77" t="inlineStr">
        <is>
          <t>All/standard</t>
        </is>
      </c>
      <c r="AS729" s="77" t="inlineStr"/>
    </row>
    <row r="730">
      <c r="A730" s="77" t="inlineStr">
        <is>
          <t>US22</t>
        </is>
      </c>
      <c r="B730" s="77" t="inlineStr">
        <is>
          <t>Brown</t>
        </is>
      </c>
      <c r="C730" s="77" t="inlineStr">
        <is>
          <t>Programme/course</t>
        </is>
      </c>
      <c r="D730" s="77" t="inlineStr">
        <is>
          <t>US22-S02</t>
        </is>
      </c>
      <c r="E730" s="77" t="inlineStr"/>
      <c r="F730" s="77" t="inlineStr">
        <is>
          <t>No</t>
        </is>
      </c>
      <c r="G730" s="79" t="inlineStr">
        <is>
          <t>CS for Social Change studio</t>
        </is>
      </c>
      <c r="H730" s="77" t="inlineStr">
        <is>
          <t>CS for Social Change (CSCI 1951I)</t>
        </is>
      </c>
      <c r="I730" s="77" t="inlineStr">
        <is>
          <t>CSCI 1951I</t>
        </is>
      </c>
      <c r="J730" s="77" t="inlineStr">
        <is>
          <t>Application-only studio course in which small teams of upper-level computer science undergraduates design, build and test technical projects (e.g. web portals, apps, browser extension) for and with non-profit/social-impact partner organisations, who supply project mentors.</t>
        </is>
      </c>
      <c r="K730" s="77" t="inlineStr">
        <is>
          <t>Department of Computer Science</t>
        </is>
      </c>
      <c r="L730" s="77" t="inlineStr">
        <is>
          <t>Undergraduates with CS 32/33/132 prerequisites (course page, Spring 2023); counts toward CS Engaged Scholars / Engaged Scholarship certificate</t>
        </is>
      </c>
      <c r="M730" s="77" t="inlineStr">
        <is>
          <t>Engineering/computing</t>
        </is>
      </c>
      <c r="N730" s="77" t="inlineStr">
        <is>
          <t>Undergraduate</t>
        </is>
      </c>
      <c r="O730" s="77" t="inlineStr">
        <is>
          <t>Generally 3rd-4th year (search summary)</t>
        </is>
      </c>
      <c r="P730" s="77" t="inlineStr">
        <is>
          <t>Application only; enrolment cap; prerequisites CS 32, 33 or 132 (Spring 2023 page)</t>
        </is>
      </c>
      <c r="Q730" s="77" t="inlineStr">
        <is>
          <t>Selective/competitive</t>
        </is>
      </c>
      <c r="R730" s="77" t="inlineStr">
        <is>
          <t>Curricular</t>
        </is>
      </c>
      <c r="S730" s="77" t="inlineStr">
        <is>
          <t>Course credit; weighting not retrieved</t>
        </is>
      </c>
      <c r="T730" s="77" t="inlineStr">
        <is>
          <t>15-week semester (search summary)</t>
        </is>
      </c>
      <c r="U730" s="77" t="inlineStr">
        <is>
          <t>Studio, teams with partner mentors</t>
        </is>
      </c>
      <c r="V730" s="77" t="inlineStr">
        <is>
          <t>Yes</t>
        </is>
      </c>
      <c r="W730" s="77" t="inlineStr">
        <is>
          <t>'Students will work in a studio environment to iteratively design, build, and test technical projects' with social change organisations [1]; example outputs (web portal, Chrome extension, Smart Cart app) [2].</t>
        </is>
      </c>
      <c r="X730" s="77" t="inlineStr">
        <is>
          <t>Yes</t>
        </is>
      </c>
      <c r="Y730" s="77" t="inlineStr">
        <is>
          <t>Teams of 3-4 students (search summary, tied to CS1951I course pages) [2]; fetched page says 'small teams' without a number [1].</t>
        </is>
      </c>
      <c r="Z730" s="77" t="inlineStr">
        <is>
          <t>Yes</t>
        </is>
      </c>
      <c r="AA730" s="77" t="inlineStr">
        <is>
          <t>Teams 'work directly with project mentors from non-profits and social impact ventures' [2]; Spring 2023 partners named on course page: The Peace Lab, Student Clinic for Immigrant Justice, Center for Health and Justice Transformation, iCareForYou [1]. Note: Student Clinic for Immigrant Justice is a student-run clinic, possibly university-affiliated; others external.</t>
        </is>
      </c>
      <c r="AB730" s="77" t="inlineStr">
        <is>
          <t>Charity/community</t>
        </is>
      </c>
      <c r="AC730" s="77" t="inlineStr">
        <is>
          <t>Provides project mentors and the problem; receives built product</t>
        </is>
      </c>
      <c r="AD730" s="77" t="inlineStr">
        <is>
          <t>The Peace Lab, Student Clinic for Immigrant Justice, Center for Health and Justice Transformation, iCareForYou (Spring 2023)</t>
        </is>
      </c>
      <c r="AE730" s="77" t="inlineStr">
        <is>
          <t>Working technical product (web/app) for partner</t>
        </is>
      </c>
      <c r="AF730" s="77">
        <f>IF(OR(V730="No",X730="No",Z730="No"),"Outside strict definition",IF(AND(V730="Yes",X730="Yes",Z730="Yes"),"Meets all three","Potentially relevant; evidence incomplete"))</f>
        <v/>
      </c>
      <c r="AG730" s="77" t="inlineStr">
        <is>
          <t>Current status unclear</t>
        </is>
      </c>
      <c r="AH730" s="77" t="inlineStr">
        <is>
          <t>Spring 2023</t>
        </is>
      </c>
      <c r="AI730" s="77" t="inlineStr">
        <is>
          <t>Yes</t>
        </is>
      </c>
      <c r="AJ730" s="77">
        <f>IF(AND(AI730="Yes",AF730="Meets all three",AG730="Current delivery confirmed"),"Yes","No")</f>
        <v/>
      </c>
      <c r="AK730" s="77" t="inlineStr"/>
      <c r="AL730" s="77" t="inlineStr">
        <is>
          <t>US22-S02-R1; US22-S02-R2</t>
        </is>
      </c>
      <c r="AM730" s="77" t="inlineStr">
        <is>
          <t>No 2025/26 or 2026/27 evidence found (course page shows Spring 2023); whether the course is CBLR-designated not verified.</t>
        </is>
      </c>
      <c r="AN730" s="77" t="inlineStr"/>
      <c r="AO730" s="77" t="inlineStr">
        <is>
          <t>US</t>
        </is>
      </c>
      <c r="AP730" s="77" t="inlineStr">
        <is>
          <t>US</t>
        </is>
      </c>
      <c r="AQ730" s="77" t="inlineStr">
        <is>
          <t>~1 term/semester</t>
        </is>
      </c>
      <c r="AR730" s="77" t="inlineStr">
        <is>
          <t>All/standard</t>
        </is>
      </c>
      <c r="AS730" s="77" t="inlineStr"/>
    </row>
    <row r="731">
      <c r="A731" s="77" t="inlineStr">
        <is>
          <t>US22</t>
        </is>
      </c>
      <c r="B731" s="77" t="inlineStr">
        <is>
          <t>Brown</t>
        </is>
      </c>
      <c r="C731" s="77" t="inlineStr">
        <is>
          <t>Programme/course</t>
        </is>
      </c>
      <c r="D731" s="77" t="inlineStr">
        <is>
          <t>US22-S03</t>
        </is>
      </c>
      <c r="E731" s="77" t="inlineStr"/>
      <c r="F731" s="77" t="inlineStr">
        <is>
          <t>No</t>
        </is>
      </c>
      <c r="G731" s="79" t="inlineStr">
        <is>
          <t>Master of Science in Data Science practicum / capstone (DATA 2050)</t>
        </is>
      </c>
      <c r="H731" s="77" t="inlineStr">
        <is>
          <t>MS Data Science capstone practicum</t>
        </is>
      </c>
      <c r="I731" s="77" t="inlineStr">
        <is>
          <t>DATA 2050</t>
        </is>
      </c>
      <c r="J731" s="77" t="inlineStr">
        <is>
          <t>Required semester-long team capstone in the Data Science master's: students work in small teams on a data science project sourced from Brown units (departments, labs, researchers) and from external entities (companies, nonprofits). DSI industry page states master's students complete a practicum project with an external company.</t>
        </is>
      </c>
      <c r="K731" s="77" t="inlineStr">
        <is>
          <t>Data Science Institute</t>
        </is>
      </c>
      <c r="L731" s="77" t="inlineStr">
        <is>
          <t>MS/ScM Data Science students</t>
        </is>
      </c>
      <c r="M731" s="77" t="inlineStr">
        <is>
          <t>Science; Engineering/computing</t>
        </is>
      </c>
      <c r="N731" s="77" t="inlineStr">
        <is>
          <t>Postgraduate taught</t>
        </is>
      </c>
      <c r="O731" s="77" t="inlineStr"/>
      <c r="P731" s="77" t="inlineStr"/>
      <c r="Q731" s="77" t="inlineStr">
        <is>
          <t>Compulsory within specified programmes</t>
        </is>
      </c>
      <c r="R731" s="77" t="inlineStr">
        <is>
          <t>Curricular</t>
        </is>
      </c>
      <c r="S731" s="77" t="inlineStr">
        <is>
          <t>Not retrieved</t>
        </is>
      </c>
      <c r="T731" s="77" t="inlineStr">
        <is>
          <t>Semester</t>
        </is>
      </c>
      <c r="U731" s="77" t="inlineStr">
        <is>
          <t>Team project overseen by faculty from core departments</t>
        </is>
      </c>
      <c r="V731" s="77" t="inlineStr">
        <is>
          <t>Yes</t>
        </is>
      </c>
      <c r="W731" s="77" t="inlineStr">
        <is>
          <t>Course page: 'hands-on thesis project that entails an in-depth study of a current problem in data science'; DSI examples of partner projects (risk model for Citizens Bank etc.) [1][2].</t>
        </is>
      </c>
      <c r="X731" s="77" t="inlineStr">
        <is>
          <t>Unclear</t>
        </is>
      </c>
      <c r="Y731" s="77" t="inlineStr">
        <is>
          <t>Search summary says capstone teams usually have 3-4 members [3], but the fetched DATA 2050 page (Fall 2022) does not mention teams, and the DSI page does not state team size.</t>
        </is>
      </c>
      <c r="Z731" s="77" t="inlineStr">
        <is>
          <t>Unclear</t>
        </is>
      </c>
      <c r="AA731" s="77" t="inlineStr">
        <is>
          <t>DSI page: master's students must complete a practicum with an external company; named projects with Citizens Bank, Brown Health (internal), FLY Initiative, PerformaMatch [2]. But search summary says projects come from Brown entities as well as external ones [3], and the DATA 2050 page says collaboration with 'an additional faculty member, postdoc, or industry partner' is possible [1], so external coverage is not shown to be standard.</t>
        </is>
      </c>
      <c r="AB731" s="77" t="inlineStr">
        <is>
          <t>Mixed</t>
        </is>
      </c>
      <c r="AC731" s="77" t="inlineStr">
        <is>
          <t>Supplies project/data; internal share undetermined</t>
        </is>
      </c>
      <c r="AD731" s="77" t="inlineStr">
        <is>
          <t>Citizens Bank, Brown Health (internal), Financial Youth Literacy (FLY) Initiative, PerformaMatch (DSI page, undated)</t>
        </is>
      </c>
      <c r="AE731" s="77" t="inlineStr">
        <is>
          <t>Capstone project/report</t>
        </is>
      </c>
      <c r="AF731" s="77">
        <f>IF(OR(V731="No",X731="No",Z731="No"),"Outside strict definition",IF(AND(V731="Yes",X731="Yes",Z731="Yes"),"Meets all three","Potentially relevant; evidence incomplete"))</f>
        <v/>
      </c>
      <c r="AG731" s="77" t="inlineStr">
        <is>
          <t>Current status unclear</t>
        </is>
      </c>
      <c r="AH731" s="77" t="inlineStr">
        <is>
          <t>Fall 2022 (course page); DSI page mentions 2026 event but no dated cohort</t>
        </is>
      </c>
      <c r="AI731" s="77" t="inlineStr">
        <is>
          <t>Yes</t>
        </is>
      </c>
      <c r="AJ731" s="77">
        <f>IF(AND(AI731="Yes",AF731="Meets all three",AG731="Current delivery confirmed"),"Yes","No")</f>
        <v/>
      </c>
      <c r="AK731" s="77" t="inlineStr"/>
      <c r="AL731" s="77" t="inlineStr">
        <is>
          <t>US22-S03-R1; US22-S03-R2; US22-S03-R3</t>
        </is>
      </c>
      <c r="AM731" s="77" t="inlineStr">
        <is>
          <t>Team size, mandatory external share, and current-year delivery; page names conflict (DSI 'practicum with external company' vs course page 'may collaborate').</t>
        </is>
      </c>
      <c r="AN731" s="77" t="inlineStr"/>
      <c r="AO731" s="77" t="inlineStr">
        <is>
          <t>US</t>
        </is>
      </c>
      <c r="AP731" s="77" t="inlineStr">
        <is>
          <t>US</t>
        </is>
      </c>
      <c r="AQ731" s="77" t="inlineStr">
        <is>
          <t>~1 term/semester</t>
        </is>
      </c>
      <c r="AR731" s="77" t="inlineStr">
        <is>
          <t>Unclear</t>
        </is>
      </c>
      <c r="AS731" s="77" t="inlineStr"/>
    </row>
    <row r="732">
      <c r="A732" s="77" t="inlineStr">
        <is>
          <t>US22</t>
        </is>
      </c>
      <c r="B732" s="77" t="inlineStr">
        <is>
          <t>Brown</t>
        </is>
      </c>
      <c r="C732" s="77" t="inlineStr">
        <is>
          <t>University-wide</t>
        </is>
      </c>
      <c r="D732" s="77" t="inlineStr">
        <is>
          <t>US22-S04</t>
        </is>
      </c>
      <c r="E732" s="77" t="inlineStr"/>
      <c r="F732" s="77" t="inlineStr">
        <is>
          <t>No</t>
        </is>
      </c>
      <c r="G732" s="79" t="inlineStr">
        <is>
          <t>Community-Engaged Data and Evaluation Collaborative (CEDEC)</t>
        </is>
      </c>
      <c r="H732" s="77" t="inlineStr">
        <is>
          <t>Community-Engaged Data and Evaluation Collaborative (CEDEC)</t>
        </is>
      </c>
      <c r="I732" s="77" t="inlineStr"/>
      <c r="J732" s="77" t="inlineStr">
        <is>
          <t>Swearer Center-hosted initiative linking Rhode Island nonprofits and public agencies with Brown faculty/staff-supervised student teams on data and evaluation projects (data collection protocols, policy briefs, surveys, visualisations). Students engage via courses, practica, capstones, fellowships and sometimes UTRA-funded paid roles.</t>
        </is>
      </c>
      <c r="K732" s="77" t="inlineStr">
        <is>
          <t>Swearer Center / community-engaged collaborative</t>
        </is>
      </c>
      <c r="L732" s="77" t="inlineStr">
        <is>
          <t>Undergraduate and graduate students from 30+ academic programs, via scoped courses/practica/capstones</t>
        </is>
      </c>
      <c r="M732" s="77" t="inlineStr">
        <is>
          <t>Central provision</t>
        </is>
      </c>
      <c r="N732" s="77" t="inlineStr">
        <is>
          <t>Mixed</t>
        </is>
      </c>
      <c r="O732" s="77" t="inlineStr"/>
      <c r="P732" s="77" t="inlineStr">
        <is>
          <t>Access through specific faculty/staff-led courses or projects</t>
        </is>
      </c>
      <c r="Q732" s="77" t="inlineStr">
        <is>
          <t>Optional/elective</t>
        </is>
      </c>
      <c r="R732" s="77" t="inlineStr">
        <is>
          <t>Mixed</t>
        </is>
      </c>
      <c r="S732" s="77" t="inlineStr">
        <is>
          <t>Not stated; courses/practica listed, paid roles also exist</t>
        </is>
      </c>
      <c r="T732" s="77" t="inlineStr">
        <is>
          <t>Per project; spring-term projects reported</t>
        </is>
      </c>
      <c r="U732" s="77" t="inlineStr">
        <is>
          <t>Faculty/staff-supervised student teams on partner-scoped projects</t>
        </is>
      </c>
      <c r="V732" s="77" t="inlineStr">
        <is>
          <t>Yes</t>
        </is>
      </c>
      <c r="W732" s="77" t="inlineStr">
        <is>
          <t>Deliverables include 'Building out data collection protocols' and 'Developing a policy analysis or brief' [1].</t>
        </is>
      </c>
      <c r="X732" s="77" t="inlineStr">
        <is>
          <t>Yes</t>
        </is>
      </c>
      <c r="Y732" s="77" t="inlineStr">
        <is>
          <t>'Faculty or staff support and supervise teams of undergraduate and/or graduate students' [1]; route mixes courses, practica and paid roles so not every route is team-based.</t>
        </is>
      </c>
      <c r="Z732" s="77" t="inlineStr">
        <is>
          <t>Yes</t>
        </is>
      </c>
      <c r="AA732" s="77" t="inlineStr">
        <is>
          <t>70+ community partners, mostly Rhode Island nonprofits and public agencies, with projects scoped with CEDEC; partners receive outputs [1]. Some listed 'partners' are internal Brown units (Annenberg Institute, Library, DSI, SPH) and are not counted.</t>
        </is>
      </c>
      <c r="AB732" s="77" t="inlineStr">
        <is>
          <t>Mixed</t>
        </is>
      </c>
      <c r="AC732" s="77" t="inlineStr">
        <is>
          <t>Community/public partners bring data and evaluation needs and receive outputs</t>
        </is>
      </c>
      <c r="AD732" s="77" t="inlineStr">
        <is>
          <t>Not itemised; internal campus partners listed</t>
        </is>
      </c>
      <c r="AE732" s="77" t="inlineStr">
        <is>
          <t>Data protocols, policy briefs, analyses, visualisations</t>
        </is>
      </c>
      <c r="AF732" s="77">
        <f>IF(OR(V732="No",X732="No",Z732="No"),"Outside strict definition",IF(AND(V732="Yes",X732="Yes",Z732="Yes"),"Meets all three","Potentially relevant; evidence incomplete"))</f>
        <v/>
      </c>
      <c r="AG732" s="77" t="inlineStr">
        <is>
          <t>Current status unclear</t>
        </is>
      </c>
      <c r="AH732" s="77" t="inlineStr">
        <is>
          <t>2025 (March 2025 launch news; spring projects per search summary)</t>
        </is>
      </c>
      <c r="AI732" s="77" t="inlineStr">
        <is>
          <t>No</t>
        </is>
      </c>
      <c r="AJ732" s="77">
        <f>IF(AND(AI732="Yes",AF732="Meets all three",AG732="Current delivery confirmed"),"Yes","No")</f>
        <v/>
      </c>
      <c r="AK732" s="77" t="inlineStr">
        <is>
          <t>70+ community partners, 190+ completed projects (cumulative); search summary: &gt;50 projects, &gt;100 students in a spring term (2025)</t>
        </is>
      </c>
      <c r="AL732" s="77" t="inlineStr">
        <is>
          <t>US22-S04-R1; US22-S04-R2</t>
        </is>
      </c>
      <c r="AM732" s="77" t="inlineStr">
        <is>
          <t>Overlaps CBLR courses and practica; no 2025/26 or 2026/27 dated cohort verified; which routes are credit-bearing.</t>
        </is>
      </c>
      <c r="AN732" s="77" t="inlineStr"/>
      <c r="AO732" s="77" t="inlineStr">
        <is>
          <t>US</t>
        </is>
      </c>
      <c r="AP732" s="77" t="inlineStr">
        <is>
          <t>US</t>
        </is>
      </c>
      <c r="AQ732" s="77" t="inlineStr">
        <is>
          <t>Unclear</t>
        </is>
      </c>
      <c r="AR732" s="77" t="inlineStr">
        <is>
          <t>Some projects</t>
        </is>
      </c>
      <c r="AS732" s="77" t="inlineStr">
        <is>
          <t>No (possible duplicate of US22-S01)</t>
        </is>
      </c>
    </row>
    <row r="733">
      <c r="A733" s="77" t="inlineStr">
        <is>
          <t>US23</t>
        </is>
      </c>
      <c r="B733" s="77" t="inlineStr">
        <is>
          <t>Illinois Urbana-Champaign</t>
        </is>
      </c>
      <c r="C733" s="77" t="inlineStr">
        <is>
          <t>Faculty/school</t>
        </is>
      </c>
      <c r="D733" s="77" t="inlineStr">
        <is>
          <t>US23-S01</t>
        </is>
      </c>
      <c r="E733" s="77" t="inlineStr"/>
      <c r="F733" s="77" t="inlineStr">
        <is>
          <t>No</t>
        </is>
      </c>
      <c r="G733" s="79" t="inlineStr">
        <is>
          <t>Business in Action (Gies experiential learning course for juniors)</t>
        </is>
      </c>
      <c r="H733" s="77" t="inlineStr">
        <is>
          <t>Business in Action (Gies experiential learning course for juniors)</t>
        </is>
      </c>
      <c r="I733" s="77" t="inlineStr"/>
      <c r="J733" s="77" t="inlineStr">
        <is>
          <t>Gies undergraduate client-project course in the 01 cohort sequence: teams of 6-7 solve problems for real organisations (Fortune 100 firms, mid-size and start-up companies, nonprofits, small businesses) over a semester, with scoping, midpoint check-in and final presentation.</t>
        </is>
      </c>
      <c r="K733" s="77" t="inlineStr">
        <is>
          <t>Gies College of Business (Magelli Office of Experiential Learning)</t>
        </is>
      </c>
      <c r="L733" s="77" t="inlineStr">
        <is>
          <t>Gies undergraduate (junior) students</t>
        </is>
      </c>
      <c r="M733" s="77" t="inlineStr">
        <is>
          <t>Business/management</t>
        </is>
      </c>
      <c r="N733" s="77" t="inlineStr">
        <is>
          <t>Undergraduate</t>
        </is>
      </c>
      <c r="O733" s="77" t="inlineStr">
        <is>
          <t>Year 3 (junior)</t>
        </is>
      </c>
      <c r="P733" s="77" t="inlineStr">
        <is>
          <t>Gies undergraduates</t>
        </is>
      </c>
      <c r="Q733" s="77" t="inlineStr">
        <is>
          <t>Compulsory within specified programmes</t>
        </is>
      </c>
      <c r="R733" s="77" t="inlineStr">
        <is>
          <t>Curricular</t>
        </is>
      </c>
      <c r="S733" s="77" t="inlineStr">
        <is>
          <t>BUS 301, 3 credit hours (catalog per search listing; not verified on page)</t>
        </is>
      </c>
      <c r="T733" s="77" t="inlineStr">
        <is>
          <t>One semester</t>
        </is>
      </c>
      <c r="U733" s="77" t="inlineStr">
        <is>
          <t>Team client consulting project</t>
        </is>
      </c>
      <c r="V733" s="77" t="inlineStr">
        <is>
          <t>Yes</t>
        </is>
      </c>
      <c r="W733" s="77" t="inlineStr">
        <is>
          <t>Undergraduate projects are 'semester-long' with 'focused scope and clear deliverables'; 'Every Gies junior is required to partner with a real organization' [2].</t>
        </is>
      </c>
      <c r="X733" s="77" t="inlineStr">
        <is>
          <t>Yes</t>
        </is>
      </c>
      <c r="Y733" s="77" t="inlineStr">
        <is>
          <t>'Working in teams of 6-7' [1]; 2021 announcement: teams of six to seven [3].</t>
        </is>
      </c>
      <c r="Z733" s="77" t="inlineStr">
        <is>
          <t>Yes</t>
        </is>
      </c>
      <c r="AA733" s="77" t="inlineStr">
        <is>
          <t>Clients submit a business challenge via online form, scoping call and kickoff interview, and receive 'all deliverables and final recommendations' plus a midpoint check-in and final presentation [2]; clients are Fortune 100, midsize/startup, nonprofit and small businesses [1].</t>
        </is>
      </c>
      <c r="AB733" s="77" t="inlineStr">
        <is>
          <t>Mixed</t>
        </is>
      </c>
      <c r="AC733" s="77" t="inlineStr">
        <is>
          <t>Client: submits challenge, scopes with project manager, receives deliverables/final presentation</t>
        </is>
      </c>
      <c r="AD733" s="77" t="inlineStr"/>
      <c r="AE733" s="77" t="inlineStr">
        <is>
          <t>Deliverables and final recommendations; final presentation</t>
        </is>
      </c>
      <c r="AF733" s="77">
        <f>IF(OR(V733="No",X733="No",Z733="No"),"Outside strict definition",IF(AND(V733="Yes",X733="Yes",Z733="Yes"),"Meets all three","Potentially relevant; evidence incomplete"))</f>
        <v/>
      </c>
      <c r="AG733" s="77" t="inlineStr">
        <is>
          <t>Current status unclear</t>
        </is>
      </c>
      <c r="AH733" s="77" t="inlineStr">
        <is>
          <t>2021 (launch announcement); undated Gies pages 2026 era</t>
        </is>
      </c>
      <c r="AI733" s="77" t="inlineStr">
        <is>
          <t>Yes</t>
        </is>
      </c>
      <c r="AJ733" s="77">
        <f>IF(AND(AI733="Yes",AF733="Meets all three",AG733="Current delivery confirmed"),"Yes","No")</f>
        <v/>
      </c>
      <c r="AK733" s="77" t="inlineStr">
        <is>
          <t>2021 announcement: approx. 800 students, more than 130 client projects (estimate at launch).</t>
        </is>
      </c>
      <c r="AL733" s="77" t="inlineStr">
        <is>
          <t>US23-S01-R1; US23-S01-R2; US23-S01-R3; US23-S01-R4</t>
        </is>
      </c>
      <c r="AM733" s="77" t="inlineStr">
        <is>
          <t>Gies course page for BUS 301 reads 'This course is no longer offered' (page otherwise blank), conflicting with the undated Gies pages saying every junior partners with a real organisation; course may have been renumbered. No dated 2025/26 or 2026/27 corroboration found; courses.illinois.edu schedule returned 403 and was not bypassed.</t>
        </is>
      </c>
      <c r="AN733" s="77" t="inlineStr"/>
      <c r="AO733" s="77" t="inlineStr">
        <is>
          <t>US</t>
        </is>
      </c>
      <c r="AP733" s="77" t="inlineStr">
        <is>
          <t>US</t>
        </is>
      </c>
      <c r="AQ733" s="77" t="inlineStr">
        <is>
          <t>~1 term/semester</t>
        </is>
      </c>
      <c r="AR733" s="77" t="inlineStr">
        <is>
          <t>All/standard</t>
        </is>
      </c>
      <c r="AS733" s="77" t="inlineStr"/>
    </row>
    <row r="734">
      <c r="A734" s="77" t="inlineStr">
        <is>
          <t>US23</t>
        </is>
      </c>
      <c r="B734" s="77" t="inlineStr">
        <is>
          <t>Illinois Urbana-Champaign</t>
        </is>
      </c>
      <c r="C734" s="77" t="inlineStr">
        <is>
          <t>Unclear</t>
        </is>
      </c>
      <c r="D734" s="77" t="inlineStr">
        <is>
          <t>US23-S02</t>
        </is>
      </c>
      <c r="E734" s="77" t="inlineStr"/>
      <c r="F734" s="77" t="inlineStr">
        <is>
          <t>No</t>
        </is>
      </c>
      <c r="G734" s="79" t="inlineStr">
        <is>
          <t>Illinois Business Consulting (IBC)</t>
        </is>
      </c>
      <c r="H734" s="77" t="inlineStr">
        <is>
          <t>Illinois Business Consulting (IBC)</t>
        </is>
      </c>
      <c r="I734" s="77" t="inlineStr"/>
      <c r="J734" s="77" t="inlineStr">
        <is>
          <t>Student-run, professionally managed consulting organisation at Gies: multi-disciplinary student teams deliver consulting projects (sales and marketing, analytics, market entry, feasibility, operations, organisational management) for Fortune 500 companies, start-ups and non-profits; about 800 hours of work per project.</t>
        </is>
      </c>
      <c r="K734" s="77" t="inlineStr">
        <is>
          <t>Gies College of Business student group</t>
        </is>
      </c>
      <c r="L734" s="77" t="inlineStr">
        <is>
          <t>Not stated on the page (links to a 'Join IBC' page not opened)</t>
        </is>
      </c>
      <c r="M734" s="77" t="inlineStr">
        <is>
          <t>Business/management</t>
        </is>
      </c>
      <c r="N734" s="77" t="inlineStr">
        <is>
          <t>Unclear</t>
        </is>
      </c>
      <c r="O734" s="77" t="inlineStr"/>
      <c r="P734" s="77" t="inlineStr">
        <is>
          <t>Not established</t>
        </is>
      </c>
      <c r="Q734" s="77" t="inlineStr">
        <is>
          <t>Selective/competitive</t>
        </is>
      </c>
      <c r="R734" s="77" t="inlineStr">
        <is>
          <t>Extracurricular</t>
        </is>
      </c>
      <c r="S734" s="77" t="inlineStr">
        <is>
          <t>None evidenced</t>
        </is>
      </c>
      <c r="T734" s="77" t="inlineStr">
        <is>
          <t>About 800 hours per project (duration not stated)</t>
        </is>
      </c>
      <c r="U734" s="77" t="inlineStr">
        <is>
          <t>Student-run consulting teams</t>
        </is>
      </c>
      <c r="V734" s="77" t="inlineStr">
        <is>
          <t>Yes</t>
        </is>
      </c>
      <c r="W734" s="77" t="inlineStr">
        <is>
          <t>Six areas of expertise; ~800 hours of work per project [1].</t>
        </is>
      </c>
      <c r="X734" s="77" t="inlineStr">
        <is>
          <t>Yes</t>
        </is>
      </c>
      <c r="Y734" s="77" t="inlineStr">
        <is>
          <t>'multi-disciplinary teams of top university talent' [1].</t>
        </is>
      </c>
      <c r="Z734" s="77" t="inlineStr">
        <is>
          <t>Yes</t>
        </is>
      </c>
      <c r="AA734" s="77" t="inlineStr">
        <is>
          <t>Clients are 'Fortune 500 companies to innovative start-ups to well-established non-profit organizations' [1]; testimonial from Ronald McDonald House Charities - CNI [1]; the organisation delivers consulting work for these clients.</t>
        </is>
      </c>
      <c r="AB734" s="77" t="inlineStr">
        <is>
          <t>Mixed</t>
        </is>
      </c>
      <c r="AC734" s="77" t="inlineStr">
        <is>
          <t>Client of consulting project</t>
        </is>
      </c>
      <c r="AD734" s="77" t="inlineStr">
        <is>
          <t>Ronald McDonald House Charities - CNI (testimonial, undated)</t>
        </is>
      </c>
      <c r="AE734" s="77" t="inlineStr">
        <is>
          <t>Consulting deliverables (not specified on page)</t>
        </is>
      </c>
      <c r="AF734" s="77">
        <f>IF(OR(V734="No",X734="No",Z734="No"),"Outside strict definition",IF(AND(V734="Yes",X734="Yes",Z734="Yes"),"Meets all three","Potentially relevant; evidence incomplete"))</f>
        <v/>
      </c>
      <c r="AG734" s="77" t="inlineStr">
        <is>
          <t>Current status unclear</t>
        </is>
      </c>
      <c r="AH734" s="77" t="inlineStr">
        <is>
          <t>undated</t>
        </is>
      </c>
      <c r="AI734" s="77" t="inlineStr">
        <is>
          <t>Yes</t>
        </is>
      </c>
      <c r="AJ734" s="77">
        <f>IF(AND(AI734="Yes",AF734="Meets all three",AG734="Current delivery confirmed"),"Yes","No")</f>
        <v/>
      </c>
      <c r="AK734" s="77" t="inlineStr">
        <is>
          <t>More than 260 members (undated)</t>
        </is>
      </c>
      <c r="AL734" s="77" t="inlineStr">
        <is>
          <t>US23-S02-R1</t>
        </is>
      </c>
      <c r="AM734" s="77" t="inlineStr">
        <is>
          <t>Credit status, eligibility, and dated cohort not shown on page opened; treated as extracurricular student organisation (Gies describes it as co-curricular in search summary only).</t>
        </is>
      </c>
      <c r="AN734" s="77" t="inlineStr"/>
      <c r="AO734" s="77" t="inlineStr">
        <is>
          <t>US</t>
        </is>
      </c>
      <c r="AP734" s="77" t="inlineStr">
        <is>
          <t>US</t>
        </is>
      </c>
      <c r="AQ734" s="77" t="inlineStr">
        <is>
          <t>Unclear</t>
        </is>
      </c>
      <c r="AR734" s="77" t="inlineStr">
        <is>
          <t>All/standard</t>
        </is>
      </c>
      <c r="AS734" s="77" t="inlineStr"/>
    </row>
    <row r="735">
      <c r="A735" s="77" t="inlineStr">
        <is>
          <t>US23</t>
        </is>
      </c>
      <c r="B735" s="77" t="inlineStr">
        <is>
          <t>Illinois Urbana-Champaign</t>
        </is>
      </c>
      <c r="C735" s="77" t="inlineStr">
        <is>
          <t>Programme/course</t>
        </is>
      </c>
      <c r="D735" s="77" t="inlineStr">
        <is>
          <t>US23-S03</t>
        </is>
      </c>
      <c r="E735" s="77" t="inlineStr"/>
      <c r="F735" s="77" t="inlineStr">
        <is>
          <t>No</t>
        </is>
      </c>
      <c r="G735" s="79" t="inlineStr">
        <is>
          <t>Senior Engineering Project (SE 494), Industrial and Enterprise Systems Engineering</t>
        </is>
      </c>
      <c r="H735" s="77" t="inlineStr">
        <is>
          <t>Senior Engineering Project (SE 494), Industrial and Enterprise Systems Engineering</t>
        </is>
      </c>
      <c r="I735" s="77" t="inlineStr"/>
      <c r="J735" s="77" t="inlineStr">
        <is>
          <t>ISE senior capstone: teams of three to four students with a faculty advisor tackle real engineering challenges submitted and financially supported by industry partners, with a company visit at kickoff, progress reviews, on-site progress presentation, four written reports and a final symposium.</t>
        </is>
      </c>
      <c r="K735" s="77" t="inlineStr">
        <is>
          <t>Department of Industrial and Enterprise Systems Engineering, Grainger College of Engineering</t>
        </is>
      </c>
      <c r="L735" s="77" t="inlineStr">
        <is>
          <t>ISE undergraduates</t>
        </is>
      </c>
      <c r="M735" s="77" t="inlineStr">
        <is>
          <t>Engineering/computing</t>
        </is>
      </c>
      <c r="N735" s="77" t="inlineStr">
        <is>
          <t>Undergraduate</t>
        </is>
      </c>
      <c r="O735" s="77" t="inlineStr">
        <is>
          <t>Senior</t>
        </is>
      </c>
      <c r="P735" s="77" t="inlineStr">
        <is>
          <t>ISE undergraduates (capstone)</t>
        </is>
      </c>
      <c r="Q735" s="77" t="inlineStr">
        <is>
          <t>Unclear</t>
        </is>
      </c>
      <c r="R735" s="77" t="inlineStr">
        <is>
          <t>Curricular</t>
        </is>
      </c>
      <c r="S735" s="77" t="inlineStr">
        <is>
          <t>Not stated</t>
        </is>
      </c>
      <c r="T735" s="77" t="inlineStr">
        <is>
          <t>One semester (Weeks 1-12 plus final symposium)</t>
        </is>
      </c>
      <c r="U735" s="77" t="inlineStr">
        <is>
          <t>Team capstone with company visit and on-site presentation</t>
        </is>
      </c>
      <c r="V735" s="77" t="inlineStr">
        <is>
          <t>Yes</t>
        </is>
      </c>
      <c r="W735" s="77" t="inlineStr">
        <is>
          <t>'four written reports' including analyses and economic evaluation; final report and on-campus presentation [1].</t>
        </is>
      </c>
      <c r="X735" s="77" t="inlineStr">
        <is>
          <t>Yes</t>
        </is>
      </c>
      <c r="Y735" s="77" t="inlineStr">
        <is>
          <t>'Teams of three to four students, guided by an advisor' [1].</t>
        </is>
      </c>
      <c r="Z735" s="77" t="inlineStr">
        <is>
          <t>Yes</t>
        </is>
      </c>
      <c r="AA735" s="77" t="inlineStr">
        <is>
          <t>'Industry partners submit real engineering challenges and provide financial support for each project'; kickoff and company visit (Week 1), on-site progress presentation (Weeks 11-12) [1].</t>
        </is>
      </c>
      <c r="AB735" s="77" t="inlineStr">
        <is>
          <t>Business/commercial</t>
        </is>
      </c>
      <c r="AC735" s="77" t="inlineStr">
        <is>
          <t>Sponsor: submits problem, funds project, hosts visits and progress presentation</t>
        </is>
      </c>
      <c r="AD735" s="77" t="inlineStr">
        <is>
          <t>Anheuser-Busch (logo alt text only, undated)</t>
        </is>
      </c>
      <c r="AE735" s="77" t="inlineStr">
        <is>
          <t>Written reports; final report and presentation at symposium</t>
        </is>
      </c>
      <c r="AF735" s="77">
        <f>IF(OR(V735="No",X735="No",Z735="No"),"Outside strict definition",IF(AND(V735="Yes",X735="Yes",Z735="Yes"),"Meets all three","Potentially relevant; evidence incomplete"))</f>
        <v/>
      </c>
      <c r="AG735" s="77" t="inlineStr">
        <is>
          <t>Current status unclear</t>
        </is>
      </c>
      <c r="AH735" s="77" t="inlineStr">
        <is>
          <t>undated</t>
        </is>
      </c>
      <c r="AI735" s="77" t="inlineStr">
        <is>
          <t>Yes</t>
        </is>
      </c>
      <c r="AJ735" s="77">
        <f>IF(AND(AI735="Yes",AF735="Meets all three",AG735="Current delivery confirmed"),"Yes","No")</f>
        <v/>
      </c>
      <c r="AK735" s="77" t="inlineStr"/>
      <c r="AL735" s="77" t="inlineStr">
        <is>
          <t>US23-S03-R1</t>
        </is>
      </c>
      <c r="AM735" s="77" t="inlineStr">
        <is>
          <t>Whether SE 494 is compulsory for all ISE students (page calls it 'the capstone experience for ISE undergraduates'); no dated 2025/26 delivery found (schedule site returned 403).</t>
        </is>
      </c>
      <c r="AN735" s="77" t="inlineStr"/>
      <c r="AO735" s="77" t="inlineStr">
        <is>
          <t>US</t>
        </is>
      </c>
      <c r="AP735" s="77" t="inlineStr">
        <is>
          <t>US</t>
        </is>
      </c>
      <c r="AQ735" s="77" t="inlineStr">
        <is>
          <t>~1 term/semester</t>
        </is>
      </c>
      <c r="AR735" s="77" t="inlineStr">
        <is>
          <t>All/standard</t>
        </is>
      </c>
      <c r="AS735" s="77" t="inlineStr"/>
    </row>
    <row r="736">
      <c r="A736" s="77" t="inlineStr">
        <is>
          <t>US23</t>
        </is>
      </c>
      <c r="B736" s="77" t="inlineStr">
        <is>
          <t>Illinois Urbana-Champaign</t>
        </is>
      </c>
      <c r="C736" s="77" t="inlineStr">
        <is>
          <t>Programme/course</t>
        </is>
      </c>
      <c r="D736" s="77" t="inlineStr">
        <is>
          <t>US23-S04</t>
        </is>
      </c>
      <c r="E736" s="77" t="inlineStr"/>
      <c r="F736" s="77" t="inlineStr">
        <is>
          <t>No</t>
        </is>
      </c>
      <c r="G736" s="79" t="inlineStr">
        <is>
          <t>Senior Projects (CS 492/CS 494), Siebel School of Computing and Data Science</t>
        </is>
      </c>
      <c r="H736" s="77" t="inlineStr">
        <is>
          <t>Senior Projects (CS 492/CS 494), Siebel School of Computing and Data Science</t>
        </is>
      </c>
      <c r="I736" s="77" t="inlineStr"/>
      <c r="J736" s="77" t="inlineStr">
        <is>
          <t>Two-semester senior projects course in which company representatives pitch projects to enrolled students at the start of the fall semester; students apply to corporate-client projects or are matched with non-profit clients; typical project has four students and sponsors can help select team members.</t>
        </is>
      </c>
      <c r="K736" s="77" t="inlineStr">
        <is>
          <t>Siebel School of Computing and Data Science</t>
        </is>
      </c>
      <c r="L736" s="77" t="inlineStr">
        <is>
          <t>Enrolled senior CS students</t>
        </is>
      </c>
      <c r="M736" s="77" t="inlineStr">
        <is>
          <t>Engineering/computing</t>
        </is>
      </c>
      <c r="N736" s="77" t="inlineStr">
        <is>
          <t>Undergraduate</t>
        </is>
      </c>
      <c r="O736" s="77" t="inlineStr">
        <is>
          <t>Senior</t>
        </is>
      </c>
      <c r="P736" s="77" t="inlineStr">
        <is>
          <t>Course enrolment</t>
        </is>
      </c>
      <c r="Q736" s="77" t="inlineStr">
        <is>
          <t>Unclear</t>
        </is>
      </c>
      <c r="R736" s="77" t="inlineStr">
        <is>
          <t>Curricular</t>
        </is>
      </c>
      <c r="S736" s="77" t="inlineStr">
        <is>
          <t>Not stated</t>
        </is>
      </c>
      <c r="T736" s="77" t="inlineStr">
        <is>
          <t>Late August to mid-April (two semesters, about eight months)</t>
        </is>
      </c>
      <c r="U736" s="77" t="inlineStr">
        <is>
          <t>Team projects with corporate/non-profit clients</t>
        </is>
      </c>
      <c r="V736" s="77" t="inlineStr">
        <is>
          <t>Unclear</t>
        </is>
      </c>
      <c r="W736" s="77" t="inlineStr">
        <is>
          <t>Projects pitched by company representatives; eight-month build (output not specified) [1].</t>
        </is>
      </c>
      <c r="X736" s="77" t="inlineStr">
        <is>
          <t>Yes</t>
        </is>
      </c>
      <c r="Y736" s="77" t="inlineStr">
        <is>
          <t>'a typical project has four students' [1].</t>
        </is>
      </c>
      <c r="Z736" s="77" t="inlineStr">
        <is>
          <t>Yes</t>
        </is>
      </c>
      <c r="AA736" s="77" t="inlineStr">
        <is>
          <t>'Company representatives pitch their projects to all the enrolled students'; 'he matches them with projects for clients in the non-profit sector'; sponsors can help select students [1].</t>
        </is>
      </c>
      <c r="AB736" s="77" t="inlineStr">
        <is>
          <t>Mixed</t>
        </is>
      </c>
      <c r="AC736" s="77" t="inlineStr">
        <is>
          <t>Sponsor/client pitches project and helps select team</t>
        </is>
      </c>
      <c r="AD736" s="77" t="inlineStr">
        <is>
          <t>Rockwell Collins (past project, undated)</t>
        </is>
      </c>
      <c r="AE736" s="77" t="inlineStr">
        <is>
          <t>Not specified on page</t>
        </is>
      </c>
      <c r="AF736" s="77">
        <f>IF(OR(V736="No",X736="No",Z736="No"),"Outside strict definition",IF(AND(V736="Yes",X736="Yes",Z736="Yes"),"Meets all three","Potentially relevant; evidence incomplete"))</f>
        <v/>
      </c>
      <c r="AG736" s="77" t="inlineStr">
        <is>
          <t>Current status unclear</t>
        </is>
      </c>
      <c r="AH736" s="77" t="inlineStr">
        <is>
          <t>undated</t>
        </is>
      </c>
      <c r="AI736" s="77" t="inlineStr">
        <is>
          <t>Yes</t>
        </is>
      </c>
      <c r="AJ736" s="77">
        <f>IF(AND(AI736="Yes",AF736="Meets all three",AG736="Current delivery confirmed"),"Yes","No")</f>
        <v/>
      </c>
      <c r="AK736" s="77" t="inlineStr"/>
      <c r="AL736" s="77" t="inlineStr">
        <is>
          <t>US23-S04-R1</t>
        </is>
      </c>
      <c r="AM736" s="77" t="inlineStr">
        <is>
          <t>Course number appears as CS 492/4 on page; deliverable, credit and compulsory status not shown; no dated cohort found. Shares of corporate vs non-profit vs internal projects unknown.</t>
        </is>
      </c>
      <c r="AN736" s="77" t="inlineStr"/>
      <c r="AO736" s="77" t="inlineStr">
        <is>
          <t>US</t>
        </is>
      </c>
      <c r="AP736" s="77" t="inlineStr">
        <is>
          <t>US</t>
        </is>
      </c>
      <c r="AQ736" s="77" t="inlineStr">
        <is>
          <t>&gt; 1 term</t>
        </is>
      </c>
      <c r="AR736" s="77" t="inlineStr">
        <is>
          <t>Unclear</t>
        </is>
      </c>
      <c r="AS736" s="77" t="inlineStr"/>
    </row>
    <row r="737">
      <c r="A737" s="77" t="inlineStr">
        <is>
          <t>US23</t>
        </is>
      </c>
      <c r="B737" s="77" t="inlineStr">
        <is>
          <t>Illinois Urbana-Champaign</t>
        </is>
      </c>
      <c r="C737" s="77" t="inlineStr">
        <is>
          <t>Programme/course</t>
        </is>
      </c>
      <c r="D737" s="77" t="inlineStr">
        <is>
          <t>US23-S05</t>
        </is>
      </c>
      <c r="E737" s="77" t="inlineStr"/>
      <c r="F737" s="77" t="inlineStr">
        <is>
          <t>No</t>
        </is>
      </c>
      <c r="G737" s="79" t="inlineStr">
        <is>
          <t>Master of Urban Planning Client Capstone</t>
        </is>
      </c>
      <c r="H737" s="77" t="inlineStr">
        <is>
          <t>Master of Urban Planning Client Capstone</t>
        </is>
      </c>
      <c r="I737" s="77" t="inlineStr"/>
      <c r="J737" s="77" t="inlineStr">
        <is>
          <t>Second-year MUP students scope a planning question with a client organisation in a year-long consulting-style agreement, collect and analyse data, and give a written and oral report to the client. A pair or small group may pursue a capstone jointly; documented 2024-25 examples are for Stantec (individual) and AIDS Foundation Chicago's Pride Action Tank (two students).</t>
        </is>
      </c>
      <c r="K737" s="77" t="inlineStr">
        <is>
          <t>Department of Urban and Regional Planning</t>
        </is>
      </c>
      <c r="L737" s="77" t="inlineStr">
        <is>
          <t>MUP students</t>
        </is>
      </c>
      <c r="M737" s="77" t="inlineStr">
        <is>
          <t>Arts/humanities/social sciences</t>
        </is>
      </c>
      <c r="N737" s="77" t="inlineStr">
        <is>
          <t>Postgraduate taught</t>
        </is>
      </c>
      <c r="O737" s="77" t="inlineStr">
        <is>
          <t>Year 2</t>
        </is>
      </c>
      <c r="P737" s="77" t="inlineStr">
        <is>
          <t>MUP</t>
        </is>
      </c>
      <c r="Q737" s="77" t="inlineStr">
        <is>
          <t>Optional/elective</t>
        </is>
      </c>
      <c r="R737" s="77" t="inlineStr">
        <is>
          <t>Curricular</t>
        </is>
      </c>
      <c r="S737" s="77" t="inlineStr">
        <is>
          <t>Not stated (workshop or capstone route to complete degree)</t>
        </is>
      </c>
      <c r="T737" s="77" t="inlineStr">
        <is>
          <t>Year-long (proposals due 15 July, report May)</t>
        </is>
      </c>
      <c r="U737" s="77" t="inlineStr">
        <is>
          <t>Client consulting project</t>
        </is>
      </c>
      <c r="V737" s="77" t="inlineStr">
        <is>
          <t>Yes</t>
        </is>
      </c>
      <c r="W737" s="77" t="inlineStr">
        <is>
          <t>Students define problem, collect and analyse data, and 'prepare a written and oral report for their client organization' [1].</t>
        </is>
      </c>
      <c r="X737" s="77" t="inlineStr">
        <is>
          <t>Unclear</t>
        </is>
      </c>
      <c r="Y737" s="77" t="inlineStr">
        <is>
          <t>'A pair or small group of students may pursue a Capstone Project jointly' [1]; example projects were by one or two students [2]; some individual, so not separable.</t>
        </is>
      </c>
      <c r="Z737" s="77" t="inlineStr">
        <is>
          <t>Yes</t>
        </is>
      </c>
      <c r="AA737" s="77" t="inlineStr">
        <is>
          <t>Client partners propose project via web form and receive 'professional-level analysis and recommendations'; written and oral report to client [1]; clients include Stantec and Pride Action Tank [2].</t>
        </is>
      </c>
      <c r="AB737" s="77" t="inlineStr">
        <is>
          <t>Mixed</t>
        </is>
      </c>
      <c r="AC737" s="77" t="inlineStr">
        <is>
          <t>Client: proposes question, receives report/presentation</t>
        </is>
      </c>
      <c r="AD737" s="77" t="inlineStr">
        <is>
          <t>Stantec (2024); AIDS Foundation Chicago Pride Action Tank (2025)</t>
        </is>
      </c>
      <c r="AE737" s="77" t="inlineStr">
        <is>
          <t>Written report and oral presentation to client</t>
        </is>
      </c>
      <c r="AF737" s="77">
        <f>IF(OR(V737="No",X737="No",Z737="No"),"Outside strict definition",IF(AND(V737="Yes",X737="Yes",Z737="Yes"),"Meets all three","Potentially relevant; evidence incomplete"))</f>
        <v/>
      </c>
      <c r="AG737" s="77" t="inlineStr">
        <is>
          <t>Current delivery confirmed</t>
        </is>
      </c>
      <c r="AH737" s="77" t="inlineStr">
        <is>
          <t>2025 (capstone reports); proposal call for fall start</t>
        </is>
      </c>
      <c r="AI737" s="77" t="inlineStr">
        <is>
          <t>Yes</t>
        </is>
      </c>
      <c r="AJ737" s="77">
        <f>IF(AND(AI737="Yes",AF737="Meets all three",AG737="Current delivery confirmed"),"Yes","No")</f>
        <v/>
      </c>
      <c r="AK737" s="77" t="inlineStr"/>
      <c r="AL737" s="77" t="inlineStr">
        <is>
          <t>US23-S05-R1; US23-S05-R2</t>
        </is>
      </c>
      <c r="AM737" s="77" t="inlineStr">
        <is>
          <t>Group vs individual route not separable; whether client capstone is required vs workshop option.</t>
        </is>
      </c>
      <c r="AN737" s="77" t="inlineStr"/>
      <c r="AO737" s="77" t="inlineStr">
        <is>
          <t>US</t>
        </is>
      </c>
      <c r="AP737" s="77" t="inlineStr">
        <is>
          <t>US</t>
        </is>
      </c>
      <c r="AQ737" s="77" t="inlineStr">
        <is>
          <t>&gt; 1 term</t>
        </is>
      </c>
      <c r="AR737" s="77" t="inlineStr">
        <is>
          <t>Some projects</t>
        </is>
      </c>
      <c r="AS737" s="77" t="inlineStr"/>
    </row>
    <row r="738">
      <c r="A738" s="77" t="inlineStr">
        <is>
          <t>US23</t>
        </is>
      </c>
      <c r="B738" s="77" t="inlineStr">
        <is>
          <t>Illinois Urbana-Champaign</t>
        </is>
      </c>
      <c r="C738" s="77" t="inlineStr">
        <is>
          <t>Programme/course</t>
        </is>
      </c>
      <c r="D738" s="77" t="inlineStr">
        <is>
          <t>US23-S06</t>
        </is>
      </c>
      <c r="E738" s="77" t="inlineStr"/>
      <c r="F738" s="77" t="inlineStr">
        <is>
          <t>No</t>
        </is>
      </c>
      <c r="G738" s="79" t="inlineStr">
        <is>
          <t>MUP Plan-Making Workshop (UP 510), Urbana Comprehensive Plan</t>
        </is>
      </c>
      <c r="H738" s="77" t="inlineStr">
        <is>
          <t>MUP Plan-Making Workshop (UP 510), Urbana Comprehensive Plan</t>
        </is>
      </c>
      <c r="I738" s="77" t="inlineStr"/>
      <c r="J738" s="77" t="inlineStr">
        <is>
          <t>Workshop in which the whole class works as a team for a public-sector client: Fall 2024 UP 510-DA supported the City of Urbana's multi-year comprehensive plan update, producing a development-opportunities graphic included in the adopted plan, outreach materials, a future land use map, typology sheets and mobility maps.</t>
        </is>
      </c>
      <c r="K738" s="77" t="inlineStr">
        <is>
          <t>Department of Urban and Regional Planning</t>
        </is>
      </c>
      <c r="L738" s="77" t="inlineStr">
        <is>
          <t>MUP students (workshop route)</t>
        </is>
      </c>
      <c r="M738" s="77" t="inlineStr">
        <is>
          <t>Arts/humanities/social sciences</t>
        </is>
      </c>
      <c r="N738" s="77" t="inlineStr">
        <is>
          <t>Postgraduate taught</t>
        </is>
      </c>
      <c r="O738" s="77" t="inlineStr"/>
      <c r="P738" s="77" t="inlineStr">
        <is>
          <t>MUP workshop route</t>
        </is>
      </c>
      <c r="Q738" s="77" t="inlineStr">
        <is>
          <t>Optional/elective</t>
        </is>
      </c>
      <c r="R738" s="77" t="inlineStr">
        <is>
          <t>Curricular</t>
        </is>
      </c>
      <c r="S738" s="77" t="inlineStr">
        <is>
          <t>Not stated</t>
        </is>
      </c>
      <c r="T738" s="77" t="inlineStr">
        <is>
          <t>One semester (Fall 2024 example)</t>
        </is>
      </c>
      <c r="U738" s="77" t="inlineStr">
        <is>
          <t>Class-wide workshop for municipal client</t>
        </is>
      </c>
      <c r="V738" s="77" t="inlineStr">
        <is>
          <t>Yes</t>
        </is>
      </c>
      <c r="W738" s="77" t="inlineStr">
        <is>
          <t>Deliverables listed, some adopted into the city's plan [1].</t>
        </is>
      </c>
      <c r="X738" s="77" t="inlineStr">
        <is>
          <t>Yes</t>
        </is>
      </c>
      <c r="Y738" s="77" t="inlineStr">
        <is>
          <t>The whole class worked on the project together [1].</t>
        </is>
      </c>
      <c r="Z738" s="77" t="inlineStr">
        <is>
          <t>Yes</t>
        </is>
      </c>
      <c r="AA738" s="77" t="inlineStr">
        <is>
          <t>City of Urbana was the client; outputs incorporated into its plan [1].</t>
        </is>
      </c>
      <c r="AB738" s="77" t="inlineStr">
        <is>
          <t>Public sector</t>
        </is>
      </c>
      <c r="AC738" s="77" t="inlineStr">
        <is>
          <t>Client: city planning department; uses outputs</t>
        </is>
      </c>
      <c r="AD738" s="77" t="inlineStr">
        <is>
          <t>City of Urbana (Fall 2024)</t>
        </is>
      </c>
      <c r="AE738" s="77" t="inlineStr">
        <is>
          <t>Plan graphics, maps, engagement materials</t>
        </is>
      </c>
      <c r="AF738" s="77">
        <f>IF(OR(V738="No",X738="No",Z738="No"),"Outside strict definition",IF(AND(V738="Yes",X738="Yes",Z738="Yes"),"Meets all three","Potentially relevant; evidence incomplete"))</f>
        <v/>
      </c>
      <c r="AG738" s="77" t="inlineStr">
        <is>
          <t>Current status unclear</t>
        </is>
      </c>
      <c r="AH738" s="77" t="inlineStr">
        <is>
          <t>Fall 2024</t>
        </is>
      </c>
      <c r="AI738" s="77" t="inlineStr">
        <is>
          <t>Yes</t>
        </is>
      </c>
      <c r="AJ738" s="77">
        <f>IF(AND(AI738="Yes",AF738="Meets all three",AG738="Current delivery confirmed"),"Yes","No")</f>
        <v/>
      </c>
      <c r="AK738" s="77" t="inlineStr"/>
      <c r="AL738" s="77" t="inlineStr">
        <is>
          <t>US23-S06-R1</t>
        </is>
      </c>
      <c r="AM738" s="77" t="inlineStr">
        <is>
          <t>Whether a UP 510 workshop with an external client runs in 2025/26 or 2026/27; the second case (community engagement plan) names no client.</t>
        </is>
      </c>
      <c r="AN738" s="77" t="inlineStr"/>
      <c r="AO738" s="77" t="inlineStr">
        <is>
          <t>US</t>
        </is>
      </c>
      <c r="AP738" s="77" t="inlineStr">
        <is>
          <t>US</t>
        </is>
      </c>
      <c r="AQ738" s="77" t="inlineStr">
        <is>
          <t>~1 term/semester</t>
        </is>
      </c>
      <c r="AR738" s="77" t="inlineStr">
        <is>
          <t>Some projects</t>
        </is>
      </c>
      <c r="AS738" s="77" t="inlineStr"/>
    </row>
    <row r="739">
      <c r="A739" s="77" t="inlineStr">
        <is>
          <t>US23</t>
        </is>
      </c>
      <c r="B739" s="77" t="inlineStr">
        <is>
          <t>Illinois Urbana-Champaign</t>
        </is>
      </c>
      <c r="C739" s="77" t="inlineStr">
        <is>
          <t>Programme/course</t>
        </is>
      </c>
      <c r="D739" s="77" t="inlineStr">
        <is>
          <t>US23-S07</t>
        </is>
      </c>
      <c r="E739" s="77" t="inlineStr"/>
      <c r="F739" s="77" t="inlineStr">
        <is>
          <t>No</t>
        </is>
      </c>
      <c r="G739" s="79" t="inlineStr">
        <is>
          <t>Master of Engineering Capstone Program project with industry partner</t>
        </is>
      </c>
      <c r="H739" s="77" t="inlineStr">
        <is>
          <t>Master of Engineering Capstone Program project with industry partner</t>
        </is>
      </c>
      <c r="I739" s="77" t="inlineStr"/>
      <c r="J739" s="77" t="inlineStr">
        <is>
          <t>Grainger M.Eng. students in a Capstone Program course complete a one-semester project with an industry partner, which provides the project and a mentor; students may work independently or in a team.</t>
        </is>
      </c>
      <c r="K739" s="77" t="inlineStr">
        <is>
          <t>Grainger College of Engineering</t>
        </is>
      </c>
      <c r="L739" s="77" t="inlineStr">
        <is>
          <t>M.Eng. students in a Capstone Program course</t>
        </is>
      </c>
      <c r="M739" s="77" t="inlineStr">
        <is>
          <t>Engineering/computing</t>
        </is>
      </c>
      <c r="N739" s="77" t="inlineStr">
        <is>
          <t>Postgraduate taught</t>
        </is>
      </c>
      <c r="O739" s="77" t="inlineStr"/>
      <c r="P739" s="77" t="inlineStr">
        <is>
          <t>M.Eng. Capstone Program only</t>
        </is>
      </c>
      <c r="Q739" s="77" t="inlineStr">
        <is>
          <t>Optional/elective</t>
        </is>
      </c>
      <c r="R739" s="77" t="inlineStr">
        <is>
          <t>Curricular</t>
        </is>
      </c>
      <c r="S739" s="77" t="inlineStr">
        <is>
          <t>Not stated</t>
        </is>
      </c>
      <c r="T739" s="77" t="inlineStr">
        <is>
          <t>One semester</t>
        </is>
      </c>
      <c r="U739" s="77" t="inlineStr">
        <is>
          <t>Industry project; individual or team</t>
        </is>
      </c>
      <c r="V739" s="77" t="inlineStr">
        <is>
          <t>Yes</t>
        </is>
      </c>
      <c r="W739" s="77" t="inlineStr">
        <is>
          <t>'one-semester project in cooperation with an industry partner' [1].</t>
        </is>
      </c>
      <c r="X739" s="77" t="inlineStr">
        <is>
          <t>Unclear</t>
        </is>
      </c>
      <c r="Y739" s="77" t="inlineStr">
        <is>
          <t>'either independently or as part of a team' [1]; routes not separable.</t>
        </is>
      </c>
      <c r="Z739" s="77" t="inlineStr">
        <is>
          <t>Yes</t>
        </is>
      </c>
      <c r="AA739" s="77" t="inlineStr">
        <is>
          <t>'The partner provides the project and a mentor' [1]; PPG testimonial.</t>
        </is>
      </c>
      <c r="AB739" s="77" t="inlineStr">
        <is>
          <t>Business/commercial</t>
        </is>
      </c>
      <c r="AC739" s="77" t="inlineStr">
        <is>
          <t>Provides project and mentor</t>
        </is>
      </c>
      <c r="AD739" s="77" t="inlineStr">
        <is>
          <t>PPG (testimonial, undated)</t>
        </is>
      </c>
      <c r="AE739" s="77" t="inlineStr">
        <is>
          <t>Not specified</t>
        </is>
      </c>
      <c r="AF739" s="77">
        <f>IF(OR(V739="No",X739="No",Z739="No"),"Outside strict definition",IF(AND(V739="Yes",X739="Yes",Z739="Yes"),"Meets all three","Potentially relevant; evidence incomplete"))</f>
        <v/>
      </c>
      <c r="AG739" s="77" t="inlineStr">
        <is>
          <t>Current status unclear</t>
        </is>
      </c>
      <c r="AH739" s="77" t="inlineStr">
        <is>
          <t>undated</t>
        </is>
      </c>
      <c r="AI739" s="77" t="inlineStr">
        <is>
          <t>Yes</t>
        </is>
      </c>
      <c r="AJ739" s="77">
        <f>IF(AND(AI739="Yes",AF739="Meets all three",AG739="Current delivery confirmed"),"Yes","No")</f>
        <v/>
      </c>
      <c r="AK739" s="77" t="inlineStr"/>
      <c r="AL739" s="77" t="inlineStr">
        <is>
          <t>US23-S07-R1</t>
        </is>
      </c>
      <c r="AM739" s="77" t="inlineStr">
        <is>
          <t>Individual and team routes not separable; deliverable and credit unspecified.</t>
        </is>
      </c>
      <c r="AN739" s="77" t="inlineStr"/>
      <c r="AO739" s="77" t="inlineStr">
        <is>
          <t>US</t>
        </is>
      </c>
      <c r="AP739" s="77" t="inlineStr">
        <is>
          <t>US</t>
        </is>
      </c>
      <c r="AQ739" s="77" t="inlineStr">
        <is>
          <t>~1 term/semester</t>
        </is>
      </c>
      <c r="AR739" s="77" t="inlineStr">
        <is>
          <t>All/standard</t>
        </is>
      </c>
      <c r="AS739" s="77" t="inlineStr"/>
    </row>
    <row r="740">
      <c r="A740" s="77" t="inlineStr">
        <is>
          <t>US23</t>
        </is>
      </c>
      <c r="B740" s="77" t="inlineStr">
        <is>
          <t>Illinois Urbana-Champaign</t>
        </is>
      </c>
      <c r="C740" s="77" t="inlineStr">
        <is>
          <t>Programme/course</t>
        </is>
      </c>
      <c r="D740" s="77" t="inlineStr">
        <is>
          <t>US23-S08</t>
        </is>
      </c>
      <c r="E740" s="77" t="inlineStr"/>
      <c r="F740" s="77" t="inlineStr">
        <is>
          <t>No</t>
        </is>
      </c>
      <c r="G740" s="79" t="inlineStr">
        <is>
          <t>Food Science Senior Capstone (FSHN 466)</t>
        </is>
      </c>
      <c r="H740" s="77" t="inlineStr">
        <is>
          <t>Food Science Senior Capstone (FSHN 466)</t>
        </is>
      </c>
      <c r="I740" s="77" t="inlineStr"/>
      <c r="J740" s="77" t="inlineStr">
        <is>
          <t>Team-based food science capstone in which students develop new food products for professional problems; page states students work 'in teams with industry partners, such as General Mills and Kraft Foods' and industry representatives are invited to the end-of-semester Product Pitch and Showcase.</t>
        </is>
      </c>
      <c r="K740" s="77" t="inlineStr">
        <is>
          <t>Department of Food Science and Human Nutrition (ACES)</t>
        </is>
      </c>
      <c r="L740" s="77" t="inlineStr">
        <is>
          <t>Food Science majors</t>
        </is>
      </c>
      <c r="M740" s="77" t="inlineStr">
        <is>
          <t>Science</t>
        </is>
      </c>
      <c r="N740" s="77" t="inlineStr">
        <is>
          <t>Undergraduate</t>
        </is>
      </c>
      <c r="O740" s="77" t="inlineStr">
        <is>
          <t>Senior</t>
        </is>
      </c>
      <c r="P740" s="77" t="inlineStr">
        <is>
          <t>Food Science BS</t>
        </is>
      </c>
      <c r="Q740" s="77" t="inlineStr">
        <is>
          <t>Unclear</t>
        </is>
      </c>
      <c r="R740" s="77" t="inlineStr">
        <is>
          <t>Curricular</t>
        </is>
      </c>
      <c r="S740" s="77" t="inlineStr">
        <is>
          <t>Credits not shown on page opened</t>
        </is>
      </c>
      <c r="T740" s="77" t="inlineStr">
        <is>
          <t>One semester</t>
        </is>
      </c>
      <c r="U740" s="77" t="inlineStr">
        <is>
          <t>Team product-development capstone</t>
        </is>
      </c>
      <c r="V740" s="77" t="inlineStr">
        <is>
          <t>Yes</t>
        </is>
      </c>
      <c r="W740" s="77" t="inlineStr">
        <is>
          <t>Develop novel food products; pitch and showcase at semester end [1].</t>
        </is>
      </c>
      <c r="X740" s="77" t="inlineStr">
        <is>
          <t>Yes</t>
        </is>
      </c>
      <c r="Y740" s="77" t="inlineStr">
        <is>
          <t>'work in teams' [1].</t>
        </is>
      </c>
      <c r="Z740" s="77" t="inlineStr">
        <is>
          <t>Unclear</t>
        </is>
      </c>
      <c r="AA740" s="77" t="inlineStr">
        <is>
          <t>Teams work 'with industry partners' and industry representatives are invited to the Product Pitch and Showcase [1]; page does not say partners set briefs or judge (search summary claim of judging not verified on page).</t>
        </is>
      </c>
      <c r="AB740" s="77" t="inlineStr">
        <is>
          <t>Business/commercial</t>
        </is>
      </c>
      <c r="AC740" s="77" t="inlineStr">
        <is>
          <t>Industry partners named; exact role not specified</t>
        </is>
      </c>
      <c r="AD740" s="77" t="inlineStr">
        <is>
          <t>General Mills; Kraft Foods (undated)</t>
        </is>
      </c>
      <c r="AE740" s="77" t="inlineStr">
        <is>
          <t>Product concept, pitch</t>
        </is>
      </c>
      <c r="AF740" s="77">
        <f>IF(OR(V740="No",X740="No",Z740="No"),"Outside strict definition",IF(AND(V740="Yes",X740="Yes",Z740="Yes"),"Meets all three","Potentially relevant; evidence incomplete"))</f>
        <v/>
      </c>
      <c r="AG740" s="77" t="inlineStr">
        <is>
          <t>Current status unclear</t>
        </is>
      </c>
      <c r="AH740" s="77" t="inlineStr">
        <is>
          <t>undated</t>
        </is>
      </c>
      <c r="AI740" s="77" t="inlineStr">
        <is>
          <t>Yes</t>
        </is>
      </c>
      <c r="AJ740" s="77">
        <f>IF(AND(AI740="Yes",AF740="Meets all three",AG740="Current delivery confirmed"),"Yes","No")</f>
        <v/>
      </c>
      <c r="AK740" s="77" t="inlineStr"/>
      <c r="AL740" s="77" t="inlineStr">
        <is>
          <t>US23-S08-R1</t>
        </is>
      </c>
      <c r="AM740" s="77" t="inlineStr">
        <is>
          <t>Partner role not specified; no dated 2025/26 delivery (schedule site 403).</t>
        </is>
      </c>
      <c r="AN740" s="77" t="inlineStr"/>
      <c r="AO740" s="77" t="inlineStr">
        <is>
          <t>US</t>
        </is>
      </c>
      <c r="AP740" s="77" t="inlineStr">
        <is>
          <t>US</t>
        </is>
      </c>
      <c r="AQ740" s="77" t="inlineStr">
        <is>
          <t>~1 term/semester</t>
        </is>
      </c>
      <c r="AR740" s="77" t="inlineStr">
        <is>
          <t>Unclear</t>
        </is>
      </c>
      <c r="AS740" s="77" t="inlineStr"/>
    </row>
    <row r="741">
      <c r="A741" s="77" t="inlineStr">
        <is>
          <t>US24</t>
        </is>
      </c>
      <c r="B741" s="77" t="inlineStr">
        <is>
          <t>Georgia Institute of Technology</t>
        </is>
      </c>
      <c r="C741" s="77" t="inlineStr">
        <is>
          <t>Programme/course</t>
        </is>
      </c>
      <c r="D741" s="77" t="inlineStr">
        <is>
          <t>US24-S01</t>
        </is>
      </c>
      <c r="E741" s="77" t="inlineStr"/>
      <c r="F741" s="77" t="inlineStr">
        <is>
          <t>No</t>
        </is>
      </c>
      <c r="G741" s="79" t="inlineStr">
        <is>
          <t>ISyE Senior Design (client projects)</t>
        </is>
      </c>
      <c r="H741" s="77" t="inlineStr">
        <is>
          <t>ISyE Senior Design (client projects)</t>
        </is>
      </c>
      <c r="I741" s="77" t="inlineStr">
        <is>
          <t>ISYE 4106 (per search result; page itself gives no number)</t>
        </is>
      </c>
      <c r="J741" s="77" t="inlineStr">
        <is>
          <t>Capstone for ISyE undergraduate seniors: teams of about six (example) take a real organisational need from a published client listing, supervised by a faculty advisor, producing a design with economic analysis, presentations and a written report delivered to the client. Clients are mostly external companies, hospitals and public bodies; a minority of listed projects are for internal Georgia Tech units.</t>
        </is>
      </c>
      <c r="K741" s="77" t="inlineStr">
        <is>
          <t>H. Milton Stewart School of Industrial and Systems Engineering</t>
        </is>
      </c>
      <c r="L741" s="77" t="inlineStr">
        <is>
          <t>ISyE undergraduate seniors</t>
        </is>
      </c>
      <c r="M741" s="77" t="inlineStr">
        <is>
          <t>Engineering/computing</t>
        </is>
      </c>
      <c r="N741" s="77" t="inlineStr">
        <is>
          <t>Undergraduate</t>
        </is>
      </c>
      <c r="O741" s="77" t="inlineStr">
        <is>
          <t>Senior (preceded by a pre-senior design semester)</t>
        </is>
      </c>
      <c r="P741" s="77" t="inlineStr">
        <is>
          <t>ISyE majors</t>
        </is>
      </c>
      <c r="Q741" s="77" t="inlineStr">
        <is>
          <t>Compulsory within specified programmes</t>
        </is>
      </c>
      <c r="R741" s="77" t="inlineStr">
        <is>
          <t>Curricular</t>
        </is>
      </c>
      <c r="S741" s="77" t="inlineStr">
        <is>
          <t>Course credit not stated on fetched page; each member at least 12 productive hours/week (180 hours/semester)</t>
        </is>
      </c>
      <c r="T741" s="77" t="inlineStr">
        <is>
          <t>Pre-senior design semester plus senior design semester</t>
        </is>
      </c>
      <c r="U741" s="77" t="inlineStr">
        <is>
          <t>Team client project</t>
        </is>
      </c>
      <c r="V741" s="77" t="inlineStr">
        <is>
          <t>Yes</t>
        </is>
      </c>
      <c r="W741" s="77" t="inlineStr">
        <is>
          <t>Requirements: engineering design with economic analysis; deliverables incl. proposal, interim and final presentations and written report [1].</t>
        </is>
      </c>
      <c r="X741" s="77" t="inlineStr">
        <is>
          <t>Yes</t>
        </is>
      </c>
      <c r="Y741" s="77" t="inlineStr">
        <is>
          <t>Undergraduate student teams (six-member example), team formed in pre-senior semester, joint work products [1].</t>
        </is>
      </c>
      <c r="Z741" s="77" t="inlineStr">
        <is>
          <t>Yes</t>
        </is>
      </c>
      <c r="AA741" s="77" t="inlineStr">
        <is>
          <t>Client identifies need, meets team on site, assigns a contact spending c.2-4 hours/week with the team supplying guidance, data and site access, and receives proposal, interim report and final design/written report [1]. Spring 2027 listing: 38 projects from 29 clients incl. Google, Coca-Cola, Accenture, Emory Healthcare, American Airlines, Wellstar, Housing Authority of the City of Atlanta; a minority of listings are internal GT units (e.g. GT Strategic Consulting, Parking and Transportation Services, Registrar). Internal share is a minority; external clients are the documented norm [1].</t>
        </is>
      </c>
      <c r="AB741" s="77" t="inlineStr">
        <is>
          <t>Mixed</t>
        </is>
      </c>
      <c r="AC741" s="77" t="inlineStr">
        <is>
          <t>Client: identifies need, provides data/site/contact, receives report and presentations (internal Georgia Tech units are a minority of clients and are not counted as external)</t>
        </is>
      </c>
      <c r="AD741" s="77" t="inlineStr">
        <is>
          <t>Spring 2027 listing: Google, Coca-Cola, Accenture, Emory Healthcare, American Airlines, Novelis, Wellstar Health System, Waffle House, Housing Authority of the City of Atlanta (page lists 29 clients)</t>
        </is>
      </c>
      <c r="AE741" s="77" t="inlineStr">
        <is>
          <t>Design/recommendation report and presentations to client</t>
        </is>
      </c>
      <c r="AF741" s="77">
        <f>IF(OR(V741="No",X741="No",Z741="No"),"Outside strict definition",IF(AND(V741="Yes",X741="Yes",Z741="Yes"),"Meets all three","Potentially relevant; evidence incomplete"))</f>
        <v/>
      </c>
      <c r="AG741" s="77" t="inlineStr">
        <is>
          <t>Current delivery confirmed</t>
        </is>
      </c>
      <c r="AH741" s="77" t="inlineStr">
        <is>
          <t>2026/27 (Spring 2027 project listing; Spring 2026 finalists luncheon news 13 May 2026)</t>
        </is>
      </c>
      <c r="AI741" s="77" t="inlineStr">
        <is>
          <t>Yes</t>
        </is>
      </c>
      <c r="AJ741" s="77">
        <f>IF(AND(AI741="Yes",AF741="Meets all three",AG741="Current delivery confirmed"),"Yes","No")</f>
        <v/>
      </c>
      <c r="AK741" s="77" t="inlineStr">
        <is>
          <t>29 teams completed senior design in Spring 2025 (search-result summary of ISyE capstone site); 38 projects listed for Spring 2027</t>
        </is>
      </c>
      <c r="AL741" s="77" t="inlineStr">
        <is>
          <t>US24-S01-R1; US24-S01-R2</t>
        </is>
      </c>
      <c r="AM741" s="77" t="inlineStr">
        <is>
          <t>Course credit hours; the 'compulsory' statement rests on the page calling it the capstone for all ISyE undergraduate seniors.</t>
        </is>
      </c>
      <c r="AN741" s="77" t="inlineStr"/>
      <c r="AO741" s="77" t="inlineStr">
        <is>
          <t>US</t>
        </is>
      </c>
      <c r="AP741" s="77" t="inlineStr">
        <is>
          <t>US</t>
        </is>
      </c>
      <c r="AQ741" s="77" t="inlineStr">
        <is>
          <t>&gt; 1 term</t>
        </is>
      </c>
      <c r="AR741" s="77" t="inlineStr">
        <is>
          <t>All/standard</t>
        </is>
      </c>
      <c r="AS741" s="77" t="inlineStr"/>
    </row>
    <row r="742">
      <c r="A742" s="77" t="inlineStr">
        <is>
          <t>US24</t>
        </is>
      </c>
      <c r="B742" s="77" t="inlineStr">
        <is>
          <t>Georgia Institute of Technology</t>
        </is>
      </c>
      <c r="C742" s="77" t="inlineStr">
        <is>
          <t>Cross-faculty</t>
        </is>
      </c>
      <c r="D742" s="77" t="inlineStr">
        <is>
          <t>US24-S02</t>
        </is>
      </c>
      <c r="E742" s="77" t="inlineStr"/>
      <c r="F742" s="77" t="inlineStr">
        <is>
          <t>No</t>
        </is>
      </c>
      <c r="G742" s="79" t="inlineStr">
        <is>
          <t>Capstone Design (Institute-wide course and Capstone Design Expo)</t>
        </is>
      </c>
      <c r="H742" s="77" t="inlineStr">
        <is>
          <t>Capstone Design (Institute-wide course and Capstone Design Expo)</t>
        </is>
      </c>
      <c r="I742" s="77" t="inlineStr">
        <is>
          <t>Multiple departmental capstone codes (e.g. ME 4182-ID)</t>
        </is>
      </c>
      <c r="J742" s="77" t="inlineStr">
        <is>
          <t>Semester-long senior capstone in which teams (about five graduating seniors, often interdisciplinary) work on sponsor-proposed design challenges and present at the Capstone Design Expo. Spring 2025 Expo: 238 teams, 1,300+ students, projects across 12 disciplines in four colleges; almost 60% of teams worked on industry-sponsored projects, the rest on other (research, student-proposed, or start-up) projects.</t>
        </is>
      </c>
      <c r="K742" s="77" t="inlineStr">
        <is>
          <t>Center for Engineering Design, Entrepreneurship and Innovation / College of Engineering departments</t>
        </is>
      </c>
      <c r="L742" s="77" t="inlineStr">
        <is>
          <t>Undergraduates in BME, CEE, ECE, ISyE, MSE, ME, public policy and multidisciplinary teams (also computing, design, architecture, liberal arts per news)</t>
        </is>
      </c>
      <c r="M742" s="77" t="inlineStr">
        <is>
          <t>Engineering/computing; Central provision</t>
        </is>
      </c>
      <c r="N742" s="77" t="inlineStr">
        <is>
          <t>Undergraduate</t>
        </is>
      </c>
      <c r="O742" s="77" t="inlineStr">
        <is>
          <t>Senior</t>
        </is>
      </c>
      <c r="P742" s="77" t="inlineStr">
        <is>
          <t>Departmental capstone enrolment</t>
        </is>
      </c>
      <c r="Q742" s="77" t="inlineStr">
        <is>
          <t>Compulsory within specified programmes</t>
        </is>
      </c>
      <c r="R742" s="77" t="inlineStr">
        <is>
          <t>Curricular</t>
        </is>
      </c>
      <c r="S742" s="77" t="inlineStr">
        <is>
          <t>Not evidenced</t>
        </is>
      </c>
      <c r="T742" s="77" t="inlineStr">
        <is>
          <t>One semester (some departments two)</t>
        </is>
      </c>
      <c r="U742" s="77" t="inlineStr">
        <is>
          <t>Team design projects; end-of-semester Expo</t>
        </is>
      </c>
      <c r="V742" s="77" t="inlineStr">
        <is>
          <t>Yes</t>
        </is>
      </c>
      <c r="W742" s="77" t="inlineStr">
        <is>
          <t>Semester-long design projects with prototypes and reports [1][2].</t>
        </is>
      </c>
      <c r="X742" s="77" t="inlineStr">
        <is>
          <t>Yes</t>
        </is>
      </c>
      <c r="Y742" s="77" t="inlineStr">
        <is>
          <t>Team of 5 graduating seniors per sponsor; example teams of five to eight [1][2].</t>
        </is>
      </c>
      <c r="Z742" s="77" t="inlineStr">
        <is>
          <t>Unclear</t>
        </is>
      </c>
      <c r="AA742" s="77" t="inlineStr">
        <is>
          <t>Sponsors propose the problem, fund the course, usually receive report and prototype and may judge the Expo [2], but only almost 60% of Spring 2025 teams were industry-sponsored [1] and ECE says teams 'may' take on an industry challenge or build research tools/start-ups [3]. External sponsorship is not universal, so C is Unclear for the course as a whole.</t>
        </is>
      </c>
      <c r="AB742" s="77" t="inlineStr">
        <is>
          <t>Business/commercial</t>
        </is>
      </c>
      <c r="AC742" s="77" t="inlineStr">
        <is>
          <t>Sponsor: proposes problem, donates, receives report/prototype, judges</t>
        </is>
      </c>
      <c r="AD742" s="77" t="inlineStr">
        <is>
          <t>Emory Healthcare surgeon-proposed retractor (Spring 2025); restor3d (Spring 2024, per search result)</t>
        </is>
      </c>
      <c r="AE742" s="77" t="inlineStr">
        <is>
          <t>Prototype/design and report</t>
        </is>
      </c>
      <c r="AF742" s="77">
        <f>IF(OR(V742="No",X742="No",Z742="No"),"Outside strict definition",IF(AND(V742="Yes",X742="Yes",Z742="Yes"),"Meets all three","Potentially relevant; evidence incomplete"))</f>
        <v/>
      </c>
      <c r="AG742" s="77" t="inlineStr">
        <is>
          <t>Current status unclear</t>
        </is>
      </c>
      <c r="AH742" s="77" t="inlineStr">
        <is>
          <t>Spring 2025 Expo (ECE page dated Jan 2024; no 2025/26 source opened)</t>
        </is>
      </c>
      <c r="AI742" s="77" t="inlineStr">
        <is>
          <t>Yes</t>
        </is>
      </c>
      <c r="AJ742" s="77">
        <f>IF(AND(AI742="Yes",AF742="Meets all three",AG742="Current delivery confirmed"),"Yes","No")</f>
        <v/>
      </c>
      <c r="AK742" s="77" t="inlineStr">
        <is>
          <t>238 teams, 1,300+ students (Spring 2025)</t>
        </is>
      </c>
      <c r="AL742" s="77" t="inlineStr">
        <is>
          <t>US24-S02-R1; US24-S02-R2; US24-S02-R3</t>
        </is>
      </c>
      <c r="AM742" s="77" t="inlineStr">
        <is>
          <t>No 2025/26 or 2026/27 dated source; which departments mandate sponsor projects; ECE Senior Design recorded here rather than separately.</t>
        </is>
      </c>
      <c r="AN742" s="77" t="inlineStr"/>
      <c r="AO742" s="77" t="inlineStr">
        <is>
          <t>US</t>
        </is>
      </c>
      <c r="AP742" s="77" t="inlineStr">
        <is>
          <t>US</t>
        </is>
      </c>
      <c r="AQ742" s="77" t="inlineStr">
        <is>
          <t>~1 term/semester</t>
        </is>
      </c>
      <c r="AR742" s="77" t="inlineStr">
        <is>
          <t>Some projects</t>
        </is>
      </c>
      <c r="AS742" s="77" t="inlineStr"/>
    </row>
    <row r="743">
      <c r="A743" s="77" t="inlineStr">
        <is>
          <t>US24</t>
        </is>
      </c>
      <c r="B743" s="77" t="inlineStr">
        <is>
          <t>Georgia Institute of Technology</t>
        </is>
      </c>
      <c r="C743" s="77" t="inlineStr">
        <is>
          <t>Programme/course</t>
        </is>
      </c>
      <c r="D743" s="77" t="inlineStr">
        <is>
          <t>US24-S03</t>
        </is>
      </c>
      <c r="E743" s="77" t="inlineStr"/>
      <c r="F743" s="77" t="inlineStr">
        <is>
          <t>No</t>
        </is>
      </c>
      <c r="G743" s="79" t="inlineStr">
        <is>
          <t>Policy Task Force capstone (PUBP 4010/4020)</t>
        </is>
      </c>
      <c r="H743" s="77" t="inlineStr">
        <is>
          <t>Policy Task Force capstone</t>
        </is>
      </c>
      <c r="I743" s="77" t="inlineStr">
        <is>
          <t>PUBP 4010, PUBP 4020</t>
        </is>
      </c>
      <c r="J743" s="77" t="inlineStr">
        <is>
          <t>Two-semester required capstone of the BS in Public Policy: student teams formulate, analyse and recommend policy options on a project supplied by a public agency, not-for-profit or private company; each member writes a substantive paper, combined into a team report; a client representative oversees and evaluates final reports.</t>
        </is>
      </c>
      <c r="K743" s="77" t="inlineStr">
        <is>
          <t>School of Public Policy, Ivan Allen College</t>
        </is>
      </c>
      <c r="L743" s="77" t="inlineStr">
        <is>
          <t>BS Public Policy</t>
        </is>
      </c>
      <c r="M743" s="77" t="inlineStr">
        <is>
          <t>Arts/humanities/social sciences</t>
        </is>
      </c>
      <c r="N743" s="77" t="inlineStr">
        <is>
          <t>Undergraduate</t>
        </is>
      </c>
      <c r="O743" s="77" t="inlineStr">
        <is>
          <t>Final year</t>
        </is>
      </c>
      <c r="P743" s="77" t="inlineStr">
        <is>
          <t>Prerequisites PUBP 3030, 3120, 3130</t>
        </is>
      </c>
      <c r="Q743" s="77" t="inlineStr">
        <is>
          <t>Compulsory within specified programmes</t>
        </is>
      </c>
      <c r="R743" s="77" t="inlineStr">
        <is>
          <t>Curricular</t>
        </is>
      </c>
      <c r="S743" s="77" t="inlineStr">
        <is>
          <t>Required core courses; credit hours not stated</t>
        </is>
      </c>
      <c r="T743" s="77" t="inlineStr">
        <is>
          <t>Two semesters</t>
        </is>
      </c>
      <c r="U743" s="77" t="inlineStr">
        <is>
          <t>Team client project</t>
        </is>
      </c>
      <c r="V743" s="77" t="inlineStr">
        <is>
          <t>Yes</t>
        </is>
      </c>
      <c r="W743" s="77" t="inlineStr">
        <is>
          <t>Teams formulate, analyse and recommend policy options; team report [1].</t>
        </is>
      </c>
      <c r="X743" s="77" t="inlineStr">
        <is>
          <t>Yes</t>
        </is>
      </c>
      <c r="Y743" s="77" t="inlineStr">
        <is>
          <t>Teams with subgroups; individual papers combined into a team report. Joint team report is a group output [1].</t>
        </is>
      </c>
      <c r="Z743" s="77" t="inlineStr">
        <is>
          <t>Yes</t>
        </is>
      </c>
      <c r="AA743" s="77" t="inlineStr">
        <is>
          <t>Projects come from a public agency, not-for-profit or private company; client representative provides oversight and feedback and evaluates final reports [1].</t>
        </is>
      </c>
      <c r="AB743" s="77" t="inlineStr">
        <is>
          <t>Mixed</t>
        </is>
      </c>
      <c r="AC743" s="77" t="inlineStr">
        <is>
          <t>Client: supplies project, gives feedback, evaluates reports</t>
        </is>
      </c>
      <c r="AD743" s="77" t="inlineStr">
        <is>
          <t>CDC, Multiple Sclerosis Society of Georgia, Enterprise Innovation Institute (recent clients, undated; the last is a GT unit and internal)</t>
        </is>
      </c>
      <c r="AE743" s="77" t="inlineStr">
        <is>
          <t>Team policy report</t>
        </is>
      </c>
      <c r="AF743" s="77">
        <f>IF(OR(V743="No",X743="No",Z743="No"),"Outside strict definition",IF(AND(V743="Yes",X743="Yes",Z743="Yes"),"Meets all three","Potentially relevant; evidence incomplete"))</f>
        <v/>
      </c>
      <c r="AG743" s="77" t="inlineStr">
        <is>
          <t>Current delivery confirmed</t>
        </is>
      </c>
      <c r="AH743" s="77" t="inlineStr">
        <is>
          <t>2026/27 (Fall 2026 PUBP 4010 syllabus, posted 2026-04, includes 'Sprint 2: External Client Project'; per search summary)</t>
        </is>
      </c>
      <c r="AI743" s="77" t="inlineStr">
        <is>
          <t>Yes</t>
        </is>
      </c>
      <c r="AJ743" s="77">
        <f>IF(AND(AI743="Yes",AF743="Meets all three",AG743="Current delivery confirmed"),"Yes","No")</f>
        <v/>
      </c>
      <c r="AK743" s="77" t="inlineStr">
        <is>
          <t>School seeks five projects of six students each year (search summary of School page)</t>
        </is>
      </c>
      <c r="AL743" s="77" t="inlineStr">
        <is>
          <t>US24-S03-R1; US24-S03-R2</t>
        </is>
      </c>
      <c r="AM743" s="77" t="inlineStr">
        <is>
          <t>2026-27 client names not found; Enterprise Innovation Institute is a GT unit (internal).</t>
        </is>
      </c>
      <c r="AN743" s="77" t="inlineStr"/>
      <c r="AO743" s="77" t="inlineStr">
        <is>
          <t>US</t>
        </is>
      </c>
      <c r="AP743" s="77" t="inlineStr">
        <is>
          <t>US</t>
        </is>
      </c>
      <c r="AQ743" s="77" t="inlineStr">
        <is>
          <t>&gt;1 term</t>
        </is>
      </c>
      <c r="AR743" s="77" t="inlineStr">
        <is>
          <t>All/standard</t>
        </is>
      </c>
      <c r="AS743" s="77" t="inlineStr"/>
    </row>
    <row r="744">
      <c r="A744" s="77" t="inlineStr">
        <is>
          <t>US24</t>
        </is>
      </c>
      <c r="B744" s="77" t="inlineStr">
        <is>
          <t>Georgia Institute of Technology</t>
        </is>
      </c>
      <c r="C744" s="77" t="inlineStr">
        <is>
          <t>Faculty/school</t>
        </is>
      </c>
      <c r="D744" s="77" t="inlineStr">
        <is>
          <t>US24-S04</t>
        </is>
      </c>
      <c r="E744" s="77" t="inlineStr"/>
      <c r="F744" s="77" t="inlineStr">
        <is>
          <t>No</t>
        </is>
      </c>
      <c r="G744" s="79" t="inlineStr">
        <is>
          <t>Pro Bono Consulting (Scheller)</t>
        </is>
      </c>
      <c r="H744" s="77" t="inlineStr">
        <is>
          <t>Pro Bono Consulting</t>
        </is>
      </c>
      <c r="I744" s="77" t="inlineStr">
        <is>
          <t>MGT 6113 per search summary (not verified on page)</t>
        </is>
      </c>
      <c r="J744" s="77" t="inlineStr">
        <is>
          <t>Graduate teams (MBA, PhD and other graduate students selected by application and interview) consult for Atlanta not-for-profits on a defined strategic problem over c.12-16 weeks, presenting mid-project and final findings to client decision makers.</t>
        </is>
      </c>
      <c r="K744" s="77" t="inlineStr">
        <is>
          <t>Scheller College of Business, Institute for Leadership and Social Impact</t>
        </is>
      </c>
      <c r="L744" s="77" t="inlineStr">
        <is>
          <t>Graduate students (MBAs, PhDs, others)</t>
        </is>
      </c>
      <c r="M744" s="77" t="inlineStr">
        <is>
          <t>Business/management</t>
        </is>
      </c>
      <c r="N744" s="77" t="inlineStr">
        <is>
          <t>Postgraduate taught</t>
        </is>
      </c>
      <c r="O744" s="77" t="inlineStr"/>
      <c r="P744" s="77" t="inlineStr">
        <is>
          <t>Application and interview</t>
        </is>
      </c>
      <c r="Q744" s="77" t="inlineStr">
        <is>
          <t>Selective/competitive</t>
        </is>
      </c>
      <c r="R744" s="77" t="inlineStr">
        <is>
          <t>Unclear</t>
        </is>
      </c>
      <c r="S744" s="77" t="inlineStr">
        <is>
          <t>Not stated</t>
        </is>
      </c>
      <c r="T744" s="77" t="inlineStr">
        <is>
          <t>12-16 weeks (page says 15 weeks)</t>
        </is>
      </c>
      <c r="U744" s="77" t="inlineStr">
        <is>
          <t>Team consultancy</t>
        </is>
      </c>
      <c r="V744" s="77" t="inlineStr">
        <is>
          <t>Yes</t>
        </is>
      </c>
      <c r="W744" s="77" t="inlineStr">
        <is>
          <t>Defined problem and scope; mid-project and final presentations [1].</t>
        </is>
      </c>
      <c r="X744" s="77" t="inlineStr">
        <is>
          <t>Yes</t>
        </is>
      </c>
      <c r="Y744" s="77" t="inlineStr">
        <is>
          <t>Student teams work with client staff; team workload 30-45 hours/week [1].</t>
        </is>
      </c>
      <c r="Z744" s="77" t="inlineStr">
        <is>
          <t>Yes</t>
        </is>
      </c>
      <c r="AA744" s="77" t="inlineStr">
        <is>
          <t>Not-for-profit clients (e.g. Habitat for Humanity Atlanta, Frazer Center, Slow Food Atlanta) define the problem, work with teams and receive findings [1].</t>
        </is>
      </c>
      <c r="AB744" s="77" t="inlineStr">
        <is>
          <t>Charity/community</t>
        </is>
      </c>
      <c r="AC744" s="77" t="inlineStr">
        <is>
          <t>Client: sets problem and scope, receives presentations</t>
        </is>
      </c>
      <c r="AD744" s="77" t="inlineStr">
        <is>
          <t>2025: Ready Set Push, Community Foundation of West Georgia, Restoration Storehouse, Maison Mogul, Pro Bono Partnership of Atlanta (search summary); GT Food and Beverage Accelerator was also listed (a GT unit, internal); older list: Habitat for Humanity Atlanta, Frazer Center, Slow Food Atlanta</t>
        </is>
      </c>
      <c r="AE744" s="77" t="inlineStr">
        <is>
          <t>Findings/recommendations presentation</t>
        </is>
      </c>
      <c r="AF744" s="77">
        <f>IF(OR(V744="No",X744="No",Z744="No"),"Outside strict definition",IF(AND(V744="Yes",X744="Yes",Z744="Yes"),"Meets all three","Potentially relevant; evidence incomplete"))</f>
        <v/>
      </c>
      <c r="AG744" s="77" t="inlineStr">
        <is>
          <t>Current delivery confirmed</t>
        </is>
      </c>
      <c r="AH744" s="77" t="inlineStr">
        <is>
          <t>2025 (Summer and Fall 2025 cohorts per Scheller ILSI news, search summary)</t>
        </is>
      </c>
      <c r="AI744" s="77" t="inlineStr">
        <is>
          <t>Yes</t>
        </is>
      </c>
      <c r="AJ744" s="77">
        <f>IF(AND(AI744="Yes",AF744="Meets all three",AG744="Current delivery confirmed"),"Yes","No")</f>
        <v/>
      </c>
      <c r="AK744" s="77" t="inlineStr">
        <is>
          <t>Five nonprofit partners in Summer 2025 (search summary)</t>
        </is>
      </c>
      <c r="AL744" s="77" t="inlineStr">
        <is>
          <t>US24-S04-R1; US24-S04-R2</t>
        </is>
      </c>
      <c r="AM744" s="77" t="inlineStr">
        <is>
          <t>Credit/course status; 2026 cohort not found.</t>
        </is>
      </c>
      <c r="AN744" s="77" t="inlineStr"/>
      <c r="AO744" s="77" t="inlineStr">
        <is>
          <t>US</t>
        </is>
      </c>
      <c r="AP744" s="77" t="inlineStr">
        <is>
          <t>US</t>
        </is>
      </c>
      <c r="AQ744" s="77" t="inlineStr">
        <is>
          <t>~1 term/semester</t>
        </is>
      </c>
      <c r="AR744" s="77" t="inlineStr">
        <is>
          <t>All/standard</t>
        </is>
      </c>
      <c r="AS744" s="77" t="inlineStr"/>
    </row>
    <row r="745">
      <c r="A745" s="77" t="inlineStr">
        <is>
          <t>US24</t>
        </is>
      </c>
      <c r="B745" s="77" t="inlineStr">
        <is>
          <t>Georgia Institute of Technology</t>
        </is>
      </c>
      <c r="C745" s="77" t="inlineStr">
        <is>
          <t>Programme/course</t>
        </is>
      </c>
      <c r="D745" s="77" t="inlineStr">
        <is>
          <t>US24-S05</t>
        </is>
      </c>
      <c r="E745" s="77" t="inlineStr"/>
      <c r="F745" s="77" t="inlineStr">
        <is>
          <t>No</t>
        </is>
      </c>
      <c r="G745" s="79" t="inlineStr">
        <is>
          <t>Scheller Full-time MBA Practicums (Business Analytics, Sustainable Business Consulting etc.)</t>
        </is>
      </c>
      <c r="H745" s="77" t="inlineStr">
        <is>
          <t>Scheller Full-time MBA Practicums</t>
        </is>
      </c>
      <c r="I745" s="77" t="inlineStr"/>
      <c r="J745" s="77" t="inlineStr">
        <is>
          <t>Elective MBA practicums in which student groups are paired with companies: e.g. Business Analytics (analyse company data, produce insights), Sustainable Business Consulting (12-week client project), Lean Six Sigma, IT, International, Pro Bono.</t>
        </is>
      </c>
      <c r="K745" s="77" t="inlineStr">
        <is>
          <t>Scheller College of Business</t>
        </is>
      </c>
      <c r="L745" s="77" t="inlineStr">
        <is>
          <t>Full-time MBA</t>
        </is>
      </c>
      <c r="M745" s="77" t="inlineStr">
        <is>
          <t>Business/management</t>
        </is>
      </c>
      <c r="N745" s="77" t="inlineStr">
        <is>
          <t>Postgraduate taught</t>
        </is>
      </c>
      <c r="O745" s="77" t="inlineStr"/>
      <c r="P745" s="77" t="inlineStr">
        <is>
          <t>Full-time MBA</t>
        </is>
      </c>
      <c r="Q745" s="77" t="inlineStr">
        <is>
          <t>Optional/elective</t>
        </is>
      </c>
      <c r="R745" s="77" t="inlineStr">
        <is>
          <t>Curricular</t>
        </is>
      </c>
      <c r="S745" s="77" t="inlineStr">
        <is>
          <t>Not stated</t>
        </is>
      </c>
      <c r="T745" s="77" t="inlineStr">
        <is>
          <t>Semester-long</t>
        </is>
      </c>
      <c r="U745" s="77" t="inlineStr">
        <is>
          <t>Team company projects</t>
        </is>
      </c>
      <c r="V745" s="77" t="inlineStr">
        <is>
          <t>Yes</t>
        </is>
      </c>
      <c r="W745" s="77" t="inlineStr">
        <is>
          <t>Scoped consulting/analytics projects [1].</t>
        </is>
      </c>
      <c r="X745" s="77" t="inlineStr">
        <is>
          <t>Yes</t>
        </is>
      </c>
      <c r="Y745" s="77" t="inlineStr">
        <is>
          <t>'groups of students with a company'; teams assigned to projects [1].</t>
        </is>
      </c>
      <c r="Z745" s="77" t="inlineStr">
        <is>
          <t>Yes</t>
        </is>
      </c>
      <c r="AA745" s="77" t="inlineStr">
        <is>
          <t>Companies supply data and projects (named clients incl. IBM, UPS, AT&amp;T, State Farm, Coca-Cola, though page gives no years) [1].</t>
        </is>
      </c>
      <c r="AB745" s="77" t="inlineStr">
        <is>
          <t>Business/commercial</t>
        </is>
      </c>
      <c r="AC745" s="77" t="inlineStr">
        <is>
          <t>Client company supplies problem/data</t>
        </is>
      </c>
      <c r="AD745" s="77" t="inlineStr">
        <is>
          <t>IBM, HP, UPS, AT&amp;T, AutoTrader, State Farm, The Coca-Cola Company (undated)</t>
        </is>
      </c>
      <c r="AE745" s="77" t="inlineStr">
        <is>
          <t>Insights/recommendations, consulting deliverables</t>
        </is>
      </c>
      <c r="AF745" s="77">
        <f>IF(OR(V745="No",X745="No",Z745="No"),"Outside strict definition",IF(AND(V745="Yes",X745="Yes",Z745="Yes"),"Meets all three","Potentially relevant; evidence incomplete"))</f>
        <v/>
      </c>
      <c r="AG745" s="77" t="inlineStr">
        <is>
          <t>Current status unclear</t>
        </is>
      </c>
      <c r="AH745" s="77" t="inlineStr">
        <is>
          <t>undated</t>
        </is>
      </c>
      <c r="AI745" s="77" t="inlineStr">
        <is>
          <t>Yes</t>
        </is>
      </c>
      <c r="AJ745" s="77">
        <f>IF(AND(AI745="Yes",AF745="Meets all three",AG745="Current delivery confirmed"),"Yes","No")</f>
        <v/>
      </c>
      <c r="AK745" s="77" t="inlineStr"/>
      <c r="AL745" s="77" t="inlineStr">
        <is>
          <t>US24-S05-R1</t>
        </is>
      </c>
      <c r="AM745" s="77" t="inlineStr">
        <is>
          <t>No years or enrolment; umbrella of several distinct practicums with varying client evidence.</t>
        </is>
      </c>
      <c r="AN745" s="77" t="inlineStr"/>
      <c r="AO745" s="77" t="inlineStr">
        <is>
          <t>US</t>
        </is>
      </c>
      <c r="AP745" s="77" t="inlineStr">
        <is>
          <t>US</t>
        </is>
      </c>
      <c r="AQ745" s="77" t="inlineStr">
        <is>
          <t>~1 term/semester</t>
        </is>
      </c>
      <c r="AR745" s="77" t="inlineStr">
        <is>
          <t>Unclear</t>
        </is>
      </c>
      <c r="AS745" s="77" t="inlineStr"/>
    </row>
    <row r="746">
      <c r="A746" s="77" t="inlineStr">
        <is>
          <t>US24</t>
        </is>
      </c>
      <c r="B746" s="77" t="inlineStr">
        <is>
          <t>Georgia Institute of Technology</t>
        </is>
      </c>
      <c r="C746" s="77" t="inlineStr">
        <is>
          <t>Unclear</t>
        </is>
      </c>
      <c r="D746" s="77" t="inlineStr">
        <is>
          <t>US24-S06</t>
        </is>
      </c>
      <c r="E746" s="77" t="inlineStr"/>
      <c r="F746" s="77" t="inlineStr">
        <is>
          <t>No</t>
        </is>
      </c>
      <c r="G746" s="79" t="inlineStr">
        <is>
          <t>Vertically Integrated Projects (VIP)</t>
        </is>
      </c>
      <c r="H746" s="77" t="inlineStr">
        <is>
          <t>Vertically Integrated Projects</t>
        </is>
      </c>
      <c r="I746" s="77" t="inlineStr">
        <is>
          <t>VIP 2600/3600/4600 (catalog)</t>
        </is>
      </c>
      <c r="J746" s="77" t="inlineStr">
        <is>
          <t>Multi-semester faculty-led multidisciplinary teams of sophomores to graduate students, postdocs and faculty working on long-term research and development projects, for 1-3 credits per semester. Industry can sponsor teams via the Industrial Affiliates Program ($20K per team per year), but sponsorship is optional.</t>
        </is>
      </c>
      <c r="K746" s="77" t="inlineStr">
        <is>
          <t>VIP Program</t>
        </is>
      </c>
      <c r="L746" s="77" t="inlineStr">
        <is>
          <t>Sophomores and above, graduate students; application before registration (OMSCS online students on some teams)</t>
        </is>
      </c>
      <c r="M746" s="77" t="inlineStr">
        <is>
          <t>Central provision</t>
        </is>
      </c>
      <c r="N746" s="77" t="inlineStr">
        <is>
          <t>Mixed</t>
        </is>
      </c>
      <c r="O746" s="77" t="inlineStr">
        <is>
          <t>Sophomore and above</t>
        </is>
      </c>
      <c r="P746" s="77" t="inlineStr">
        <is>
          <t>Application; team fit; sophomores capped at 1 credit</t>
        </is>
      </c>
      <c r="Q746" s="77" t="inlineStr">
        <is>
          <t>Optional/elective</t>
        </is>
      </c>
      <c r="R746" s="77" t="inlineStr">
        <is>
          <t>Curricular</t>
        </is>
      </c>
      <c r="S746" s="77" t="inlineStr">
        <is>
          <t>1-2 credits (sophomores 1, juniors/seniors 1-2, grad 1-3)</t>
        </is>
      </c>
      <c r="T746" s="77" t="inlineStr">
        <is>
          <t>Multi-semester</t>
        </is>
      </c>
      <c r="U746" s="77" t="inlineStr">
        <is>
          <t>Weekly team meetings, long-running teams</t>
        </is>
      </c>
      <c r="V746" s="77" t="inlineStr">
        <is>
          <t>Yes</t>
        </is>
      </c>
      <c r="W746" s="77" t="inlineStr">
        <is>
          <t>Teams built around long-term faculty research and development projects [1].</t>
        </is>
      </c>
      <c r="X746" s="77" t="inlineStr">
        <is>
          <t>Yes</t>
        </is>
      </c>
      <c r="Y746" s="77" t="inlineStr">
        <is>
          <t>Multidisciplinary teams with subteams meeting weekly [1][2].</t>
        </is>
      </c>
      <c r="Z746" s="77" t="inlineStr">
        <is>
          <t>Unclear</t>
        </is>
      </c>
      <c r="AA746" s="77" t="inlineStr">
        <is>
          <t>Catalog page does not mention external partners; VIP site offers industry sponsorship via Industrial Affiliates; faculty set research direction [1][2]. Sponsorship and community partners (e.g. SLS-linked teams) are not shown to be standard for all teams.</t>
        </is>
      </c>
      <c r="AB746" s="77" t="inlineStr">
        <is>
          <t>Unclear</t>
        </is>
      </c>
      <c r="AC746" s="77" t="inlineStr">
        <is>
          <t>Optional industry affiliates; otherwise faculty/internal research clients</t>
        </is>
      </c>
      <c r="AD746" s="77" t="inlineStr"/>
      <c r="AE746" s="77" t="inlineStr">
        <is>
          <t>Team research/development outputs</t>
        </is>
      </c>
      <c r="AF746" s="77">
        <f>IF(OR(V746="No",X746="No",Z746="No"),"Outside strict definition",IF(AND(V746="Yes",X746="Yes",Z746="Yes"),"Meets all three","Potentially relevant; evidence incomplete"))</f>
        <v/>
      </c>
      <c r="AG746" s="77" t="inlineStr">
        <is>
          <t>Current delivery confirmed</t>
        </is>
      </c>
      <c r="AH746" s="77" t="inlineStr">
        <is>
          <t>Fall 2026 recruitment (legacy sources, not re-opened)</t>
        </is>
      </c>
      <c r="AI746" s="77" t="inlineStr">
        <is>
          <t>Yes</t>
        </is>
      </c>
      <c r="AJ746" s="77">
        <f>IF(AND(AI746="Yes",AF746="Meets all three",AG746="Current delivery confirmed"),"Yes","No")</f>
        <v/>
      </c>
      <c r="AK746" s="77" t="inlineStr"/>
      <c r="AL746" s="77" t="inlineStr">
        <is>
          <t>US24-S06-R1; US24-S06-R2</t>
        </is>
      </c>
      <c r="AM746" s="77" t="inlineStr">
        <is>
          <t>Legacy evidence of all-college recruitment not re-verified; partners vary by team.</t>
        </is>
      </c>
      <c r="AN746" s="77" t="inlineStr">
        <is>
          <t>Vertically Integrated Projects (VIP)</t>
        </is>
      </c>
      <c r="AO746" s="77" t="inlineStr">
        <is>
          <t>US</t>
        </is>
      </c>
      <c r="AP746" s="77" t="inlineStr">
        <is>
          <t>US</t>
        </is>
      </c>
      <c r="AQ746" s="77" t="inlineStr">
        <is>
          <t>&gt;1 term</t>
        </is>
      </c>
      <c r="AR746" s="77" t="inlineStr">
        <is>
          <t>Some projects</t>
        </is>
      </c>
      <c r="AS746" s="77" t="inlineStr"/>
    </row>
    <row r="747">
      <c r="A747" s="77" t="inlineStr">
        <is>
          <t>US24</t>
        </is>
      </c>
      <c r="B747" s="77" t="inlineStr">
        <is>
          <t>Georgia Institute of Technology</t>
        </is>
      </c>
      <c r="C747" s="77" t="inlineStr">
        <is>
          <t>Programme/course</t>
        </is>
      </c>
      <c r="D747" s="77" t="inlineStr">
        <is>
          <t>US24-S07</t>
        </is>
      </c>
      <c r="E747" s="77" t="inlineStr"/>
      <c r="F747" s="77" t="inlineStr">
        <is>
          <t>No</t>
        </is>
      </c>
      <c r="G747" s="79" t="inlineStr">
        <is>
          <t>CS Junior Design / CS Capstone</t>
        </is>
      </c>
      <c r="H747" s="77" t="inlineStr">
        <is>
          <t>CS Capstone</t>
        </is>
      </c>
      <c r="I747" s="77" t="inlineStr"/>
      <c r="J747" s="77" t="inlineStr">
        <is>
          <t>School of Computing software design capstone culminating in an Expo; clients may be inside Georgia Tech or external industry, ranging from startup concepts to industry-sponsored work.</t>
        </is>
      </c>
      <c r="K747" s="77" t="inlineStr">
        <is>
          <t>School of Computing Instruction</t>
        </is>
      </c>
      <c r="L747" s="77" t="inlineStr">
        <is>
          <t>BS Computer Science / Computational Media (many)</t>
        </is>
      </c>
      <c r="M747" s="77" t="inlineStr">
        <is>
          <t>Engineering/computing</t>
        </is>
      </c>
      <c r="N747" s="77" t="inlineStr">
        <is>
          <t>Undergraduate</t>
        </is>
      </c>
      <c r="O747" s="77" t="inlineStr">
        <is>
          <t>Junior/senior</t>
        </is>
      </c>
      <c r="P747" s="77" t="inlineStr"/>
      <c r="Q747" s="77" t="inlineStr">
        <is>
          <t>Unclear</t>
        </is>
      </c>
      <c r="R747" s="77" t="inlineStr">
        <is>
          <t>Curricular</t>
        </is>
      </c>
      <c r="S747" s="77" t="inlineStr">
        <is>
          <t>Not stated</t>
        </is>
      </c>
      <c r="T747" s="77" t="inlineStr">
        <is>
          <t>Single semester (now)</t>
        </is>
      </c>
      <c r="U747" s="77" t="inlineStr">
        <is>
          <t>Team software project</t>
        </is>
      </c>
      <c r="V747" s="77" t="inlineStr">
        <is>
          <t>Yes</t>
        </is>
      </c>
      <c r="W747" s="77" t="inlineStr">
        <is>
          <t>Culminating software design project [1].</t>
        </is>
      </c>
      <c r="X747" s="77" t="inlineStr">
        <is>
          <t>Unclear</t>
        </is>
      </c>
      <c r="Y747" s="77" t="inlineStr">
        <is>
          <t>Team size not on fetched page; search summary says teams of five on an older Junior Design page.</t>
        </is>
      </c>
      <c r="Z747" s="77" t="inlineStr">
        <is>
          <t>Unclear</t>
        </is>
      </c>
      <c r="AA747" s="77" t="inlineStr">
        <is>
          <t>Clients 'within the Georgia Tech community or in professional industries beyond campus' [1]; external clients not guaranteed.</t>
        </is>
      </c>
      <c r="AB747" s="77" t="inlineStr">
        <is>
          <t>Mixed</t>
        </is>
      </c>
      <c r="AC747" s="77" t="inlineStr">
        <is>
          <t>Client (internal or external)</t>
        </is>
      </c>
      <c r="AD747" s="77" t="inlineStr"/>
      <c r="AE747" s="77" t="inlineStr">
        <is>
          <t>Software product</t>
        </is>
      </c>
      <c r="AF747" s="77">
        <f>IF(OR(V747="No",X747="No",Z747="No"),"Outside strict definition",IF(AND(V747="Yes",X747="Yes",Z747="Yes"),"Meets all three","Potentially relevant; evidence incomplete"))</f>
        <v/>
      </c>
      <c r="AG747" s="77" t="inlineStr">
        <is>
          <t>Current delivery confirmed</t>
        </is>
      </c>
      <c r="AH747" s="77" t="inlineStr">
        <is>
          <t>2026 (Expo 27 April, footer 2026)</t>
        </is>
      </c>
      <c r="AI747" s="77" t="inlineStr">
        <is>
          <t>Yes</t>
        </is>
      </c>
      <c r="AJ747" s="77">
        <f>IF(AND(AI747="Yes",AF747="Meets all three",AG747="Current delivery confirmed"),"Yes","No")</f>
        <v/>
      </c>
      <c r="AK747" s="77" t="inlineStr"/>
      <c r="AL747" s="77" t="inlineStr">
        <is>
          <t>US24-S07-R1</t>
        </is>
      </c>
      <c r="AM747" s="77" t="inlineStr">
        <is>
          <t>Team size, requirement, split of internal/external clients.</t>
        </is>
      </c>
      <c r="AN747" s="77" t="inlineStr"/>
      <c r="AO747" s="77" t="inlineStr">
        <is>
          <t>US</t>
        </is>
      </c>
      <c r="AP747" s="77" t="inlineStr">
        <is>
          <t>US</t>
        </is>
      </c>
      <c r="AQ747" s="77" t="inlineStr">
        <is>
          <t>~1 term/semester</t>
        </is>
      </c>
      <c r="AR747" s="77" t="inlineStr">
        <is>
          <t>Some projects</t>
        </is>
      </c>
      <c r="AS747" s="77" t="inlineStr"/>
    </row>
    <row r="748">
      <c r="A748" s="77" t="inlineStr">
        <is>
          <t>US25</t>
        </is>
      </c>
      <c r="B748" s="77" t="inlineStr">
        <is>
          <t>Purdue</t>
        </is>
      </c>
      <c r="C748" s="77" t="inlineStr">
        <is>
          <t>University-wide</t>
        </is>
      </c>
      <c r="D748" s="77" t="inlineStr">
        <is>
          <t>US25-S01</t>
        </is>
      </c>
      <c r="E748" s="77" t="inlineStr"/>
      <c r="F748" s="77" t="inlineStr">
        <is>
          <t>No</t>
        </is>
      </c>
      <c r="G748" s="79" t="inlineStr">
        <is>
          <t>Engineering Projects in Community Service (EPICS) at Purdue</t>
        </is>
      </c>
      <c r="H748" s="77" t="inlineStr">
        <is>
          <t>Engineering Projects in Community Service (EPICS)</t>
        </is>
      </c>
      <c r="I748" s="77" t="inlineStr">
        <is>
          <t>EPCS (e.g. EPCS 11100/12100 first-year; CRN lecture+lab)</t>
        </is>
      </c>
      <c r="J748" s="77" t="inlineStr">
        <is>
          <t>Multi-semester student teams design, build and deploy engineering-based systems for community service and education organisations in four areas: human services, access and abilities, education and outreach, environment.</t>
        </is>
      </c>
      <c r="K748" s="77" t="inlineStr">
        <is>
          <t>EPICS at Purdue (College of Engineering)</t>
        </is>
      </c>
      <c r="L748" s="77" t="inlineStr">
        <is>
          <t>All undergraduates; senior design route requires approval (email epics@purdue.edu)</t>
        </is>
      </c>
      <c r="M748" s="77" t="inlineStr">
        <is>
          <t>Central provision; Engineering/computing</t>
        </is>
      </c>
      <c r="N748" s="77" t="inlineStr">
        <is>
          <t>Undergraduate</t>
        </is>
      </c>
      <c r="O748" s="77" t="inlineStr">
        <is>
          <t>Any (first-year to senior)</t>
        </is>
      </c>
      <c r="P748" s="77" t="inlineStr">
        <is>
          <t>Open to all undergraduates; senior-design registration needs prior approval</t>
        </is>
      </c>
      <c r="Q748" s="77" t="inlineStr">
        <is>
          <t>Optional/elective</t>
        </is>
      </c>
      <c r="R748" s="77" t="inlineStr">
        <is>
          <t>Curricular</t>
        </is>
      </c>
      <c r="S748" s="77" t="inlineStr">
        <is>
          <t>Variable credit 1-3 per semester (search summary of syllabus; not confirmed on fetched page); credit applied to major by department/advisor</t>
        </is>
      </c>
      <c r="T748" s="77" t="inlineStr">
        <is>
          <t>Minimum two consecutive semesters; multiyear partnerships; 2-hour weekly lab</t>
        </is>
      </c>
      <c r="U748" s="77" t="inlineStr">
        <is>
          <t>Team lab plus lecture sections</t>
        </is>
      </c>
      <c r="V748" s="77" t="inlineStr">
        <is>
          <t>Yes</t>
        </is>
      </c>
      <c r="W748" s="77" t="inlineStr">
        <is>
          <t>Teams 'design, build, and deploy real systems' for partners [1]; multiyear projects.</t>
        </is>
      </c>
      <c r="X748" s="77" t="inlineStr">
        <is>
          <t>Yes</t>
        </is>
      </c>
      <c r="Y748" s="77" t="inlineStr">
        <is>
          <t>Student teams; recommended team size 8-20 mixing years and majors [3, search-index summary of EPICS about/syllabus pages, not opened].</t>
        </is>
      </c>
      <c r="Z748" s="77" t="inlineStr">
        <is>
          <t>Yes</t>
        </is>
      </c>
      <c r="AA748" s="77" t="inlineStr">
        <is>
          <t>'Each team has a multiyear partnership with a community service or education organization'; teams build projects 'for real community organizations' [1][2]. External organisations, not internal units.</t>
        </is>
      </c>
      <c r="AB748" s="77" t="inlineStr">
        <is>
          <t>Charity/community</t>
        </is>
      </c>
      <c r="AC748" s="77" t="inlineStr">
        <is>
          <t>Community/education organisation partner defines project need and receives the deployed system; partners typically not-for-profit, also schools and government groups (search summary)</t>
        </is>
      </c>
      <c r="AD748" s="77" t="inlineStr">
        <is>
          <t>Habitat for Humanity Lafayette (search summary, undated)</t>
        </is>
      </c>
      <c r="AE748" s="77" t="inlineStr">
        <is>
          <t>Deployed engineering system/design for partner</t>
        </is>
      </c>
      <c r="AF748" s="77">
        <f>IF(OR(V748="No",X748="No",Z748="No"),"Outside strict definition",IF(AND(V748="Yes",X748="Yes",Z748="Yes"),"Meets all three","Potentially relevant; evidence incomplete"))</f>
        <v/>
      </c>
      <c r="AG748" s="77" t="inlineStr">
        <is>
          <t>Current delivery confirmed</t>
        </is>
      </c>
      <c r="AH748" s="77" t="inlineStr">
        <is>
          <t>Spring 2027 (pre-registration 28 Sep-26 Oct 2026)</t>
        </is>
      </c>
      <c r="AI748" s="77" t="inlineStr">
        <is>
          <t>Yes</t>
        </is>
      </c>
      <c r="AJ748" s="77">
        <f>IF(AND(AI748="Yes",AF748="Meets all three",AG748="Current delivery confirmed"),"Yes","No")</f>
        <v/>
      </c>
      <c r="AK748" s="77" t="inlineStr"/>
      <c r="AL748" s="77" t="inlineStr">
        <is>
          <t>US25-S01-R1; US25-S01-R2; US25-S01-R3</t>
        </is>
      </c>
      <c r="AM748" s="77" t="inlineStr">
        <is>
          <t>Credit hours and team size come from a search-index summary, not an opened page.</t>
        </is>
      </c>
      <c r="AN748" s="77" t="inlineStr">
        <is>
          <t>Engineering Projects in Community Service (EPICS)</t>
        </is>
      </c>
      <c r="AO748" s="77" t="inlineStr">
        <is>
          <t>US</t>
        </is>
      </c>
      <c r="AP748" s="77" t="inlineStr">
        <is>
          <t>US</t>
        </is>
      </c>
      <c r="AQ748" s="77" t="inlineStr">
        <is>
          <t>&gt;1 term</t>
        </is>
      </c>
      <c r="AR748" s="77" t="inlineStr">
        <is>
          <t>All/standard</t>
        </is>
      </c>
      <c r="AS748" s="77" t="inlineStr"/>
    </row>
    <row r="749">
      <c r="A749" s="77" t="inlineStr">
        <is>
          <t>US25</t>
        </is>
      </c>
      <c r="B749" s="77" t="inlineStr">
        <is>
          <t>Purdue</t>
        </is>
      </c>
      <c r="C749" s="77" t="inlineStr">
        <is>
          <t>University-wide</t>
        </is>
      </c>
      <c r="D749" s="77" t="inlineStr">
        <is>
          <t>US25-S02</t>
        </is>
      </c>
      <c r="E749" s="77" t="inlineStr"/>
      <c r="F749" s="77" t="inlineStr">
        <is>
          <t>No</t>
        </is>
      </c>
      <c r="G749" s="79" t="inlineStr">
        <is>
          <t>The Data Mine - Corporate Partners Program</t>
        </is>
      </c>
      <c r="H749" s="77" t="inlineStr">
        <is>
          <t>The Data Mine Corporate Partners Program</t>
        </is>
      </c>
      <c r="I749" s="77" t="inlineStr"/>
      <c r="J749" s="77" t="inlineStr">
        <is>
          <t>Students enrol in a project course on a data-driven project supplied by an industry corporate partner; teams use Agile 2-week sprints, clean/analyse/visualise partner data, with weekly mentorship from a corporate mentor, over a full academic year, ending in documentation and team presentations; annual symposium.</t>
        </is>
      </c>
      <c r="K749" s="77" t="inlineStr">
        <is>
          <t>The Data Mine (Purdue living-learning community)</t>
        </is>
      </c>
      <c r="L749" s="77" t="inlineStr">
        <is>
          <t>Students of any major (class level not stated on page)</t>
        </is>
      </c>
      <c r="M749" s="77" t="inlineStr">
        <is>
          <t>Central provision; Science; Engineering/computing</t>
        </is>
      </c>
      <c r="N749" s="77" t="inlineStr">
        <is>
          <t>Unclear</t>
        </is>
      </c>
      <c r="O749" s="77" t="inlineStr"/>
      <c r="P749" s="77" t="inlineStr">
        <is>
          <t>Application; any major</t>
        </is>
      </c>
      <c r="Q749" s="77" t="inlineStr">
        <is>
          <t>Optional/elective</t>
        </is>
      </c>
      <c r="R749" s="77" t="inlineStr">
        <is>
          <t>Curricular</t>
        </is>
      </c>
      <c r="S749" s="77" t="inlineStr">
        <is>
          <t>3-credit project course per search summary (not on fetched page)</t>
        </is>
      </c>
      <c r="T749" s="77" t="inlineStr">
        <is>
          <t>Two semesters (fall+spring)</t>
        </is>
      </c>
      <c r="U749" s="77" t="inlineStr">
        <is>
          <t>Team project with corporate mentor</t>
        </is>
      </c>
      <c r="V749" s="77" t="inlineStr">
        <is>
          <t>Yes</t>
        </is>
      </c>
      <c r="W749" s="77" t="inlineStr">
        <is>
          <t>Data-driven industry projects with documentation and presentations [1].</t>
        </is>
      </c>
      <c r="X749" s="77" t="inlineStr">
        <is>
          <t>Yes</t>
        </is>
      </c>
      <c r="Y749" s="77" t="inlineStr">
        <is>
          <t>'collaborate with scrum teams to accomplish the increment during 2-week sprints' [1].</t>
        </is>
      </c>
      <c r="Z749" s="77" t="inlineStr">
        <is>
          <t>Yes</t>
        </is>
      </c>
      <c r="AA749" s="77" t="inlineStr">
        <is>
          <t>Projects come from industry partners with 'weekly mentorship from a corporate partner mentor' [1]; 2025 symposium: 90+ projects with 68 corporate partners [2].</t>
        </is>
      </c>
      <c r="AB749" s="77" t="inlineStr">
        <is>
          <t>Business/commercial</t>
        </is>
      </c>
      <c r="AC749" s="77" t="inlineStr">
        <is>
          <t>Supplies project and data; weekly mentor</t>
        </is>
      </c>
      <c r="AD749" s="77" t="inlineStr">
        <is>
          <t>Cummins, Beck's Hybrids, Ford, Microsoft (search summary, 2024-25)</t>
        </is>
      </c>
      <c r="AE749" s="77" t="inlineStr">
        <is>
          <t>Documentation, analysis/models/dashboards, team presentation, symposium poster</t>
        </is>
      </c>
      <c r="AF749" s="77">
        <f>IF(OR(V749="No",X749="No",Z749="No"),"Outside strict definition",IF(AND(V749="Yes",X749="Yes",Z749="Yes"),"Meets all three","Potentially relevant; evidence incomplete"))</f>
        <v/>
      </c>
      <c r="AG749" s="77" t="inlineStr">
        <is>
          <t>Current status unclear</t>
        </is>
      </c>
      <c r="AH749" s="77" t="inlineStr">
        <is>
          <t>2024/25 (symposium 30 Apr 2025)</t>
        </is>
      </c>
      <c r="AI749" s="77" t="inlineStr">
        <is>
          <t>Yes</t>
        </is>
      </c>
      <c r="AJ749" s="77">
        <f>IF(AND(AI749="Yes",AF749="Meets all three",AG749="Current delivery confirmed"),"Yes","No")</f>
        <v/>
      </c>
      <c r="AK749" s="77" t="inlineStr">
        <is>
          <t>90+ projects, 68 partners (2025 symposium)</t>
        </is>
      </c>
      <c r="AL749" s="77" t="inlineStr">
        <is>
          <t>US25-S02-R1; US25-S02-R2</t>
        </is>
      </c>
      <c r="AM749" s="77" t="inlineStr">
        <is>
          <t>No 2025/26 or 2026/27 dated source found; class-level eligibility unstated; credit from search summary.</t>
        </is>
      </c>
      <c r="AN749" s="77" t="inlineStr"/>
      <c r="AO749" s="77" t="inlineStr">
        <is>
          <t>US</t>
        </is>
      </c>
      <c r="AP749" s="77" t="inlineStr">
        <is>
          <t>US</t>
        </is>
      </c>
      <c r="AQ749" s="77" t="inlineStr">
        <is>
          <t>&gt;1 term</t>
        </is>
      </c>
      <c r="AR749" s="77" t="inlineStr">
        <is>
          <t>All/standard</t>
        </is>
      </c>
      <c r="AS749" s="77" t="inlineStr"/>
    </row>
    <row r="750">
      <c r="A750" s="77" t="inlineStr">
        <is>
          <t>US25</t>
        </is>
      </c>
      <c r="B750" s="77" t="inlineStr">
        <is>
          <t>Purdue</t>
        </is>
      </c>
      <c r="C750" s="77" t="inlineStr">
        <is>
          <t>Faculty/school</t>
        </is>
      </c>
      <c r="D750" s="77" t="inlineStr">
        <is>
          <t>US25-S03</t>
        </is>
      </c>
      <c r="E750" s="77" t="inlineStr"/>
      <c r="F750" s="77" t="inlineStr">
        <is>
          <t>No</t>
        </is>
      </c>
      <c r="G750" s="79" t="inlineStr">
        <is>
          <t>Purdue Business (Daniels School) Partner Projects via Office of Business Partnerships</t>
        </is>
      </c>
      <c r="H750" s="77" t="inlineStr">
        <is>
          <t>Daniels School company projects</t>
        </is>
      </c>
      <c r="I750" s="77" t="inlineStr">
        <is>
          <t>MGMT 310, 324, 421, 429, 463, 690 and a Capstone course (as listed)</t>
        </is>
      </c>
      <c r="J750" s="77" t="inlineStr">
        <is>
          <t>Partner companies present real business problems inside named courses; student teams (3-5+) analyse partner data and deliver recommendations, reports, models/dashboards and presentations to company leadership.</t>
        </is>
      </c>
      <c r="K750" s="77" t="inlineStr">
        <is>
          <t>Office of Business Partnerships, Mitch Daniels School of Business</t>
        </is>
      </c>
      <c r="L750" s="77" t="inlineStr">
        <is>
          <t>Undergraduate (BS Marketing, Finance, Business Analytics &amp; IM) and MS (Business Analytics, HRM, Global Supply Chain Mgmt) students in the listed courses</t>
        </is>
      </c>
      <c r="M750" s="77" t="inlineStr">
        <is>
          <t>Business/management</t>
        </is>
      </c>
      <c r="N750" s="77" t="inlineStr">
        <is>
          <t>Mixed</t>
        </is>
      </c>
      <c r="O750" s="77" t="inlineStr"/>
      <c r="P750" s="77" t="inlineStr">
        <is>
          <t>Enrolment in the project course</t>
        </is>
      </c>
      <c r="Q750" s="77" t="inlineStr">
        <is>
          <t>Unclear</t>
        </is>
      </c>
      <c r="R750" s="77" t="inlineStr">
        <is>
          <t>Curricular</t>
        </is>
      </c>
      <c r="S750" s="77" t="inlineStr">
        <is>
          <t>Course-embedded; credit not stated</t>
        </is>
      </c>
      <c r="T750" s="77" t="inlineStr">
        <is>
          <t>Single academic cycle per project</t>
        </is>
      </c>
      <c r="U750" s="77" t="inlineStr">
        <is>
          <t>Team client projects</t>
        </is>
      </c>
      <c r="V750" s="77" t="inlineStr">
        <is>
          <t>Yes</t>
        </is>
      </c>
      <c r="W750" s="77" t="inlineStr">
        <is>
          <t>Recommendations, reports, executive summaries, models [1].</t>
        </is>
      </c>
      <c r="X750" s="77" t="inlineStr">
        <is>
          <t>Yes</t>
        </is>
      </c>
      <c r="Y750" s="77" t="inlineStr">
        <is>
          <t>Teams of '3-4 students' or 'upwards of 5' [1].</t>
        </is>
      </c>
      <c r="Z750" s="77" t="inlineStr">
        <is>
          <t>Yes</t>
        </is>
      </c>
      <c r="AA750" s="77" t="inlineStr">
        <is>
          <t>Partners 'define the problem and supply data' and leadership receives final presentations [1].</t>
        </is>
      </c>
      <c r="AB750" s="77" t="inlineStr">
        <is>
          <t>Business/commercial</t>
        </is>
      </c>
      <c r="AC750" s="77" t="inlineStr">
        <is>
          <t>Client: sets problem, supplies data, receives presentation</t>
        </is>
      </c>
      <c r="AD750" s="77" t="inlineStr">
        <is>
          <t>Whirlpool, dormakaba (MGMT 332, search summary)</t>
        </is>
      </c>
      <c r="AE750" s="77" t="inlineStr">
        <is>
          <t>Final presentation, report, models/dashboards</t>
        </is>
      </c>
      <c r="AF750" s="77">
        <f>IF(OR(V750="No",X750="No",Z750="No"),"Outside strict definition",IF(AND(V750="Yes",X750="Yes",Z750="Yes"),"Meets all three","Potentially relevant; evidence incomplete"))</f>
        <v/>
      </c>
      <c r="AG750" s="77" t="inlineStr">
        <is>
          <t>Current delivery confirmed</t>
        </is>
      </c>
      <c r="AH750" s="77" t="inlineStr">
        <is>
          <t>2026 (projects labelled 2024-2026)</t>
        </is>
      </c>
      <c r="AI750" s="77" t="inlineStr">
        <is>
          <t>Yes</t>
        </is>
      </c>
      <c r="AJ750" s="77">
        <f>IF(AND(AI750="Yes",AF750="Meets all three",AG750="Current delivery confirmed"),"Yes","No")</f>
        <v/>
      </c>
      <c r="AK750" s="77" t="inlineStr"/>
      <c r="AL750" s="77" t="inlineStr">
        <is>
          <t>US25-S03-R1</t>
        </is>
      </c>
      <c r="AM750" s="77" t="inlineStr">
        <is>
          <t>Which courses require projects; page beyond first 100,000 characters not read; whether some partner projects are non-business (partner type per project).</t>
        </is>
      </c>
      <c r="AN750" s="77" t="inlineStr"/>
      <c r="AO750" s="77" t="inlineStr">
        <is>
          <t>US</t>
        </is>
      </c>
      <c r="AP750" s="77" t="inlineStr">
        <is>
          <t>US</t>
        </is>
      </c>
      <c r="AQ750" s="77" t="inlineStr">
        <is>
          <t>~1 term</t>
        </is>
      </c>
      <c r="AR750" s="77" t="inlineStr">
        <is>
          <t>All/standard</t>
        </is>
      </c>
      <c r="AS750" s="77" t="inlineStr"/>
    </row>
    <row r="751">
      <c r="A751" s="77" t="inlineStr">
        <is>
          <t>US25</t>
        </is>
      </c>
      <c r="B751" s="77" t="inlineStr">
        <is>
          <t>Purdue</t>
        </is>
      </c>
      <c r="C751" s="77" t="inlineStr">
        <is>
          <t>Programme/course</t>
        </is>
      </c>
      <c r="D751" s="77" t="inlineStr">
        <is>
          <t>US25-S04</t>
        </is>
      </c>
      <c r="E751" s="77" t="inlineStr"/>
      <c r="F751" s="77" t="inlineStr">
        <is>
          <t>No</t>
        </is>
      </c>
      <c r="G751" s="79" t="inlineStr">
        <is>
          <t>Edwardson School of Industrial Engineering Senior Capstone Program</t>
        </is>
      </c>
      <c r="H751" s="77" t="inlineStr">
        <is>
          <t>IE Senior Capstone Program</t>
        </is>
      </c>
      <c r="I751" s="77" t="inlineStr">
        <is>
          <t>IE431 (unconfirmed)</t>
        </is>
      </c>
      <c r="J751" s="77" t="inlineStr">
        <is>
          <t>Industrial sponsors fund senior capstone projects (donation tiers) in which students 'collaborate with industry partners on real-world projects'; presented at a semester-end poster exhibition.</t>
        </is>
      </c>
      <c r="K751" s="77" t="inlineStr">
        <is>
          <t>Edwardson School of Industrial Engineering</t>
        </is>
      </c>
      <c r="L751" s="77" t="inlineStr">
        <is>
          <t>IE seniors</t>
        </is>
      </c>
      <c r="M751" s="77" t="inlineStr">
        <is>
          <t>Engineering/computing</t>
        </is>
      </c>
      <c r="N751" s="77" t="inlineStr">
        <is>
          <t>Undergraduate</t>
        </is>
      </c>
      <c r="O751" s="77" t="inlineStr">
        <is>
          <t>Senior</t>
        </is>
      </c>
      <c r="P751" s="77" t="inlineStr"/>
      <c r="Q751" s="77" t="inlineStr">
        <is>
          <t>Unclear</t>
        </is>
      </c>
      <c r="R751" s="77" t="inlineStr">
        <is>
          <t>Curricular</t>
        </is>
      </c>
      <c r="S751" s="77" t="inlineStr"/>
      <c r="T751" s="77" t="inlineStr">
        <is>
          <t>One or two semesters</t>
        </is>
      </c>
      <c r="U751" s="77" t="inlineStr">
        <is>
          <t>Sponsored projects</t>
        </is>
      </c>
      <c r="V751" s="77" t="inlineStr">
        <is>
          <t>Yes</t>
        </is>
      </c>
      <c r="W751" s="77" t="inlineStr">
        <is>
          <t>Real-world sponsor projects with poster exhibition [1].</t>
        </is>
      </c>
      <c r="X751" s="77" t="inlineStr">
        <is>
          <t>Unclear</t>
        </is>
      </c>
      <c r="Y751" s="77" t="inlineStr">
        <is>
          <t>Page refers to a 'Capstone Team' but gives no team size or joint-output statement [1].</t>
        </is>
      </c>
      <c r="Z751" s="77" t="inlineStr">
        <is>
          <t>Yes</t>
        </is>
      </c>
      <c r="AA751" s="77" t="inlineStr">
        <is>
          <t>'help industrial sponsors solve real problems'; sponsors may present to class [1].</t>
        </is>
      </c>
      <c r="AB751" s="77" t="inlineStr">
        <is>
          <t>Business/commercial</t>
        </is>
      </c>
      <c r="AC751" s="77" t="inlineStr">
        <is>
          <t>Sponsor funds and supplies project</t>
        </is>
      </c>
      <c r="AD751" s="77" t="inlineStr"/>
      <c r="AE751" s="77" t="inlineStr">
        <is>
          <t>Capstone project and poster</t>
        </is>
      </c>
      <c r="AF751" s="77">
        <f>IF(OR(V751="No",X751="No",Z751="No"),"Outside strict definition",IF(AND(V751="Yes",X751="Yes",Z751="Yes"),"Meets all three","Potentially relevant; evidence incomplete"))</f>
        <v/>
      </c>
      <c r="AG751" s="77" t="inlineStr">
        <is>
          <t>Current status unclear</t>
        </is>
      </c>
      <c r="AH751" s="77" t="inlineStr">
        <is>
          <t>FY2024 survey data cited</t>
        </is>
      </c>
      <c r="AI751" s="77" t="inlineStr">
        <is>
          <t>Yes</t>
        </is>
      </c>
      <c r="AJ751" s="77">
        <f>IF(AND(AI751="Yes",AF751="Meets all three",AG751="Current delivery confirmed"),"Yes","No")</f>
        <v/>
      </c>
      <c r="AK751" s="77" t="inlineStr"/>
      <c r="AL751" s="77" t="inlineStr">
        <is>
          <t>US25-S04-R1</t>
        </is>
      </c>
      <c r="AM751" s="77" t="inlineStr">
        <is>
          <t>Team structure, compulsory status, dated 2025/26 cohort. Further departmental capstones (ME463, NE, BME, MDE, Polytechnic ET) likely exist.</t>
        </is>
      </c>
      <c r="AN751" s="77" t="inlineStr"/>
      <c r="AO751" s="77" t="inlineStr">
        <is>
          <t>US</t>
        </is>
      </c>
      <c r="AP751" s="77" t="inlineStr">
        <is>
          <t>US</t>
        </is>
      </c>
      <c r="AQ751" s="77" t="inlineStr">
        <is>
          <t>~1 term</t>
        </is>
      </c>
      <c r="AR751" s="77" t="inlineStr">
        <is>
          <t>Unclear</t>
        </is>
      </c>
      <c r="AS751" s="77" t="inlineStr"/>
    </row>
    <row r="752">
      <c r="A752" s="77" t="inlineStr">
        <is>
          <t>US25</t>
        </is>
      </c>
      <c r="B752" s="77" t="inlineStr">
        <is>
          <t>Purdue</t>
        </is>
      </c>
      <c r="C752" s="77" t="inlineStr">
        <is>
          <t>Programme/course</t>
        </is>
      </c>
      <c r="D752" s="77" t="inlineStr">
        <is>
          <t>US25-S05</t>
        </is>
      </c>
      <c r="E752" s="77" t="inlineStr"/>
      <c r="F752" s="77" t="inlineStr">
        <is>
          <t>No</t>
        </is>
      </c>
      <c r="G752" s="79" t="inlineStr">
        <is>
          <t>Boiler Communication (COM 49101)</t>
        </is>
      </c>
      <c r="H752" s="77" t="inlineStr">
        <is>
          <t>Boiler Communication student-run PR firm</t>
        </is>
      </c>
      <c r="I752" s="77" t="inlineStr">
        <is>
          <t>COM 49101</t>
        </is>
      </c>
      <c r="J752" s="77" t="inlineStr">
        <is>
          <t>Student-run public relations firm within the Brian Lamb School of Communication, structured as a class: a team of students manages each client account and creates, implements and evaluates a strategic PR campaign for non-profit and business clients in the West Lafayette community.</t>
        </is>
      </c>
      <c r="K752" s="77" t="inlineStr">
        <is>
          <t>Brian Lamb School of Communication, College of Liberal Arts</t>
        </is>
      </c>
      <c r="L752" s="77" t="inlineStr">
        <is>
          <t>Purdue students with interest in PR (no prior experience needed)</t>
        </is>
      </c>
      <c r="M752" s="77" t="inlineStr">
        <is>
          <t>Arts/humanities/social sciences</t>
        </is>
      </c>
      <c r="N752" s="77" t="inlineStr">
        <is>
          <t>Undergraduate</t>
        </is>
      </c>
      <c r="O752" s="77" t="inlineStr"/>
      <c r="P752" s="77" t="inlineStr">
        <is>
          <t>Application via Get Involved form</t>
        </is>
      </c>
      <c r="Q752" s="77" t="inlineStr">
        <is>
          <t>Optional/elective</t>
        </is>
      </c>
      <c r="R752" s="77" t="inlineStr">
        <is>
          <t>Curricular</t>
        </is>
      </c>
      <c r="S752" s="77" t="inlineStr">
        <is>
          <t>Catalog course COM 49101 offered Fall/Spring; credit hours not confirmed (students page does not state credit)</t>
        </is>
      </c>
      <c r="T752" s="77" t="inlineStr">
        <is>
          <t>One semester</t>
        </is>
      </c>
      <c r="U752" s="77" t="inlineStr">
        <is>
          <t>Student-run agency, weekly meetings</t>
        </is>
      </c>
      <c r="V752" s="77" t="inlineStr">
        <is>
          <t>Yes</t>
        </is>
      </c>
      <c r="W752" s="77" t="inlineStr">
        <is>
          <t>Semester-long campaign created, implemented and evaluated for each client [1][2].</t>
        </is>
      </c>
      <c r="X752" s="77" t="inlineStr">
        <is>
          <t>Yes</t>
        </is>
      </c>
      <c r="Y752" s="77" t="inlineStr">
        <is>
          <t>'you will work directly with a team of students who will manage your account' [1].</t>
        </is>
      </c>
      <c r="Z752" s="77" t="inlineStr">
        <is>
          <t>Yes</t>
        </is>
      </c>
      <c r="AA752" s="77" t="inlineStr">
        <is>
          <t>External non-profits and businesses apply as clients, work with the student team and receive regular campaign updates [1]. Clients are external, not internal units.</t>
        </is>
      </c>
      <c r="AB752" s="77" t="inlineStr">
        <is>
          <t>Mixed</t>
        </is>
      </c>
      <c r="AC752" s="77" t="inlineStr">
        <is>
          <t>Client: applies, works with team, receives campaign and updates</t>
        </is>
      </c>
      <c r="AD752" s="77" t="inlineStr">
        <is>
          <t>The Alexander Group; All the Things Lafayette (clients page, no year)</t>
        </is>
      </c>
      <c r="AE752" s="77" t="inlineStr">
        <is>
          <t>Strategic PR campaign for client</t>
        </is>
      </c>
      <c r="AF752" s="77">
        <f>IF(OR(V752="No",X752="No",Z752="No"),"Outside strict definition",IF(AND(V752="Yes",X752="Yes",Z752="Yes"),"Meets all three","Potentially relevant; evidence incomplete"))</f>
        <v/>
      </c>
      <c r="AG752" s="77" t="inlineStr">
        <is>
          <t>Current status unclear</t>
        </is>
      </c>
      <c r="AH752" s="77" t="inlineStr">
        <is>
          <t>undated (catalog 2025-26 listing from search result)</t>
        </is>
      </c>
      <c r="AI752" s="77" t="inlineStr">
        <is>
          <t>Yes</t>
        </is>
      </c>
      <c r="AJ752" s="77">
        <f>IF(AND(AI752="Yes",AF752="Meets all three",AG752="Current delivery confirmed"),"Yes","No")</f>
        <v/>
      </c>
      <c r="AK752" s="77" t="inlineStr"/>
      <c r="AL752" s="77" t="inlineStr">
        <is>
          <t>US25-S05-R1; US25-S05-R2; US25-S05-R3</t>
        </is>
      </c>
      <c r="AM752" s="77" t="inlineStr">
        <is>
          <t>No dated 2025/26-2026/27 cohort or client list; credit hours; course level/enrolment restrictions.</t>
        </is>
      </c>
      <c r="AN752" s="77" t="inlineStr"/>
      <c r="AO752" s="77" t="inlineStr">
        <is>
          <t>US</t>
        </is>
      </c>
      <c r="AP752" s="77" t="inlineStr">
        <is>
          <t>US</t>
        </is>
      </c>
      <c r="AQ752" s="77" t="inlineStr">
        <is>
          <t>~1 term</t>
        </is>
      </c>
      <c r="AR752" s="77" t="inlineStr">
        <is>
          <t>All/standard</t>
        </is>
      </c>
      <c r="AS752" s="77" t="inlineStr"/>
    </row>
    <row r="753">
      <c r="A753" s="77" t="inlineStr">
        <is>
          <t>US25</t>
        </is>
      </c>
      <c r="B753" s="77" t="inlineStr">
        <is>
          <t>Purdue</t>
        </is>
      </c>
      <c r="C753" s="77" t="inlineStr">
        <is>
          <t>Programme/course</t>
        </is>
      </c>
      <c r="D753" s="77" t="inlineStr">
        <is>
          <t>US25-S06</t>
        </is>
      </c>
      <c r="E753" s="77" t="inlineStr"/>
      <c r="F753" s="77" t="inlineStr">
        <is>
          <t>No</t>
        </is>
      </c>
      <c r="G753" s="79" t="inlineStr">
        <is>
          <t>CS 44100 Data Science Capstone</t>
        </is>
      </c>
      <c r="H753" s="77" t="inlineStr">
        <is>
          <t>Data Science Capstone</t>
        </is>
      </c>
      <c r="I753" s="77" t="inlineStr">
        <is>
          <t>CS 44100</t>
        </is>
      </c>
      <c r="J753" s="77" t="inlineStr">
        <is>
          <t>Teams identify and solve real-world data science problems, 'often sponsored by corporate or research partners', following CRISP-DM, with written and oral presentation.</t>
        </is>
      </c>
      <c r="K753" s="77" t="inlineStr">
        <is>
          <t>Department of Computer Science / Data Science</t>
        </is>
      </c>
      <c r="L753" s="77" t="inlineStr">
        <is>
          <t>Data Science students (prerequisites not stated)</t>
        </is>
      </c>
      <c r="M753" s="77" t="inlineStr">
        <is>
          <t>Science; Engineering/computing</t>
        </is>
      </c>
      <c r="N753" s="77" t="inlineStr">
        <is>
          <t>Undergraduate</t>
        </is>
      </c>
      <c r="O753" s="77" t="inlineStr">
        <is>
          <t>Senior (assumed from level; unconfirmed)</t>
        </is>
      </c>
      <c r="P753" s="77" t="inlineStr"/>
      <c r="Q753" s="77" t="inlineStr">
        <is>
          <t>Unclear</t>
        </is>
      </c>
      <c r="R753" s="77" t="inlineStr">
        <is>
          <t>Curricular</t>
        </is>
      </c>
      <c r="S753" s="77" t="inlineStr">
        <is>
          <t>3 credit hours (2025-2026 catalog)</t>
        </is>
      </c>
      <c r="T753" s="77" t="inlineStr">
        <is>
          <t>One semester</t>
        </is>
      </c>
      <c r="U753" s="77" t="inlineStr">
        <is>
          <t>Team capstone</t>
        </is>
      </c>
      <c r="V753" s="77" t="inlineStr">
        <is>
          <t>Yes</t>
        </is>
      </c>
      <c r="W753" s="77" t="inlineStr">
        <is>
          <t>Full data science pipeline project with report and presentation [1].</t>
        </is>
      </c>
      <c r="X753" s="77" t="inlineStr">
        <is>
          <t>Yes</t>
        </is>
      </c>
      <c r="Y753" s="77" t="inlineStr">
        <is>
          <t>'Teams' identify and solve problems; teamwork practised [1].</t>
        </is>
      </c>
      <c r="Z753" s="77" t="inlineStr">
        <is>
          <t>Unclear</t>
        </is>
      </c>
      <c r="AA753" s="77" t="inlineStr">
        <is>
          <t>Projects are 'often sponsored by corporate or research partners' [1]; per search summary sponsors include academic/non-academic research groups, so external sponsorship is not shown as standard (Some projects); research groups may be internal.</t>
        </is>
      </c>
      <c r="AB753" s="77" t="inlineStr">
        <is>
          <t>Unclear</t>
        </is>
      </c>
      <c r="AC753" s="77" t="inlineStr">
        <is>
          <t>Optional sponsor</t>
        </is>
      </c>
      <c r="AD753" s="77" t="inlineStr"/>
      <c r="AE753" s="77" t="inlineStr">
        <is>
          <t>Project report and oral presentation</t>
        </is>
      </c>
      <c r="AF753" s="77">
        <f>IF(OR(V753="No",X753="No",Z753="No"),"Outside strict definition",IF(AND(V753="Yes",X753="Yes",Z753="Yes"),"Meets all three","Potentially relevant; evidence incomplete"))</f>
        <v/>
      </c>
      <c r="AG753" s="77" t="inlineStr">
        <is>
          <t>Current delivery confirmed</t>
        </is>
      </c>
      <c r="AH753" s="77" t="inlineStr">
        <is>
          <t>2025/26 catalog</t>
        </is>
      </c>
      <c r="AI753" s="77" t="inlineStr">
        <is>
          <t>Yes</t>
        </is>
      </c>
      <c r="AJ753" s="77">
        <f>IF(AND(AI753="Yes",AF753="Meets all three",AG753="Current delivery confirmed"),"Yes","No")</f>
        <v/>
      </c>
      <c r="AK753" s="77" t="inlineStr"/>
      <c r="AL753" s="77" t="inlineStr">
        <is>
          <t>US25-S06-R1</t>
        </is>
      </c>
      <c r="AM753" s="77" t="inlineStr">
        <is>
          <t>Catalog listing is not evidence of enrolment; sponsor share external vs internal; compulsory status.</t>
        </is>
      </c>
      <c r="AN753" s="77" t="inlineStr"/>
      <c r="AO753" s="77" t="inlineStr">
        <is>
          <t>US</t>
        </is>
      </c>
      <c r="AP753" s="77" t="inlineStr">
        <is>
          <t>US</t>
        </is>
      </c>
      <c r="AQ753" s="77" t="inlineStr">
        <is>
          <t>~1 term</t>
        </is>
      </c>
      <c r="AR753" s="77" t="inlineStr">
        <is>
          <t>Some projects</t>
        </is>
      </c>
      <c r="AS753" s="77" t="inlineStr"/>
    </row>
    <row r="754">
      <c r="A754" s="77" t="inlineStr">
        <is>
          <t>US26</t>
        </is>
      </c>
      <c r="B754" s="77" t="inlineStr">
        <is>
          <t>Wisconsin Madison</t>
        </is>
      </c>
      <c r="C754" s="77" t="inlineStr">
        <is>
          <t>Programme/course</t>
        </is>
      </c>
      <c r="D754" s="77" t="inlineStr">
        <is>
          <t>US26-S01</t>
        </is>
      </c>
      <c r="E754" s="77" t="inlineStr"/>
      <c r="F754" s="77" t="inlineStr">
        <is>
          <t>No</t>
        </is>
      </c>
      <c r="G754" s="79" t="inlineStr">
        <is>
          <t>Computer Sciences Capstone Course</t>
        </is>
      </c>
      <c r="H754" s="77" t="inlineStr">
        <is>
          <t>Computer Sciences Capstone Course</t>
        </is>
      </c>
      <c r="I754" s="77" t="inlineStr"/>
      <c r="J754" s="77" t="inlineStr">
        <is>
          <t>Course for CS juniors/seniors: each fall companies develop and pitch projects; students form their own teams and join a project; company mentors meet the team weekly. Archive lists 2024-25 projects for Epic, Google Maps, Oshkosh, Schneider.</t>
        </is>
      </c>
      <c r="K754" s="77" t="inlineStr">
        <is>
          <t>Computer Sciences / School of Computer, Data &amp; Information Sciences</t>
        </is>
      </c>
      <c r="L754" s="77" t="inlineStr">
        <is>
          <t>CS major, juniors and seniors</t>
        </is>
      </c>
      <c r="M754" s="77" t="inlineStr">
        <is>
          <t>Engineering/computing</t>
        </is>
      </c>
      <c r="N754" s="77" t="inlineStr">
        <is>
          <t>Undergraduate</t>
        </is>
      </c>
      <c r="O754" s="77" t="inlineStr"/>
      <c r="P754" s="77" t="inlineStr"/>
      <c r="Q754" s="77" t="inlineStr">
        <is>
          <t>Unclear</t>
        </is>
      </c>
      <c r="R754" s="77" t="inlineStr">
        <is>
          <t>Curricular</t>
        </is>
      </c>
      <c r="S754" s="77" t="inlineStr">
        <is>
          <t>not stated</t>
        </is>
      </c>
      <c r="T754" s="77" t="inlineStr">
        <is>
          <t>One fall semester</t>
        </is>
      </c>
      <c r="U754" s="77" t="inlineStr">
        <is>
          <t>Team company projects with weekly mentors</t>
        </is>
      </c>
      <c r="V754" s="77" t="inlineStr">
        <is>
          <t>Yes</t>
        </is>
      </c>
      <c r="W754" s="77" t="inlineStr">
        <is>
          <t>Companies pitch real projects; 'Each fall, Field works with companies to develop projects and pitch them to students' [1][2].</t>
        </is>
      </c>
      <c r="X754" s="77" t="inlineStr">
        <is>
          <t>Yes</t>
        </is>
      </c>
      <c r="Y754" s="77" t="inlineStr">
        <is>
          <t>'students who form their own teams and hop on their chosen project' [1].</t>
        </is>
      </c>
      <c r="Z754" s="77" t="inlineStr">
        <is>
          <t>Yes</t>
        </is>
      </c>
      <c r="AA754" s="77" t="inlineStr">
        <is>
          <t>'The industry partners provide mentors that meet with the students once a week'; partners named Epic, Capital One, etc. [1][2].</t>
        </is>
      </c>
      <c r="AB754" s="77" t="inlineStr">
        <is>
          <t>Business/commercial</t>
        </is>
      </c>
      <c r="AC754" s="77" t="inlineStr">
        <is>
          <t>Pitches project, weekly mentor</t>
        </is>
      </c>
      <c r="AD754" s="77" t="inlineStr">
        <is>
          <t>Epic, Capital One, Associated Bank, Last Lock, MCANTA (fall 2022 article [1]); Epic, Google Maps APIs, Schneider, Oshkosh Corp. (2024-25 archive [2])</t>
        </is>
      </c>
      <c r="AE754" s="77" t="inlineStr">
        <is>
          <t>Working software/application for the company</t>
        </is>
      </c>
      <c r="AF754" s="77">
        <f>IF(OR(V754="No",X754="No",Z754="No"),"Outside strict definition",IF(AND(V754="Yes",X754="Yes",Z754="Yes"),"Meets all three","Potentially relevant; evidence incomplete"))</f>
        <v/>
      </c>
      <c r="AG754" s="77" t="inlineStr">
        <is>
          <t>Current status unclear</t>
        </is>
      </c>
      <c r="AH754" s="77" t="inlineStr">
        <is>
          <t>2024-25</t>
        </is>
      </c>
      <c r="AI754" s="77" t="inlineStr">
        <is>
          <t>Yes</t>
        </is>
      </c>
      <c r="AJ754" s="77">
        <f>IF(AND(AI754="Yes",AF754="Meets all three",AG754="Current delivery confirmed"),"Yes","No")</f>
        <v/>
      </c>
      <c r="AK754" s="77" t="inlineStr">
        <is>
          <t>93 students, 6 partners (fall 2022)</t>
        </is>
      </c>
      <c r="AL754" s="77" t="inlineStr">
        <is>
          <t>US26-S01-R1; US26-S01-R2</t>
        </is>
      </c>
      <c r="AM754" s="77" t="inlineStr">
        <is>
          <t>Course number, credits and whether compulsory not stated; current-year (2025/26) dated page not retrieved; search summary mentions fall 2025 expansion to 18 partners but that page not opened. Some archive projects (Land Survey Explorer, DataCeva) lack a clear external partner.</t>
        </is>
      </c>
      <c r="AN754" s="77" t="inlineStr"/>
      <c r="AO754" s="77" t="inlineStr">
        <is>
          <t>US</t>
        </is>
      </c>
      <c r="AP754" s="77" t="inlineStr">
        <is>
          <t>US</t>
        </is>
      </c>
      <c r="AQ754" s="77" t="inlineStr">
        <is>
          <t>~1 term/semester</t>
        </is>
      </c>
      <c r="AR754" s="77" t="inlineStr">
        <is>
          <t>All/standard</t>
        </is>
      </c>
      <c r="AS754" s="77" t="inlineStr"/>
    </row>
    <row r="755">
      <c r="A755" s="77" t="inlineStr">
        <is>
          <t>US26</t>
        </is>
      </c>
      <c r="B755" s="77" t="inlineStr">
        <is>
          <t>Wisconsin Madison</t>
        </is>
      </c>
      <c r="C755" s="77" t="inlineStr">
        <is>
          <t>Programme/course</t>
        </is>
      </c>
      <c r="D755" s="77" t="inlineStr">
        <is>
          <t>US26-S02</t>
        </is>
      </c>
      <c r="E755" s="77" t="inlineStr"/>
      <c r="F755" s="77" t="inlineStr">
        <is>
          <t>No</t>
        </is>
      </c>
      <c r="G755" s="79" t="inlineStr">
        <is>
          <t>ISyE 450 Senior Design Project</t>
        </is>
      </c>
      <c r="H755" s="77" t="inlineStr">
        <is>
          <t>ISyE 450 Senior Design Project</t>
        </is>
      </c>
      <c r="I755" s="77" t="inlineStr">
        <is>
          <t>ISyE 450</t>
        </is>
      </c>
      <c r="J755" s="77" t="inlineStr">
        <is>
          <t>Industrial and systems engineering capstone: student teams (e.g. five members) tackle problems for outside clients (trucking, hospital, manufacturing) and recommend process changes.</t>
        </is>
      </c>
      <c r="K755" s="77" t="inlineStr">
        <is>
          <t>Industrial &amp; Systems Engineering, College of Engineering</t>
        </is>
      </c>
      <c r="L755" s="77" t="inlineStr">
        <is>
          <t>ISyE undergraduates</t>
        </is>
      </c>
      <c r="M755" s="77" t="inlineStr">
        <is>
          <t>Engineering/computing</t>
        </is>
      </c>
      <c r="N755" s="77" t="inlineStr">
        <is>
          <t>Undergraduate</t>
        </is>
      </c>
      <c r="O755" s="77" t="inlineStr"/>
      <c r="P755" s="77" t="inlineStr"/>
      <c r="Q755" s="77" t="inlineStr">
        <is>
          <t>Unclear</t>
        </is>
      </c>
      <c r="R755" s="77" t="inlineStr">
        <is>
          <t>Curricular</t>
        </is>
      </c>
      <c r="S755" s="77" t="inlineStr">
        <is>
          <t>not stated</t>
        </is>
      </c>
      <c r="T755" s="77" t="inlineStr">
        <is>
          <t>One semester</t>
        </is>
      </c>
      <c r="U755" s="77" t="inlineStr">
        <is>
          <t>Team client projects</t>
        </is>
      </c>
      <c r="V755" s="77" t="inlineStr">
        <is>
          <t>Yes</t>
        </is>
      </c>
      <c r="W755" s="77" t="inlineStr">
        <is>
          <t>'They work in teams to tackle significant problems'; recommendations to improve business processes [1].</t>
        </is>
      </c>
      <c r="X755" s="77" t="inlineStr">
        <is>
          <t>Yes</t>
        </is>
      </c>
      <c r="Y755" s="77" t="inlineStr">
        <is>
          <t>Teams, e.g. five-member BCP group [1].</t>
        </is>
      </c>
      <c r="Z755" s="77" t="inlineStr">
        <is>
          <t>Yes</t>
        </is>
      </c>
      <c r="AA755" s="77" t="inlineStr">
        <is>
          <t>Projects 'for local manufacturing companies, healthcare organizations, service businesses'; clients BCP Transportation, UnityPoint Health-Meriter, Hoffman Manufacturing [1].</t>
        </is>
      </c>
      <c r="AB755" s="77" t="inlineStr">
        <is>
          <t>Mixed</t>
        </is>
      </c>
      <c r="AC755" s="77" t="inlineStr">
        <is>
          <t>Client supplies problem; receives recommendations</t>
        </is>
      </c>
      <c r="AD755" s="77" t="inlineStr">
        <is>
          <t>BCP Transportation, UnityPoint Health-Meriter, Hoffman Manufacturing (fall 2018)</t>
        </is>
      </c>
      <c r="AE755" s="77" t="inlineStr">
        <is>
          <t>Recommendations/analysis for client</t>
        </is>
      </c>
      <c r="AF755" s="77">
        <f>IF(OR(V755="No",X755="No",Z755="No"),"Outside strict definition",IF(AND(V755="Yes",X755="Yes",Z755="Yes"),"Meets all three","Potentially relevant; evidence incomplete"))</f>
        <v/>
      </c>
      <c r="AG755" s="77" t="inlineStr">
        <is>
          <t>Current status unclear</t>
        </is>
      </c>
      <c r="AH755" s="77" t="inlineStr">
        <is>
          <t>2018 (article Feb 2019)</t>
        </is>
      </c>
      <c r="AI755" s="77" t="inlineStr">
        <is>
          <t>Yes</t>
        </is>
      </c>
      <c r="AJ755" s="77">
        <f>IF(AND(AI755="Yes",AF755="Meets all three",AG755="Current delivery confirmed"),"Yes","No")</f>
        <v/>
      </c>
      <c r="AK755" s="77" t="inlineStr"/>
      <c r="AL755" s="77" t="inlineStr">
        <is>
          <t>US26-S02-R1</t>
        </is>
      </c>
      <c r="AM755" s="77" t="inlineStr">
        <is>
          <t>Required status and recent cohort not evidenced; search summary mentions a Ratner Award; page not opened.</t>
        </is>
      </c>
      <c r="AN755" s="77" t="inlineStr"/>
      <c r="AO755" s="77" t="inlineStr">
        <is>
          <t>US</t>
        </is>
      </c>
      <c r="AP755" s="77" t="inlineStr">
        <is>
          <t>US</t>
        </is>
      </c>
      <c r="AQ755" s="77" t="inlineStr">
        <is>
          <t>~1 term/semester</t>
        </is>
      </c>
      <c r="AR755" s="77" t="inlineStr">
        <is>
          <t>All/standard</t>
        </is>
      </c>
      <c r="AS755" s="77" t="inlineStr"/>
    </row>
    <row r="756">
      <c r="A756" s="77" t="inlineStr">
        <is>
          <t>US26</t>
        </is>
      </c>
      <c r="B756" s="77" t="inlineStr">
        <is>
          <t>Wisconsin Madison</t>
        </is>
      </c>
      <c r="C756" s="77" t="inlineStr">
        <is>
          <t>Programme/course</t>
        </is>
      </c>
      <c r="D756" s="77" t="inlineStr">
        <is>
          <t>US26-S03</t>
        </is>
      </c>
      <c r="E756" s="77" t="inlineStr"/>
      <c r="F756" s="77" t="inlineStr">
        <is>
          <t>No</t>
        </is>
      </c>
      <c r="G756" s="79" t="inlineStr">
        <is>
          <t>Senior Capstone Design (Civil, Environmental and Geological Engineering)</t>
        </is>
      </c>
      <c r="H756" s="77" t="inlineStr">
        <is>
          <t>Senior Capstone Design (Civil, Environmental and Geological Engineering)</t>
        </is>
      </c>
      <c r="I756" s="77" t="inlineStr">
        <is>
          <t>CEE 578 (code from search results, not on opened page)</t>
        </is>
      </c>
      <c r="J756" s="77" t="inlineStr">
        <is>
          <t>Required capstone for graduating CEE students: teams of about four to five students deliver designs for real clients (cities, community groups, schools) with professional mentors.</t>
        </is>
      </c>
      <c r="K756" s="77" t="inlineStr">
        <is>
          <t>Civil &amp; Environmental Engineering</t>
        </is>
      </c>
      <c r="L756" s="77" t="inlineStr">
        <is>
          <t>Graduating civil, environmental and geological engineering students</t>
        </is>
      </c>
      <c r="M756" s="77" t="inlineStr">
        <is>
          <t>Engineering/computing</t>
        </is>
      </c>
      <c r="N756" s="77" t="inlineStr">
        <is>
          <t>Undergraduate</t>
        </is>
      </c>
      <c r="O756" s="77" t="inlineStr"/>
      <c r="P756" s="77" t="inlineStr"/>
      <c r="Q756" s="77" t="inlineStr">
        <is>
          <t>Compulsory within specified programmes</t>
        </is>
      </c>
      <c r="R756" s="77" t="inlineStr">
        <is>
          <t>Curricular</t>
        </is>
      </c>
      <c r="S756" s="77" t="inlineStr">
        <is>
          <t>not stated</t>
        </is>
      </c>
      <c r="T756" s="77" t="inlineStr">
        <is>
          <t>Semester(s), senior year</t>
        </is>
      </c>
      <c r="U756" s="77" t="inlineStr">
        <is>
          <t>Team design projects with professional mentors</t>
        </is>
      </c>
      <c r="V756" s="77" t="inlineStr">
        <is>
          <t>Yes</t>
        </is>
      </c>
      <c r="W756" s="77" t="inlineStr">
        <is>
          <t>Projects 'first proposed by real-world clients'; design reports [1][2].</t>
        </is>
      </c>
      <c r="X756" s="77" t="inlineStr">
        <is>
          <t>Yes</t>
        </is>
      </c>
      <c r="Y756" s="77" t="inlineStr">
        <is>
          <t>San Damiano Park team of four; Lakefront Park and Manure Treatment teams of five [1][2].</t>
        </is>
      </c>
      <c r="Z756" s="77" t="inlineStr">
        <is>
          <t>Yes</t>
        </is>
      </c>
      <c r="AA756" s="77" t="inlineStr">
        <is>
          <t>Client City of Monona issued an RFP; other clients (Village of Stockholm, Juda School) [1].</t>
        </is>
      </c>
      <c r="AB756" s="77" t="inlineStr">
        <is>
          <t>Mixed</t>
        </is>
      </c>
      <c r="AC756" s="77" t="inlineStr">
        <is>
          <t>Proposes project; receives design</t>
        </is>
      </c>
      <c r="AD756" s="77" t="inlineStr">
        <is>
          <t>City of Monona (fall 2021); Village of Stockholm (2021); Juda School (2019)</t>
        </is>
      </c>
      <c r="AE756" s="77" t="inlineStr">
        <is>
          <t>Engineering design/report</t>
        </is>
      </c>
      <c r="AF756" s="77">
        <f>IF(OR(V756="No",X756="No",Z756="No"),"Outside strict definition",IF(AND(V756="Yes",X756="Yes",Z756="Yes"),"Meets all three","Potentially relevant; evidence incomplete"))</f>
        <v/>
      </c>
      <c r="AG756" s="77" t="inlineStr">
        <is>
          <t>Current status unclear</t>
        </is>
      </c>
      <c r="AH756" s="77" t="inlineStr">
        <is>
          <t>2024 (Nov 2024 luncheon)</t>
        </is>
      </c>
      <c r="AI756" s="77" t="inlineStr">
        <is>
          <t>Yes</t>
        </is>
      </c>
      <c r="AJ756" s="77">
        <f>IF(AND(AI756="Yes",AF756="Meets all three",AG756="Current delivery confirmed"),"Yes","No")</f>
        <v/>
      </c>
      <c r="AK756" s="77" t="inlineStr"/>
      <c r="AL756" s="77" t="inlineStr">
        <is>
          <t>US26-S03-R1; US26-S03-R2</t>
        </is>
      </c>
      <c r="AM756" s="77" t="inlineStr">
        <is>
          <t>Required for all graduating students of the programmes per article [1]; course code CEE 578 appears only in search results. 2025/26 delivery not evidenced.</t>
        </is>
      </c>
      <c r="AN756" s="77" t="inlineStr"/>
      <c r="AO756" s="77" t="inlineStr">
        <is>
          <t>US</t>
        </is>
      </c>
      <c r="AP756" s="77" t="inlineStr">
        <is>
          <t>US</t>
        </is>
      </c>
      <c r="AQ756" s="77" t="inlineStr">
        <is>
          <t>~1 term/semester</t>
        </is>
      </c>
      <c r="AR756" s="77" t="inlineStr">
        <is>
          <t>All/standard</t>
        </is>
      </c>
      <c r="AS756" s="77" t="inlineStr"/>
    </row>
    <row r="757">
      <c r="A757" s="77" t="inlineStr">
        <is>
          <t>US26</t>
        </is>
      </c>
      <c r="B757" s="77" t="inlineStr">
        <is>
          <t>Wisconsin Madison</t>
        </is>
      </c>
      <c r="C757" s="77" t="inlineStr">
        <is>
          <t>Programme/course</t>
        </is>
      </c>
      <c r="D757" s="77" t="inlineStr">
        <is>
          <t>US26-S04</t>
        </is>
      </c>
      <c r="E757" s="77" t="inlineStr"/>
      <c r="F757" s="77" t="inlineStr">
        <is>
          <t>No</t>
        </is>
      </c>
      <c r="G757" s="79" t="inlineStr">
        <is>
          <t>MS Business Analytics Applied Consulting Capstone</t>
        </is>
      </c>
      <c r="H757" s="77" t="inlineStr">
        <is>
          <t>MS Business Analytics Applied Consulting Capstone</t>
        </is>
      </c>
      <c r="I757" s="77" t="inlineStr"/>
      <c r="J757" s="77" t="inlineStr">
        <is>
          <t>Second-semester capstone: teams under faculty supervision scope, analyze and report findings on a corporate sponsor's business question.</t>
        </is>
      </c>
      <c r="K757" s="77" t="inlineStr">
        <is>
          <t>Wisconsin School of Business</t>
        </is>
      </c>
      <c r="L757" s="77" t="inlineStr">
        <is>
          <t>MS Business Analytics</t>
        </is>
      </c>
      <c r="M757" s="77" t="inlineStr">
        <is>
          <t>Business/management</t>
        </is>
      </c>
      <c r="N757" s="77" t="inlineStr">
        <is>
          <t>Postgraduate taught</t>
        </is>
      </c>
      <c r="O757" s="77" t="inlineStr"/>
      <c r="P757" s="77" t="inlineStr"/>
      <c r="Q757" s="77" t="inlineStr">
        <is>
          <t>Unclear</t>
        </is>
      </c>
      <c r="R757" s="77" t="inlineStr">
        <is>
          <t>Curricular</t>
        </is>
      </c>
      <c r="S757" s="77" t="inlineStr">
        <is>
          <t>not stated</t>
        </is>
      </c>
      <c r="T757" s="77" t="inlineStr">
        <is>
          <t>Second semester</t>
        </is>
      </c>
      <c r="U757" s="77" t="inlineStr">
        <is>
          <t>Team sponsor project</t>
        </is>
      </c>
      <c r="V757" s="77" t="inlineStr">
        <is>
          <t>Yes</t>
        </is>
      </c>
      <c r="W757" s="77" t="inlineStr">
        <is>
          <t>'scope, analyze, and report findings' on a sponsor's business question [1].</t>
        </is>
      </c>
      <c r="X757" s="77" t="inlineStr">
        <is>
          <t>Yes</t>
        </is>
      </c>
      <c r="Y757" s="77" t="inlineStr">
        <is>
          <t>'work on a student team under faculty supervision' [1].</t>
        </is>
      </c>
      <c r="Z757" s="77" t="inlineStr">
        <is>
          <t>Yes</t>
        </is>
      </c>
      <c r="AA757" s="77" t="inlineStr">
        <is>
          <t>Corporate sponsors; past sponsors include several Fortune 100 companies (unnamed on this page) [1]; sponsor page describes semester-long capstone where partners identify a need [2 search extract].</t>
        </is>
      </c>
      <c r="AB757" s="77" t="inlineStr">
        <is>
          <t>Business/commercial</t>
        </is>
      </c>
      <c r="AC757" s="77" t="inlineStr">
        <is>
          <t>Sponsor supplies business question</t>
        </is>
      </c>
      <c r="AD757" s="77" t="inlineStr"/>
      <c r="AE757" s="77" t="inlineStr">
        <is>
          <t>Findings report to sponsor</t>
        </is>
      </c>
      <c r="AF757" s="77">
        <f>IF(OR(V757="No",X757="No",Z757="No"),"Outside strict definition",IF(AND(V757="Yes",X757="Yes",Z757="Yes"),"Meets all three","Potentially relevant; evidence incomplete"))</f>
        <v/>
      </c>
      <c r="AG757" s="77" t="inlineStr">
        <is>
          <t>Current status unclear</t>
        </is>
      </c>
      <c r="AH757" s="77" t="inlineStr">
        <is>
          <t>2026 (page footer only)</t>
        </is>
      </c>
      <c r="AI757" s="77" t="inlineStr">
        <is>
          <t>Yes</t>
        </is>
      </c>
      <c r="AJ757" s="77">
        <f>IF(AND(AI757="Yes",AF757="Meets all three",AG757="Current delivery confirmed"),"Yes","No")</f>
        <v/>
      </c>
      <c r="AK757" s="77" t="inlineStr"/>
      <c r="AL757" s="77" t="inlineStr">
        <is>
          <t>US26-S04-R1</t>
        </is>
      </c>
      <c r="AM757" s="77" t="inlineStr">
        <is>
          <t>No cohort or dated delivery evidence; compulsory status and credits not stated.</t>
        </is>
      </c>
      <c r="AN757" s="77" t="inlineStr"/>
      <c r="AO757" s="77" t="inlineStr">
        <is>
          <t>US</t>
        </is>
      </c>
      <c r="AP757" s="77" t="inlineStr">
        <is>
          <t>US</t>
        </is>
      </c>
      <c r="AQ757" s="77" t="inlineStr">
        <is>
          <t>~1 term/semester</t>
        </is>
      </c>
      <c r="AR757" s="77" t="inlineStr">
        <is>
          <t>All/standard</t>
        </is>
      </c>
      <c r="AS757" s="77" t="inlineStr"/>
    </row>
    <row r="758">
      <c r="A758" s="77" t="inlineStr">
        <is>
          <t>US26</t>
        </is>
      </c>
      <c r="B758" s="77" t="inlineStr">
        <is>
          <t>Wisconsin Madison</t>
        </is>
      </c>
      <c r="C758" s="77" t="inlineStr">
        <is>
          <t>Programme/course</t>
        </is>
      </c>
      <c r="D758" s="77" t="inlineStr">
        <is>
          <t>US26-S05</t>
        </is>
      </c>
      <c r="E758" s="77" t="inlineStr"/>
      <c r="F758" s="77" t="inlineStr">
        <is>
          <t>No</t>
        </is>
      </c>
      <c r="G758" s="79" t="inlineStr">
        <is>
          <t>Workshop in Public Affairs (PA 869) / Workshop in International Public Affairs (PA 860)</t>
        </is>
      </c>
      <c r="H758" s="77" t="inlineStr">
        <is>
          <t>Workshop in Public Affairs (PA 869) / Workshop in International Public Affairs (PA 860)</t>
        </is>
      </c>
      <c r="I758" s="77" t="inlineStr">
        <is>
          <t>PA 869; PA 860</t>
        </is>
      </c>
      <c r="J758" s="77" t="inlineStr">
        <is>
          <t>Master's capstone workshops at La Follette School: student teams produce research-based analytical and prescriptive reports for clients in public, non-governmental and private sectors.</t>
        </is>
      </c>
      <c r="K758" s="77" t="inlineStr">
        <is>
          <t>La Follette School of Public Affairs</t>
        </is>
      </c>
      <c r="L758" s="77" t="inlineStr">
        <is>
          <t>Master's students in public affairs/international public affairs</t>
        </is>
      </c>
      <c r="M758" s="77" t="inlineStr">
        <is>
          <t>Arts/humanities/social sciences</t>
        </is>
      </c>
      <c r="N758" s="77" t="inlineStr">
        <is>
          <t>Postgraduate taught</t>
        </is>
      </c>
      <c r="O758" s="77" t="inlineStr"/>
      <c r="P758" s="77" t="inlineStr"/>
      <c r="Q758" s="77" t="inlineStr">
        <is>
          <t>Unclear</t>
        </is>
      </c>
      <c r="R758" s="77" t="inlineStr">
        <is>
          <t>Curricular</t>
        </is>
      </c>
      <c r="S758" s="77" t="inlineStr">
        <is>
          <t>not stated</t>
        </is>
      </c>
      <c r="T758" s="77" t="inlineStr">
        <is>
          <t>Semester-long</t>
        </is>
      </c>
      <c r="U758" s="77" t="inlineStr">
        <is>
          <t>Team client reports</t>
        </is>
      </c>
      <c r="V758" s="77" t="inlineStr">
        <is>
          <t>Yes</t>
        </is>
      </c>
      <c r="W758" s="77" t="inlineStr">
        <is>
          <t>'research-based, analytical, evaluative, and prescriptive reports' [1].</t>
        </is>
      </c>
      <c r="X758" s="77" t="inlineStr">
        <is>
          <t>Yes</t>
        </is>
      </c>
      <c r="Y758" s="77" t="inlineStr">
        <is>
          <t>'Working in teams, students produce...' reports [1].</t>
        </is>
      </c>
      <c r="Z758" s="77" t="inlineStr">
        <is>
          <t>Yes</t>
        </is>
      </c>
      <c r="AA758" s="77" t="inlineStr">
        <is>
          <t>Clients 'in the public, non-governmental, and private sectors' ranging 'from municipal government offices to international development organizations' [1].</t>
        </is>
      </c>
      <c r="AB758" s="77" t="inlineStr">
        <is>
          <t>Mixed</t>
        </is>
      </c>
      <c r="AC758" s="77" t="inlineStr">
        <is>
          <t>Client supplies project; receives report</t>
        </is>
      </c>
      <c r="AD758" s="77" t="inlineStr"/>
      <c r="AE758" s="77" t="inlineStr">
        <is>
          <t>Client report</t>
        </is>
      </c>
      <c r="AF758" s="77">
        <f>IF(OR(V758="No",X758="No",Z758="No"),"Outside strict definition",IF(AND(V758="Yes",X758="Yes",Z758="Yes"),"Meets all three","Potentially relevant; evidence incomplete"))</f>
        <v/>
      </c>
      <c r="AG758" s="77" t="inlineStr">
        <is>
          <t>Current delivery confirmed</t>
        </is>
      </c>
      <c r="AH758" s="77" t="inlineStr">
        <is>
          <t>2026 (reports posted Apr-May 2026)</t>
        </is>
      </c>
      <c r="AI758" s="77" t="inlineStr">
        <is>
          <t>Yes</t>
        </is>
      </c>
      <c r="AJ758" s="77">
        <f>IF(AND(AI758="Yes",AF758="Meets all three",AG758="Current delivery confirmed"),"Yes","No")</f>
        <v/>
      </c>
      <c r="AK758" s="77" t="inlineStr"/>
      <c r="AL758" s="77" t="inlineStr">
        <is>
          <t>US26-S05-R1</t>
        </is>
      </c>
      <c r="AM758" s="77" t="inlineStr">
        <is>
          <t>Page does not state workshops are required nor explicitly tie the listed 2026 reports to PA 869/860 (a search snippet from the PA 860 course page does); client names not retrieved; any internal-university clients not excluded.</t>
        </is>
      </c>
      <c r="AN758" s="77" t="inlineStr"/>
      <c r="AO758" s="77" t="inlineStr">
        <is>
          <t>US</t>
        </is>
      </c>
      <c r="AP758" s="77" t="inlineStr">
        <is>
          <t>US</t>
        </is>
      </c>
      <c r="AQ758" s="77" t="inlineStr">
        <is>
          <t>~1 term/semester</t>
        </is>
      </c>
      <c r="AR758" s="77" t="inlineStr">
        <is>
          <t>All/standard</t>
        </is>
      </c>
      <c r="AS758" s="77" t="inlineStr"/>
    </row>
    <row r="759">
      <c r="A759" s="77" t="inlineStr">
        <is>
          <t>US26</t>
        </is>
      </c>
      <c r="B759" s="77" t="inlineStr">
        <is>
          <t>Wisconsin Madison</t>
        </is>
      </c>
      <c r="C759" s="77" t="inlineStr">
        <is>
          <t>Unclear</t>
        </is>
      </c>
      <c r="D759" s="77" t="inlineStr">
        <is>
          <t>US26-S06</t>
        </is>
      </c>
      <c r="E759" s="77" t="inlineStr"/>
      <c r="F759" s="77" t="inlineStr">
        <is>
          <t>No</t>
        </is>
      </c>
      <c r="G759" s="79" t="inlineStr">
        <is>
          <t>UniverCity Year / UniverCity Alliance course partnerships</t>
        </is>
      </c>
      <c r="H759" s="77" t="inlineStr">
        <is>
          <t>UniverCity Year / UniverCity Alliance course partnerships</t>
        </is>
      </c>
      <c r="I759" s="77" t="inlineStr"/>
      <c r="J759" s="77" t="inlineStr">
        <is>
          <t>Three-year partnerships in which Wisconsin local governments set projects and UW-Madison faculty embed them in existing courses; students deliver recommendations. Examples: Vernon County flood prototypes in Interdisciplinary Engineering 170; Rocky Knoll curriculum in an Educational Policy Studies course (search-summary details). Scholars strand is individual.</t>
        </is>
      </c>
      <c r="K759" s="77" t="inlineStr">
        <is>
          <t>UniverCity Alliance</t>
        </is>
      </c>
      <c r="L759" s="77" t="inlineStr">
        <is>
          <t>Participating courses only; departmental eligibility varies</t>
        </is>
      </c>
      <c r="M759" s="77" t="inlineStr">
        <is>
          <t>Central provision</t>
        </is>
      </c>
      <c r="N759" s="77" t="inlineStr">
        <is>
          <t>Mixed</t>
        </is>
      </c>
      <c r="O759" s="77" t="inlineStr"/>
      <c r="P759" s="77" t="inlineStr"/>
      <c r="Q759" s="77" t="inlineStr">
        <is>
          <t>Optional/elective</t>
        </is>
      </c>
      <c r="R759" s="77" t="inlineStr">
        <is>
          <t>Curricular</t>
        </is>
      </c>
      <c r="S759" s="77" t="inlineStr">
        <is>
          <t>course-specific</t>
        </is>
      </c>
      <c r="T759" s="77" t="inlineStr">
        <is>
          <t>~1 semester per course</t>
        </is>
      </c>
      <c r="U759" s="77" t="inlineStr">
        <is>
          <t>Course-embedded community projects</t>
        </is>
      </c>
      <c r="V759" s="77" t="inlineStr">
        <is>
          <t>Yes</t>
        </is>
      </c>
      <c r="W759" s="77" t="inlineStr">
        <is>
          <t>Students 'research those issues and questions and deliver implementable recommendations to local governments' (search summary of news.wisc.edu).</t>
        </is>
      </c>
      <c r="X759" s="77" t="inlineStr">
        <is>
          <t>Unclear</t>
        </is>
      </c>
      <c r="Y759" s="77" t="inlineStr">
        <is>
          <t>Group working not shown at programme level; Scholars projects are individual [1]; individual course teams unevidenced.</t>
        </is>
      </c>
      <c r="Z759" s="77" t="inlineStr">
        <is>
          <t>Yes</t>
        </is>
      </c>
      <c r="AA759" s="77" t="inlineStr">
        <is>
          <t>Local governments identify projects and receive recommendations.</t>
        </is>
      </c>
      <c r="AB759" s="77" t="inlineStr">
        <is>
          <t>Public sector</t>
        </is>
      </c>
      <c r="AC759" s="77" t="inlineStr">
        <is>
          <t>Community identifies project; receives recommendations</t>
        </is>
      </c>
      <c r="AD759" s="77" t="inlineStr">
        <is>
          <t>Town of Irving, City of Beaver Dam, Village of DeForest, Sheboygan County (Scholars, fall 2025, search summary)</t>
        </is>
      </c>
      <c r="AE759" s="77" t="inlineStr">
        <is>
          <t>Recommendations/designs</t>
        </is>
      </c>
      <c r="AF759" s="77">
        <f>IF(OR(V759="No",X759="No",Z759="No"),"Outside strict definition",IF(AND(V759="Yes",X759="Yes",Z759="Yes"),"Meets all three","Potentially relevant; evidence incomplete"))</f>
        <v/>
      </c>
      <c r="AG759" s="77" t="inlineStr">
        <is>
          <t>Current delivery confirmed</t>
        </is>
      </c>
      <c r="AH759" s="77" t="inlineStr">
        <is>
          <t>2025/26</t>
        </is>
      </c>
      <c r="AI759" s="77" t="inlineStr">
        <is>
          <t>Yes</t>
        </is>
      </c>
      <c r="AJ759" s="77">
        <f>IF(AND(AI759="Yes",AF759="Meets all three",AG759="Current delivery confirmed"),"Yes","No")</f>
        <v/>
      </c>
      <c r="AK759" s="77" t="inlineStr"/>
      <c r="AL759" s="77" t="inlineStr">
        <is>
          <t>US26-S06-R1</t>
        </is>
      </c>
      <c r="AM759" s="77" t="inlineStr">
        <is>
          <t>Programme-level umbrella: B Unclear because the opened page shows only the individual Scholars strand; underlying courses (e.g. CEE 578, Envir St 600) vary. Aggregate 2,400 students/325 projects figure is search-summary only.</t>
        </is>
      </c>
      <c r="AN759" s="77" t="inlineStr">
        <is>
          <t>UniverCity Year</t>
        </is>
      </c>
      <c r="AO759" s="77" t="inlineStr">
        <is>
          <t>US</t>
        </is>
      </c>
      <c r="AP759" s="77" t="inlineStr">
        <is>
          <t>US</t>
        </is>
      </c>
      <c r="AQ759" s="77" t="inlineStr">
        <is>
          <t>Unclear</t>
        </is>
      </c>
      <c r="AR759" s="77" t="inlineStr">
        <is>
          <t>Some projects</t>
        </is>
      </c>
      <c r="AS759" s="77" t="inlineStr"/>
    </row>
    <row r="760">
      <c r="A760" s="77" t="inlineStr">
        <is>
          <t>US26</t>
        </is>
      </c>
      <c r="B760" s="77" t="inlineStr">
        <is>
          <t>Wisconsin Madison</t>
        </is>
      </c>
      <c r="C760" s="77" t="inlineStr">
        <is>
          <t>Programme/course</t>
        </is>
      </c>
      <c r="D760" s="77" t="inlineStr">
        <is>
          <t>US26-S07</t>
        </is>
      </c>
      <c r="E760" s="77" t="inlineStr"/>
      <c r="F760" s="77" t="inlineStr">
        <is>
          <t>No</t>
        </is>
      </c>
      <c r="G760" s="79" t="inlineStr">
        <is>
          <t>Energy Analysis and Policy Capstone</t>
        </is>
      </c>
      <c r="H760" s="77" t="inlineStr">
        <is>
          <t>Energy Analysis and Policy Capstone</t>
        </is>
      </c>
      <c r="I760" s="77" t="inlineStr">
        <is>
          <t>EAP Capstone</t>
        </is>
      </c>
      <c r="J760" s="77" t="inlineStr">
        <is>
          <t>Interdisciplinary certificate capstone: each spring students work in small teams on issues supplied by real-world clients (Fortune 500 firms, state agencies, laboratories).</t>
        </is>
      </c>
      <c r="K760" s="77" t="inlineStr">
        <is>
          <t>Energy Analysis and Policy programme</t>
        </is>
      </c>
      <c r="L760" s="77" t="inlineStr">
        <is>
          <t>EAP certificate/programme students</t>
        </is>
      </c>
      <c r="M760" s="77" t="inlineStr">
        <is>
          <t>Other (law, health, design, architecture…)</t>
        </is>
      </c>
      <c r="N760" s="77" t="inlineStr">
        <is>
          <t>Mixed</t>
        </is>
      </c>
      <c r="O760" s="77" t="inlineStr"/>
      <c r="P760" s="77" t="inlineStr"/>
      <c r="Q760" s="77" t="inlineStr">
        <is>
          <t>Unclear</t>
        </is>
      </c>
      <c r="R760" s="77" t="inlineStr">
        <is>
          <t>Curricular</t>
        </is>
      </c>
      <c r="S760" s="77" t="inlineStr">
        <is>
          <t>not stated</t>
        </is>
      </c>
      <c r="T760" s="77" t="inlineStr">
        <is>
          <t>Spring semester</t>
        </is>
      </c>
      <c r="U760" s="77" t="inlineStr">
        <is>
          <t>Team client projects</t>
        </is>
      </c>
      <c r="V760" s="77" t="inlineStr">
        <is>
          <t>Yes</t>
        </is>
      </c>
      <c r="W760" s="77" t="inlineStr">
        <is>
          <t>'EAP Capstone projects apply students' interdisciplinary learning to an issue of real-world significance' [1].</t>
        </is>
      </c>
      <c r="X760" s="77" t="inlineStr">
        <is>
          <t>Yes</t>
        </is>
      </c>
      <c r="Y760" s="77" t="inlineStr">
        <is>
          <t>'Each spring, students work in small teams on issues supplied by real-world clients' [1].</t>
        </is>
      </c>
      <c r="Z760" s="77" t="inlineStr">
        <is>
          <t>Yes</t>
        </is>
      </c>
      <c r="AA760" s="77" t="inlineStr">
        <is>
          <t>Clients include Ziegler Capital Management, Westinghouse, Berkeley Labs, MN Commerce Department, Office of Energy Innovation (2022) [1]; some campus facilities clients are internal.</t>
        </is>
      </c>
      <c r="AB760" s="77" t="inlineStr">
        <is>
          <t>Mixed</t>
        </is>
      </c>
      <c r="AC760" s="77" t="inlineStr">
        <is>
          <t>Supplies issue; receives analysis</t>
        </is>
      </c>
      <c r="AD760" s="77" t="inlineStr">
        <is>
          <t>Ziegler Capital Management, Westinghouse, Berkeley Labs, MN Commerce Dept, Office of Energy Innovation (2022)</t>
        </is>
      </c>
      <c r="AE760" s="77" t="inlineStr">
        <is>
          <t>Project report/analysis</t>
        </is>
      </c>
      <c r="AF760" s="77">
        <f>IF(OR(V760="No",X760="No",Z760="No"),"Outside strict definition",IF(AND(V760="Yes",X760="Yes",Z760="Yes"),"Meets all three","Potentially relevant; evidence incomplete"))</f>
        <v/>
      </c>
      <c r="AG760" s="77" t="inlineStr">
        <is>
          <t>Current status unclear</t>
        </is>
      </c>
      <c r="AH760" s="77" t="inlineStr">
        <is>
          <t>2022</t>
        </is>
      </c>
      <c r="AI760" s="77" t="inlineStr">
        <is>
          <t>Yes</t>
        </is>
      </c>
      <c r="AJ760" s="77">
        <f>IF(AND(AI760="Yes",AF760="Meets all three",AG760="Current delivery confirmed"),"Yes","No")</f>
        <v/>
      </c>
      <c r="AK760" s="77" t="inlineStr"/>
      <c r="AL760" s="77" t="inlineStr">
        <is>
          <t>US26-S07-R1</t>
        </is>
      </c>
      <c r="AM760" s="77" t="inlineStr">
        <is>
          <t>Latest listed year 2022; campus facilities among client types.</t>
        </is>
      </c>
      <c r="AN760" s="77" t="inlineStr"/>
      <c r="AO760" s="77" t="inlineStr">
        <is>
          <t>US</t>
        </is>
      </c>
      <c r="AP760" s="77" t="inlineStr">
        <is>
          <t>US</t>
        </is>
      </c>
      <c r="AQ760" s="77" t="inlineStr">
        <is>
          <t>~1 term/semester</t>
        </is>
      </c>
      <c r="AR760" s="77" t="inlineStr">
        <is>
          <t>All/standard</t>
        </is>
      </c>
      <c r="AS760" s="77" t="inlineStr"/>
    </row>
    <row r="761">
      <c r="A761" s="77" t="inlineStr">
        <is>
          <t>US26</t>
        </is>
      </c>
      <c r="B761" s="77" t="inlineStr">
        <is>
          <t>Wisconsin Madison</t>
        </is>
      </c>
      <c r="C761" s="77" t="inlineStr">
        <is>
          <t>Programme/course</t>
        </is>
      </c>
      <c r="D761" s="77" t="inlineStr">
        <is>
          <t>US26-S08</t>
        </is>
      </c>
      <c r="E761" s="77" t="inlineStr"/>
      <c r="F761" s="77" t="inlineStr">
        <is>
          <t>No</t>
        </is>
      </c>
      <c r="G761" s="79" t="inlineStr">
        <is>
          <t>MS Information capstone course</t>
        </is>
      </c>
      <c r="H761" s="77" t="inlineStr">
        <is>
          <t>MS Information capstone course</t>
        </is>
      </c>
      <c r="I761" s="77" t="inlineStr"/>
      <c r="J761" s="77" t="inlineStr">
        <is>
          <t>One-semester capstone: student groups tackle partner challenges (DNR datasets from 1,300 PDFs; ABC Supply image-analysis pipeline; Recollection Wisconsin UX; Rec Well dashboard) and give final presentations.</t>
        </is>
      </c>
      <c r="K761" s="77" t="inlineStr">
        <is>
          <t>School of Computer, Data &amp; Information Sciences (iSchool)</t>
        </is>
      </c>
      <c r="L761" s="77" t="inlineStr">
        <is>
          <t>MS Information</t>
        </is>
      </c>
      <c r="M761" s="77" t="inlineStr">
        <is>
          <t>Engineering/computing</t>
        </is>
      </c>
      <c r="N761" s="77" t="inlineStr">
        <is>
          <t>Postgraduate taught</t>
        </is>
      </c>
      <c r="O761" s="77" t="inlineStr"/>
      <c r="P761" s="77" t="inlineStr"/>
      <c r="Q761" s="77" t="inlineStr">
        <is>
          <t>Unclear</t>
        </is>
      </c>
      <c r="R761" s="77" t="inlineStr">
        <is>
          <t>Curricular</t>
        </is>
      </c>
      <c r="S761" s="77" t="inlineStr">
        <is>
          <t>not stated</t>
        </is>
      </c>
      <c r="T761" s="77" t="inlineStr">
        <is>
          <t>Spring 2026 semester</t>
        </is>
      </c>
      <c r="U761" s="77" t="inlineStr">
        <is>
          <t>Group partner projects</t>
        </is>
      </c>
      <c r="V761" s="77" t="inlineStr">
        <is>
          <t>Yes</t>
        </is>
      </c>
      <c r="W761" s="77" t="inlineStr">
        <is>
          <t>Deliverables per partner, e.g. analysis-ready datasets, dashboard, pipeline [1].</t>
        </is>
      </c>
      <c r="X761" s="77" t="inlineStr">
        <is>
          <t>Yes</t>
        </is>
      </c>
      <c r="Y761" s="77" t="inlineStr">
        <is>
          <t>Students worked in groups; one student worked alone with Recollection Wisconsin [1].</t>
        </is>
      </c>
      <c r="Z761" s="77" t="inlineStr">
        <is>
          <t>Unclear</t>
        </is>
      </c>
      <c r="AA761" s="77" t="inlineStr">
        <is>
          <t>Partners: Wisconsin DNR, ABC Supply, Recollection Wisconsin; Rec Well appears to be a university unit (internal).</t>
        </is>
      </c>
      <c r="AB761" s="77" t="inlineStr">
        <is>
          <t>Mixed</t>
        </is>
      </c>
      <c r="AC761" s="77" t="inlineStr">
        <is>
          <t>Poses challenge; final presentation</t>
        </is>
      </c>
      <c r="AD761" s="77" t="inlineStr">
        <is>
          <t>Wisconsin DNR, ABC Supply, Recollection Wisconsin (spring 2026)</t>
        </is>
      </c>
      <c r="AE761" s="77" t="inlineStr">
        <is>
          <t>Datasets/dashboards/pipeline/UX recommendations</t>
        </is>
      </c>
      <c r="AF761" s="77">
        <f>IF(OR(V761="No",X761="No",Z761="No"),"Outside strict definition",IF(AND(V761="Yes",X761="Yes",Z761="Yes"),"Meets all three","Potentially relevant; evidence incomplete"))</f>
        <v/>
      </c>
      <c r="AG761" s="77" t="inlineStr">
        <is>
          <t>Current delivery confirmed</t>
        </is>
      </c>
      <c r="AH761" s="77" t="inlineStr">
        <is>
          <t>2026</t>
        </is>
      </c>
      <c r="AI761" s="77" t="inlineStr">
        <is>
          <t>Yes</t>
        </is>
      </c>
      <c r="AJ761" s="77">
        <f>IF(AND(AI761="Yes",AF761="Meets all three",AG761="Current delivery confirmed"),"Yes","No")</f>
        <v/>
      </c>
      <c r="AK761" s="77" t="inlineStr"/>
      <c r="AL761" s="77" t="inlineStr">
        <is>
          <t>US26-S08-R1</t>
        </is>
      </c>
      <c r="AM761" s="77" t="inlineStr">
        <is>
          <t>Mix of internal and external partners and an individual project; required status and course code not stated.</t>
        </is>
      </c>
      <c r="AN761" s="77" t="inlineStr"/>
      <c r="AO761" s="77" t="inlineStr">
        <is>
          <t>US</t>
        </is>
      </c>
      <c r="AP761" s="77" t="inlineStr">
        <is>
          <t>US</t>
        </is>
      </c>
      <c r="AQ761" s="77" t="inlineStr">
        <is>
          <t>~1 term/semester</t>
        </is>
      </c>
      <c r="AR761" s="77" t="inlineStr">
        <is>
          <t>Unclear</t>
        </is>
      </c>
      <c r="AS761" s="77" t="inlineStr"/>
    </row>
    <row r="762">
      <c r="A762" s="77" t="inlineStr">
        <is>
          <t>US27</t>
        </is>
      </c>
      <c r="B762" s="77" t="inlineStr">
        <is>
          <t>Washington</t>
        </is>
      </c>
      <c r="C762" s="77" t="inlineStr">
        <is>
          <t>Faculty/school</t>
        </is>
      </c>
      <c r="D762" s="77" t="inlineStr">
        <is>
          <t>US27-S01</t>
        </is>
      </c>
      <c r="E762" s="77" t="inlineStr"/>
      <c r="F762" s="77" t="inlineStr">
        <is>
          <t>No</t>
        </is>
      </c>
      <c r="G762" s="79" t="inlineStr">
        <is>
          <t>College of Engineering Industry Capstone Program</t>
        </is>
      </c>
      <c r="H762" s="77" t="inlineStr">
        <is>
          <t>College of Engineering Industry Capstone Program</t>
        </is>
      </c>
      <c r="I762" s="77" t="inlineStr"/>
      <c r="J762" s="77" t="inlineStr">
        <is>
          <t>Sponsor organisations propose projects, reviewed by College of Engineering faculty; students are matched to an approved project and faculty mentor and run a full-scale design process January-June, with a weekly technical mentor from the sponsor; final showcase in June. Sponsors pay project costs plus an $18,000 program fee.</t>
        </is>
      </c>
      <c r="K762" s="77" t="inlineStr">
        <is>
          <t>UW College of Engineering (Industry engagement)</t>
        </is>
      </c>
      <c r="L762" s="77" t="inlineStr">
        <is>
          <t>College of Engineering students across engineering departments (per 2023/24 page: students from across the College of Engineering)</t>
        </is>
      </c>
      <c r="M762" s="77" t="inlineStr">
        <is>
          <t>Engineering/computing</t>
        </is>
      </c>
      <c r="N762" s="77" t="inlineStr">
        <is>
          <t>Undergraduate</t>
        </is>
      </c>
      <c r="O762" s="77" t="inlineStr">
        <is>
          <t>Senior (capstone) - not stated on fetched page</t>
        </is>
      </c>
      <c r="P762" s="77" t="inlineStr">
        <is>
          <t>Not stated beyond College of Engineering students</t>
        </is>
      </c>
      <c r="Q762" s="77" t="inlineStr">
        <is>
          <t>Unclear</t>
        </is>
      </c>
      <c r="R762" s="77" t="inlineStr">
        <is>
          <t>Curricular</t>
        </is>
      </c>
      <c r="S762" s="77" t="inlineStr">
        <is>
          <t>Not stated on the program page (departmental capstone courses; not verified)</t>
        </is>
      </c>
      <c r="T762" s="77" t="inlineStr">
        <is>
          <t>January-June (winter and spring quarters)</t>
        </is>
      </c>
      <c r="U762" s="77" t="inlineStr">
        <is>
          <t>Sponsor-proposed team design project with weekly sponsor technical mentor and faculty mentor</t>
        </is>
      </c>
      <c r="V762" s="77" t="inlineStr">
        <is>
          <t>Yes</t>
        </is>
      </c>
      <c r="W762" s="77" t="inlineStr">
        <is>
          <t>Teams 'embark on a full-scale design process'; each project lists deliverables [1][2].</t>
        </is>
      </c>
      <c r="X762" s="77" t="inlineStr">
        <is>
          <t>Yes</t>
        </is>
      </c>
      <c r="Y762" s="77" t="inlineStr">
        <is>
          <t>Projects are 'Scoped for a small team of students'; students matched to a project; 'Teams' work with mentors [1]. Team size not stated.</t>
        </is>
      </c>
      <c r="Z762" s="77" t="inlineStr">
        <is>
          <t>Yes</t>
        </is>
      </c>
      <c r="AA762" s="77" t="inlineStr">
        <is>
          <t>Sponsoring organisations propose projects, fund them, and provide a technical mentor meeting the team weekly [1]. 54 sponsors / 95 projects in 2023/24 [2].</t>
        </is>
      </c>
      <c r="AB762" s="77" t="inlineStr">
        <is>
          <t>Business/commercial</t>
        </is>
      </c>
      <c r="AC762" s="77" t="inlineStr">
        <is>
          <t>Sponsor: proposes project, funds it, supplies weekly technical mentor</t>
        </is>
      </c>
      <c r="AD762" s="77" t="inlineStr">
        <is>
          <t>AeroVironment (project example on 2023/24 page)</t>
        </is>
      </c>
      <c r="AE762" s="77" t="inlineStr">
        <is>
          <t>Project-specific engineering deliverables (design/prototype) shown at June showcase</t>
        </is>
      </c>
      <c r="AF762" s="77">
        <f>IF(OR(V762="No",X762="No",Z762="No"),"Outside strict definition",IF(AND(V762="Yes",X762="Yes",Z762="Yes"),"Meets all three","Potentially relevant; evidence incomplete"))</f>
        <v/>
      </c>
      <c r="AG762" s="77" t="inlineStr">
        <is>
          <t>Current delivery confirmed</t>
        </is>
      </c>
      <c r="AH762" s="77" t="inlineStr">
        <is>
          <t>2025/26 (archive links 2022/23-2025/26; news item July 2026; proposals June-Sept)</t>
        </is>
      </c>
      <c r="AI762" s="77" t="inlineStr">
        <is>
          <t>Yes</t>
        </is>
      </c>
      <c r="AJ762" s="77">
        <f>IF(AND(AI762="Yes",AF762="Meets all three",AG762="Current delivery confirmed"),"Yes","No")</f>
        <v/>
      </c>
      <c r="AK762" s="77" t="inlineStr">
        <is>
          <t>2023/24: 54 sponsors, 95 projects, 'over five hundred fifty students' [2]. A search extract (undated, not verified on opened page) cited 600 students, 116 projects, 79 partners.</t>
        </is>
      </c>
      <c r="AL762" s="77" t="inlineStr">
        <is>
          <t>US27-S01-R1; US27-S01-R2</t>
        </is>
      </c>
      <c r="AM762" s="77" t="inlineStr">
        <is>
          <t>Whether the program is compulsory (departmental capstones); credit; partner_type typed Business as sponsors are companies, but sector mix beyond the AeroVironment example was not itemised; further departmental capstones (ME, EE, BioE) likely overlap.</t>
        </is>
      </c>
      <c r="AN762" s="77" t="inlineStr"/>
      <c r="AO762" s="77" t="inlineStr">
        <is>
          <t>US</t>
        </is>
      </c>
      <c r="AP762" s="77" t="inlineStr">
        <is>
          <t>US</t>
        </is>
      </c>
      <c r="AQ762" s="77" t="inlineStr">
        <is>
          <t>&gt;1 term</t>
        </is>
      </c>
      <c r="AR762" s="77" t="inlineStr">
        <is>
          <t>All/standard</t>
        </is>
      </c>
      <c r="AS762" s="77" t="inlineStr"/>
    </row>
    <row r="763">
      <c r="A763" s="77" t="inlineStr">
        <is>
          <t>US27</t>
        </is>
      </c>
      <c r="B763" s="77" t="inlineStr">
        <is>
          <t>Washington</t>
        </is>
      </c>
      <c r="C763" s="77" t="inlineStr">
        <is>
          <t>Programme/course</t>
        </is>
      </c>
      <c r="D763" s="77" t="inlineStr">
        <is>
          <t>US27-S02</t>
        </is>
      </c>
      <c r="E763" s="77" t="inlineStr"/>
      <c r="F763" s="77" t="inlineStr">
        <is>
          <t>No</t>
        </is>
      </c>
      <c r="G763" s="79" t="inlineStr">
        <is>
          <t>Student Consulting Lab (Evans School MPA capstone)</t>
        </is>
      </c>
      <c r="H763" s="77" t="inlineStr">
        <is>
          <t>Student Consulting Lab</t>
        </is>
      </c>
      <c r="I763" s="77" t="inlineStr">
        <is>
          <t>PUBPOL 608 (Capstone Project Seminar; per search extract of UW schedule/Evans page)</t>
        </is>
      </c>
      <c r="J763" s="77" t="inlineStr">
        <is>
          <t>Second-year MPA students work in small teams under faculty supervision on projects for public, private and nonprofit partners over about five months (January-May), delivering written reports, presentations to decision-makers or board officers, or implementation tools.</t>
        </is>
      </c>
      <c r="K763" s="77" t="inlineStr">
        <is>
          <t>Evans School of Public Policy &amp; Governance</t>
        </is>
      </c>
      <c r="L763" s="77" t="inlineStr">
        <is>
          <t>Evans School MPA students (second year)</t>
        </is>
      </c>
      <c r="M763" s="77" t="inlineStr">
        <is>
          <t>Arts/humanities/social sciences</t>
        </is>
      </c>
      <c r="N763" s="77" t="inlineStr">
        <is>
          <t>Postgraduate taught</t>
        </is>
      </c>
      <c r="O763" s="77" t="inlineStr">
        <is>
          <t>Year 2</t>
        </is>
      </c>
      <c r="P763" s="77" t="inlineStr">
        <is>
          <t>Evans School MPA students only (Winter 2026 schedule listing, per search extract)</t>
        </is>
      </c>
      <c r="Q763" s="77" t="inlineStr">
        <is>
          <t>Compulsory within specified programmes</t>
        </is>
      </c>
      <c r="R763" s="77" t="inlineStr">
        <is>
          <t>Curricular</t>
        </is>
      </c>
      <c r="S763" s="77" t="inlineStr">
        <is>
          <t>Capstone seminar credit (PUBPOL 608; credit value not verified); 10-12 hrs/week per search extract</t>
        </is>
      </c>
      <c r="T763" s="77" t="inlineStr">
        <is>
          <t>About five months, January-May</t>
        </is>
      </c>
      <c r="U763" s="77" t="inlineStr">
        <is>
          <t>Faculty-supervised team consulting project</t>
        </is>
      </c>
      <c r="V763" s="77" t="inlineStr">
        <is>
          <t>Yes</t>
        </is>
      </c>
      <c r="W763" s="77" t="inlineStr">
        <is>
          <t>Deliverables 'Written reports, presentations to decision-makers or board officers, or tools to aid in program implementation' [1].</t>
        </is>
      </c>
      <c r="X763" s="77" t="inlineStr">
        <is>
          <t>Yes</t>
        </is>
      </c>
      <c r="Y763" s="77" t="inlineStr">
        <is>
          <t>'A feasible program scope for a team of three to five consultants' [1].</t>
        </is>
      </c>
      <c r="Z763" s="77" t="inlineStr">
        <is>
          <t>Yes</t>
        </is>
      </c>
      <c r="AA763" s="77" t="inlineStr">
        <is>
          <t>Public, private and nonprofit partners submit proposals (due Aug 31), join December kickoff, and receive final report in May [1].</t>
        </is>
      </c>
      <c r="AB763" s="77" t="inlineStr">
        <is>
          <t>Mixed</t>
        </is>
      </c>
      <c r="AC763" s="77" t="inlineStr">
        <is>
          <t>Client: proposes project, kickoff with team, receives final report/presentation</t>
        </is>
      </c>
      <c r="AD763" s="77" t="inlineStr">
        <is>
          <t>Kitsap County Office of Community Development; Washington Dept of Ecology (alumni profile/news, search extract, 2019-20 teams)</t>
        </is>
      </c>
      <c r="AE763" s="77" t="inlineStr">
        <is>
          <t>Written report, presentation or implementation tool</t>
        </is>
      </c>
      <c r="AF763" s="77">
        <f>IF(OR(V763="No",X763="No",Z763="No"),"Outside strict definition",IF(AND(V763="Yes",X763="Yes",Z763="Yes"),"Meets all three","Potentially relevant; evidence incomplete"))</f>
        <v/>
      </c>
      <c r="AG763" s="77" t="inlineStr">
        <is>
          <t>Current delivery confirmed</t>
        </is>
      </c>
      <c r="AH763" s="77" t="inlineStr">
        <is>
          <t>2026-27 (proposal round closed; page states 2026-27 submissions closed)</t>
        </is>
      </c>
      <c r="AI763" s="77" t="inlineStr">
        <is>
          <t>Yes</t>
        </is>
      </c>
      <c r="AJ763" s="77">
        <f>IF(AND(AI763="Yes",AF763="Meets all three",AG763="Current delivery confirmed"),"Yes","No")</f>
        <v/>
      </c>
      <c r="AK763" s="77" t="inlineStr">
        <is>
          <t>'40+ nonprofits and public agencies' served (search extract, cumulative, undated)</t>
        </is>
      </c>
      <c r="AL763" s="77" t="inlineStr">
        <is>
          <t>US27-S02-R1; US27-S02-R2</t>
        </is>
      </c>
      <c r="AM763" s="77" t="inlineStr">
        <is>
          <t>Compulsory status for all MPA students inferred from 'capstone' and 'MPA students only' wording; MPA degree-requirements page returned 404 on fetch.</t>
        </is>
      </c>
      <c r="AN763" s="77" t="inlineStr"/>
      <c r="AO763" s="77" t="inlineStr">
        <is>
          <t>US</t>
        </is>
      </c>
      <c r="AP763" s="77" t="inlineStr">
        <is>
          <t>US</t>
        </is>
      </c>
      <c r="AQ763" s="77" t="inlineStr">
        <is>
          <t>&gt;1 term</t>
        </is>
      </c>
      <c r="AR763" s="77" t="inlineStr">
        <is>
          <t>All/standard</t>
        </is>
      </c>
      <c r="AS763" s="77" t="inlineStr"/>
    </row>
    <row r="764">
      <c r="A764" s="77" t="inlineStr">
        <is>
          <t>US27</t>
        </is>
      </c>
      <c r="B764" s="77" t="inlineStr">
        <is>
          <t>Washington</t>
        </is>
      </c>
      <c r="C764" s="77" t="inlineStr">
        <is>
          <t>Faculty/school</t>
        </is>
      </c>
      <c r="D764" s="77" t="inlineStr">
        <is>
          <t>US27-S03</t>
        </is>
      </c>
      <c r="E764" s="77" t="inlineStr"/>
      <c r="F764" s="77" t="inlineStr">
        <is>
          <t>No</t>
        </is>
      </c>
      <c r="G764" s="79" t="inlineStr">
        <is>
          <t>Foster Undergraduate Consulting Projects (MGMT 440 Business Technology Consulting; MKTG/MGMT 445 Business Management Consulting)</t>
        </is>
      </c>
      <c r="H764" s="77" t="inlineStr">
        <is>
          <t>Foster undergraduate consulting courses (CBDC)</t>
        </is>
      </c>
      <c r="I764" s="77" t="inlineStr">
        <is>
          <t>MGMT 440; MKTG/MGMT 445</t>
        </is>
      </c>
      <c r="J764" s="77" t="inlineStr">
        <is>
          <t>Foster CBDC courses in which undergraduate teams consult for real small businesses over a 10-week quarter. MGMT 440 (spring): teams of 4-5 work directly with small businesses. MKTG/MGMT 445 (winter): teams work with real local Seattle clients; 4 credits. Teams deliver a formal written report and final presentation.</t>
        </is>
      </c>
      <c r="K764" s="77" t="inlineStr">
        <is>
          <t>Foster School of Business - Consulting and Business Development Center (CBDC)</t>
        </is>
      </c>
      <c r="L764" s="77" t="inlineStr">
        <is>
          <t>Foster students (MKTG 301 prerequisite for 445); business minors and non-business UW undergraduates with MKTG 305 can register for 445</t>
        </is>
      </c>
      <c r="M764" s="77" t="inlineStr">
        <is>
          <t>Business/management</t>
        </is>
      </c>
      <c r="N764" s="77" t="inlineStr">
        <is>
          <t>Undergraduate</t>
        </is>
      </c>
      <c r="O764" s="77" t="inlineStr">
        <is>
          <t>Upper-division</t>
        </is>
      </c>
      <c r="P764" s="77" t="inlineStr">
        <is>
          <t>MKTG 301 (Foster) or MKTG 305 (minors/non-business) for 445; 440 eligibility not stated</t>
        </is>
      </c>
      <c r="Q764" s="77" t="inlineStr">
        <is>
          <t>Optional/elective</t>
        </is>
      </c>
      <c r="R764" s="77" t="inlineStr">
        <is>
          <t>Curricular</t>
        </is>
      </c>
      <c r="S764" s="77" t="inlineStr">
        <is>
          <t>4 credits (Foster elective)</t>
        </is>
      </c>
      <c r="T764" s="77" t="inlineStr">
        <is>
          <t>10-week quarter (winter for 445; spring for 440)</t>
        </is>
      </c>
      <c r="U764" s="77" t="inlineStr">
        <is>
          <t>Team consulting course with small-business clients</t>
        </is>
      </c>
      <c r="V764" s="77" t="inlineStr">
        <is>
          <t>Yes</t>
        </is>
      </c>
      <c r="W764" s="77" t="inlineStr">
        <is>
          <t>Teams deliver 'a formal written report and a final presentation' [2].</t>
        </is>
      </c>
      <c r="X764" s="77" t="inlineStr">
        <is>
          <t>Yes</t>
        </is>
      </c>
      <c r="Y764" s="77" t="inlineStr">
        <is>
          <t>MGMT 440 'Undergraduate teams of 4-5 students' [1]; 445 'allows students to work in teams' [1].</t>
        </is>
      </c>
      <c r="Z764" s="77" t="inlineStr">
        <is>
          <t>Yes</t>
        </is>
      </c>
      <c r="AA764" s="77" t="inlineStr">
        <is>
          <t>Small businesses (revenue criteria) are clients; teams 'work directly with small businesses'; 445 uses 'real clients' and 'local Seattle companies' [1]. CBDC is a Foster centre but the clients are external businesses.</t>
        </is>
      </c>
      <c r="AB764" s="77" t="inlineStr">
        <is>
          <t>Business/commercial</t>
        </is>
      </c>
      <c r="AC764" s="77" t="inlineStr">
        <is>
          <t>Client: receives consulting analysis, report and presentation</t>
        </is>
      </c>
      <c r="AD764" s="77" t="inlineStr"/>
      <c r="AE764" s="77" t="inlineStr">
        <is>
          <t>Written consulting report and final presentation</t>
        </is>
      </c>
      <c r="AF764" s="77">
        <f>IF(OR(V764="No",X764="No",Z764="No"),"Outside strict definition",IF(AND(V764="Yes",X764="Yes",Z764="Yes"),"Meets all three","Potentially relevant; evidence incomplete"))</f>
        <v/>
      </c>
      <c r="AG764" s="77" t="inlineStr">
        <is>
          <t>Current delivery confirmed</t>
        </is>
      </c>
      <c r="AH764" s="77" t="inlineStr">
        <is>
          <t>2025/26-2026 (Winter 2026 ongoing; Summer 2026 program dated)</t>
        </is>
      </c>
      <c r="AI764" s="77" t="inlineStr">
        <is>
          <t>Yes</t>
        </is>
      </c>
      <c r="AJ764" s="77">
        <f>IF(AND(AI764="Yes",AF764="Meets all three",AG764="Current delivery confirmed"),"Yes","No")</f>
        <v/>
      </c>
      <c r="AK764" s="77" t="inlineStr">
        <is>
          <t>CBDC reports &gt;100 businesses and 30 nonprofits per year across all its programs (search extract, undated, not course-specific)</t>
        </is>
      </c>
      <c r="AL764" s="77" t="inlineStr">
        <is>
          <t>US27-S03-R1; US27-S03-R2</t>
        </is>
      </c>
      <c r="AM764" s="77" t="inlineStr">
        <is>
          <t>Course-level team size for 445; nonprofit clients not shown on fetched page; MBA/MSCM programs (separate routes: MBA Global Consulting Projects, MSCM teams of 5-6, Strategic Consulting) not individually verified and listed in gaps.</t>
        </is>
      </c>
      <c r="AN764" s="77" t="inlineStr"/>
      <c r="AO764" s="77" t="inlineStr">
        <is>
          <t>US</t>
        </is>
      </c>
      <c r="AP764" s="77" t="inlineStr">
        <is>
          <t>US</t>
        </is>
      </c>
      <c r="AQ764" s="77" t="inlineStr">
        <is>
          <t>~1 term</t>
        </is>
      </c>
      <c r="AR764" s="77" t="inlineStr">
        <is>
          <t>All/standard</t>
        </is>
      </c>
      <c r="AS764" s="77" t="inlineStr"/>
    </row>
    <row r="765">
      <c r="A765" s="77" t="inlineStr">
        <is>
          <t>US27</t>
        </is>
      </c>
      <c r="B765" s="77" t="inlineStr">
        <is>
          <t>Washington</t>
        </is>
      </c>
      <c r="C765" s="77" t="inlineStr">
        <is>
          <t>Programme/course</t>
        </is>
      </c>
      <c r="D765" s="77" t="inlineStr">
        <is>
          <t>US27-S04</t>
        </is>
      </c>
      <c r="E765" s="77" t="inlineStr"/>
      <c r="F765" s="77" t="inlineStr">
        <is>
          <t>No</t>
        </is>
      </c>
      <c r="G765" s="79" t="inlineStr">
        <is>
          <t>Informatics Capstone (Information School)</t>
        </is>
      </c>
      <c r="H765" s="77" t="inlineStr">
        <is>
          <t>Informatics Capstone</t>
        </is>
      </c>
      <c r="I765" s="77" t="inlineStr"/>
      <c r="J765" s="77" t="inlineStr">
        <is>
          <t>Culminating project in which Informatics students, 'individually or in a defined group', define a problem and carry out research/design; iEngage and community partners sponsor projects (ideas submitted each autumn; work in winter and spring); findings presented orally and in writing at the iSchool Showcase.</t>
        </is>
      </c>
      <c r="K765" s="77" t="inlineStr">
        <is>
          <t>Information School (iSchool)</t>
        </is>
      </c>
      <c r="L765" s="77" t="inlineStr">
        <is>
          <t>Informatics undergraduates</t>
        </is>
      </c>
      <c r="M765" s="77" t="inlineStr">
        <is>
          <t>Arts/humanities/social sciences; Engineering/computing</t>
        </is>
      </c>
      <c r="N765" s="77" t="inlineStr">
        <is>
          <t>Undergraduate</t>
        </is>
      </c>
      <c r="O765" s="77" t="inlineStr">
        <is>
          <t>Senior (not stated on fetched page)</t>
        </is>
      </c>
      <c r="P765" s="77" t="inlineStr"/>
      <c r="Q765" s="77" t="inlineStr">
        <is>
          <t>Unclear</t>
        </is>
      </c>
      <c r="R765" s="77" t="inlineStr">
        <is>
          <t>Curricular</t>
        </is>
      </c>
      <c r="S765" s="77" t="inlineStr">
        <is>
          <t>Not stated</t>
        </is>
      </c>
      <c r="T765" s="77" t="inlineStr">
        <is>
          <t>Winter and spring quarters</t>
        </is>
      </c>
      <c r="U765" s="77" t="inlineStr">
        <is>
          <t>Student-directed individual or group project with optional sponsor</t>
        </is>
      </c>
      <c r="V765" s="77" t="inlineStr">
        <is>
          <t>Yes</t>
        </is>
      </c>
      <c r="W765" s="77" t="inlineStr">
        <is>
          <t>Students define a problem, develop methods and present findings in oral and written formats [1].</t>
        </is>
      </c>
      <c r="X765" s="77" t="inlineStr">
        <is>
          <t>Unclear</t>
        </is>
      </c>
      <c r="Y765" s="77" t="inlineStr">
        <is>
          <t>'Working individually or in a defined group, Capstone is student-directed' - individual and group routes not separable [1].</t>
        </is>
      </c>
      <c r="Z765" s="77" t="inlineStr">
        <is>
          <t>Unclear</t>
        </is>
      </c>
      <c r="AA765" s="77" t="inlineStr">
        <is>
          <t>Partners 'are invited to sponsor Capstone projects'; sponsorship is invited rather than stated as standard; students may also work independently [1]. Past-sponsor list (Alaska Airlines, Austin Public Library, Microsoft Research) is a search extract, undated.</t>
        </is>
      </c>
      <c r="AB765" s="77" t="inlineStr">
        <is>
          <t>Mixed</t>
        </is>
      </c>
      <c r="AC765" s="77" t="inlineStr">
        <is>
          <t>Optional sponsor submitting project ideas and working with students</t>
        </is>
      </c>
      <c r="AD765" s="77" t="inlineStr">
        <is>
          <t>Alaska Airlines, Austin Public Library, Microsoft Research (past sponsors page; undated, search extract)</t>
        </is>
      </c>
      <c r="AE765" s="77" t="inlineStr">
        <is>
          <t>Written report and oral presentation / Showcase</t>
        </is>
      </c>
      <c r="AF765" s="77">
        <f>IF(OR(V765="No",X765="No",Z765="No"),"Outside strict definition",IF(AND(V765="Yes",X765="Yes",Z765="Yes"),"Meets all three","Potentially relevant; evidence incomplete"))</f>
        <v/>
      </c>
      <c r="AG765" s="77" t="inlineStr">
        <is>
          <t>Current status unclear</t>
        </is>
      </c>
      <c r="AH765" s="77" t="inlineStr">
        <is>
          <t>undated (capstone project pages for 2020-2023 seen in search)</t>
        </is>
      </c>
      <c r="AI765" s="77" t="inlineStr">
        <is>
          <t>Yes</t>
        </is>
      </c>
      <c r="AJ765" s="77">
        <f>IF(AND(AI765="Yes",AF765="Meets all three",AG765="Current delivery confirmed"),"Yes","No")</f>
        <v/>
      </c>
      <c r="AK765" s="77" t="inlineStr"/>
      <c r="AL765" s="77" t="inlineStr">
        <is>
          <t>US27-S04-R1</t>
        </is>
      </c>
      <c r="AM765" s="77" t="inlineStr">
        <is>
          <t>Share of sponsored vs independent projects; group vs individual split; current-year dated evidence.</t>
        </is>
      </c>
      <c r="AN765" s="77" t="inlineStr"/>
      <c r="AO765" s="77" t="inlineStr">
        <is>
          <t>US</t>
        </is>
      </c>
      <c r="AP765" s="77" t="inlineStr">
        <is>
          <t>US</t>
        </is>
      </c>
      <c r="AQ765" s="77" t="inlineStr">
        <is>
          <t>&gt; 1 term</t>
        </is>
      </c>
      <c r="AR765" s="77" t="inlineStr">
        <is>
          <t>Some projects</t>
        </is>
      </c>
      <c r="AS765" s="77" t="inlineStr"/>
    </row>
    <row r="766">
      <c r="A766" s="77" t="inlineStr">
        <is>
          <t>US27</t>
        </is>
      </c>
      <c r="B766" s="77" t="inlineStr">
        <is>
          <t>Washington</t>
        </is>
      </c>
      <c r="C766" s="77" t="inlineStr">
        <is>
          <t>Programme/course</t>
        </is>
      </c>
      <c r="D766" s="77" t="inlineStr">
        <is>
          <t>US27-S05</t>
        </is>
      </c>
      <c r="E766" s="77" t="inlineStr"/>
      <c r="F766" s="77" t="inlineStr">
        <is>
          <t>No</t>
        </is>
      </c>
      <c r="G766" s="79" t="inlineStr">
        <is>
          <t>Biostatistics MS Capstone Project (sponsored)</t>
        </is>
      </c>
      <c r="H766" s="77" t="inlineStr">
        <is>
          <t>UW Biostatistics MS capstone with project sponsors</t>
        </is>
      </c>
      <c r="I766" s="77" t="inlineStr"/>
      <c r="J766" s="77" t="inlineStr">
        <is>
          <t>Sponsors submit project proposals (accepted from November); project teams work September-March and deliver a final product to the sponsor, who 'is the client' and helps define the final product.</t>
        </is>
      </c>
      <c r="K766" s="77" t="inlineStr">
        <is>
          <t>Department of Biostatistics</t>
        </is>
      </c>
      <c r="L766" s="77" t="inlineStr">
        <is>
          <t>MS Biostatistics students</t>
        </is>
      </c>
      <c r="M766" s="77" t="inlineStr">
        <is>
          <t>Science</t>
        </is>
      </c>
      <c r="N766" s="77" t="inlineStr">
        <is>
          <t>Postgraduate taught</t>
        </is>
      </c>
      <c r="O766" s="77" t="inlineStr"/>
      <c r="P766" s="77" t="inlineStr"/>
      <c r="Q766" s="77" t="inlineStr">
        <is>
          <t>Unclear</t>
        </is>
      </c>
      <c r="R766" s="77" t="inlineStr">
        <is>
          <t>Curricular</t>
        </is>
      </c>
      <c r="S766" s="77" t="inlineStr">
        <is>
          <t>Not stated</t>
        </is>
      </c>
      <c r="T766" s="77" t="inlineStr">
        <is>
          <t>September-March</t>
        </is>
      </c>
      <c r="U766" s="77" t="inlineStr">
        <is>
          <t>Team project for sponsor-client</t>
        </is>
      </c>
      <c r="V766" s="77" t="inlineStr">
        <is>
          <t>Yes</t>
        </is>
      </c>
      <c r="W766" s="77" t="inlineStr">
        <is>
          <t>Sponsor receives 'an impactful final product' by end of project period [1].</t>
        </is>
      </c>
      <c r="X766" s="77" t="inlineStr">
        <is>
          <t>Yes</t>
        </is>
      </c>
      <c r="Y766" s="77" t="inlineStr">
        <is>
          <t>Page refers to 'the project team' and describes teams of students [1]; team size not stated.</t>
        </is>
      </c>
      <c r="Z766" s="77" t="inlineStr">
        <is>
          <t>Yes</t>
        </is>
      </c>
      <c r="AA766" s="77" t="inlineStr">
        <is>
          <t>'As a project sponsor, you are the client'; sponsor works with students to define the final product; past sponsors Public Health Seattle and King County and NanoString Technologies [1]. Whether every project has an external sponsor (vs internal) is not stated.</t>
        </is>
      </c>
      <c r="AB766" s="77" t="inlineStr">
        <is>
          <t>Mixed</t>
        </is>
      </c>
      <c r="AC766" s="77" t="inlineStr">
        <is>
          <t>Client: proposes project, defines product with team, receives final product</t>
        </is>
      </c>
      <c r="AD766" s="77" t="inlineStr">
        <is>
          <t>Public Health - Seattle &amp; King County; NanoString Technologies (undated)</t>
        </is>
      </c>
      <c r="AE766" s="77" t="inlineStr">
        <is>
          <t>Sponsor-specific final product</t>
        </is>
      </c>
      <c r="AF766" s="77">
        <f>IF(OR(V766="No",X766="No",Z766="No"),"Outside strict definition",IF(AND(V766="Yes",X766="Yes",Z766="Yes"),"Meets all three","Potentially relevant; evidence incomplete"))</f>
        <v/>
      </c>
      <c r="AG766" s="77" t="inlineStr">
        <is>
          <t>Current status unclear</t>
        </is>
      </c>
      <c r="AH766" s="77" t="inlineStr">
        <is>
          <t>undated</t>
        </is>
      </c>
      <c r="AI766" s="77" t="inlineStr">
        <is>
          <t>Yes</t>
        </is>
      </c>
      <c r="AJ766" s="77">
        <f>IF(AND(AI766="Yes",AF766="Meets all three",AG766="Current delivery confirmed"),"Yes","No")</f>
        <v/>
      </c>
      <c r="AK766" s="77" t="inlineStr"/>
      <c r="AL766" s="77" t="inlineStr">
        <is>
          <t>US27-S05-R1</t>
        </is>
      </c>
      <c r="AM766" s="77" t="inlineStr">
        <is>
          <t>Undated page; whether capstone is required; whether all projects are externally sponsored.</t>
        </is>
      </c>
      <c r="AN766" s="77" t="inlineStr"/>
      <c r="AO766" s="77" t="inlineStr">
        <is>
          <t>US</t>
        </is>
      </c>
      <c r="AP766" s="77" t="inlineStr">
        <is>
          <t>US</t>
        </is>
      </c>
      <c r="AQ766" s="77" t="inlineStr">
        <is>
          <t>&gt; 1 term</t>
        </is>
      </c>
      <c r="AR766" s="77" t="inlineStr">
        <is>
          <t>Unclear</t>
        </is>
      </c>
      <c r="AS766" s="77" t="inlineStr"/>
    </row>
    <row r="767">
      <c r="A767" s="77" t="inlineStr">
        <is>
          <t>US27</t>
        </is>
      </c>
      <c r="B767" s="77" t="inlineStr">
        <is>
          <t>Washington</t>
        </is>
      </c>
      <c r="C767" s="77" t="inlineStr">
        <is>
          <t>Cross-faculty</t>
        </is>
      </c>
      <c r="D767" s="77" t="inlineStr">
        <is>
          <t>US27-S06</t>
        </is>
      </c>
      <c r="E767" s="77" t="inlineStr"/>
      <c r="F767" s="77" t="inlineStr">
        <is>
          <t>No</t>
        </is>
      </c>
      <c r="G767" s="79" t="inlineStr">
        <is>
          <t>Livable City Year</t>
        </is>
      </c>
      <c r="H767" s="77" t="inlineStr">
        <is>
          <t>Livable City Year (UW-city partnership)</t>
        </is>
      </c>
      <c r="I767" s="77" t="inlineStr"/>
      <c r="J767" s="77" t="inlineStr">
        <is>
          <t>Annual UW initiative pairing one city/county partner (2026-27: City of Seattle and Jefferson County) with UW faculty and students across disciplines to work on projects identified by the partner, delivered through existing courses.</t>
        </is>
      </c>
      <c r="K767" s="77" t="inlineStr">
        <is>
          <t>Livable City Year (College of Built Environments site)</t>
        </is>
      </c>
      <c r="L767" s="77" t="inlineStr">
        <is>
          <t>Students in participating courses across multiple disciplines</t>
        </is>
      </c>
      <c r="M767" s="77" t="inlineStr">
        <is>
          <t>Central provision; Other (law, health, design, architecture…)</t>
        </is>
      </c>
      <c r="N767" s="77" t="inlineStr">
        <is>
          <t>Mixed</t>
        </is>
      </c>
      <c r="O767" s="77" t="inlineStr"/>
      <c r="P767" s="77" t="inlineStr">
        <is>
          <t>Via participating courses</t>
        </is>
      </c>
      <c r="Q767" s="77" t="inlineStr">
        <is>
          <t>Optional/elective</t>
        </is>
      </c>
      <c r="R767" s="77" t="inlineStr">
        <is>
          <t>Curricular</t>
        </is>
      </c>
      <c r="S767" s="77" t="inlineStr">
        <is>
          <t>Through host courses; not stated</t>
        </is>
      </c>
      <c r="T767" s="77" t="inlineStr">
        <is>
          <t>Academic year</t>
        </is>
      </c>
      <c r="U767" s="77" t="inlineStr">
        <is>
          <t>Course-embedded projects for municipal partner</t>
        </is>
      </c>
      <c r="V767" s="77" t="inlineStr">
        <is>
          <t>Yes</t>
        </is>
      </c>
      <c r="W767" s="77" t="inlineStr">
        <is>
          <t>'work on high-priority projects identified by our community partners' [1]; deliverables not listed on page.</t>
        </is>
      </c>
      <c r="X767" s="77" t="inlineStr">
        <is>
          <t>Unclear</t>
        </is>
      </c>
      <c r="Y767" s="77" t="inlineStr">
        <is>
          <t>Team structure not described on fetched page [1].</t>
        </is>
      </c>
      <c r="Z767" s="77" t="inlineStr">
        <is>
          <t>Yes</t>
        </is>
      </c>
      <c r="AA767" s="77" t="inlineStr">
        <is>
          <t>Municipal partners identify projects and receive applied ideas/support for staff [1].</t>
        </is>
      </c>
      <c r="AB767" s="77" t="inlineStr">
        <is>
          <t>Public sector</t>
        </is>
      </c>
      <c r="AC767" s="77" t="inlineStr">
        <is>
          <t>Identifies projects; receives outputs</t>
        </is>
      </c>
      <c r="AD767" s="77" t="inlineStr">
        <is>
          <t>City of Seattle; Jefferson County (2026-27)</t>
        </is>
      </c>
      <c r="AE767" s="77" t="inlineStr">
        <is>
          <t>Not specified</t>
        </is>
      </c>
      <c r="AF767" s="77">
        <f>IF(OR(V767="No",X767="No",Z767="No"),"Outside strict definition",IF(AND(V767="Yes",X767="Yes",Z767="Yes"),"Meets all three","Potentially relevant; evidence incomplete"))</f>
        <v/>
      </c>
      <c r="AG767" s="77" t="inlineStr">
        <is>
          <t>Current delivery confirmed</t>
        </is>
      </c>
      <c r="AH767" s="77" t="inlineStr">
        <is>
          <t>2026-27</t>
        </is>
      </c>
      <c r="AI767" s="77" t="inlineStr">
        <is>
          <t>Yes</t>
        </is>
      </c>
      <c r="AJ767" s="77">
        <f>IF(AND(AI767="Yes",AF767="Meets all three",AG767="Current delivery confirmed"),"Yes","No")</f>
        <v/>
      </c>
      <c r="AK767" s="77" t="inlineStr">
        <is>
          <t>16 partnership pages 2016-17 to 2026-27 (project menu); earlier search extracts: Auburn 2016-17 160+ students/17 projects</t>
        </is>
      </c>
      <c r="AL767" s="77" t="inlineStr">
        <is>
          <t>US27-S06-R1</t>
        </is>
      </c>
      <c r="AM767" s="77" t="inlineStr">
        <is>
          <t>Group working and per-course deliverables; which courses run in 2026-27.</t>
        </is>
      </c>
      <c r="AN767" s="77" t="inlineStr"/>
      <c r="AO767" s="77" t="inlineStr">
        <is>
          <t>US</t>
        </is>
      </c>
      <c r="AP767" s="77" t="inlineStr">
        <is>
          <t>US</t>
        </is>
      </c>
      <c r="AQ767" s="77" t="inlineStr">
        <is>
          <t>Unclear</t>
        </is>
      </c>
      <c r="AR767" s="77" t="inlineStr">
        <is>
          <t>All/standard</t>
        </is>
      </c>
      <c r="AS767" s="77" t="inlineStr"/>
    </row>
    <row r="768">
      <c r="A768" s="77" t="inlineStr">
        <is>
          <t>US28</t>
        </is>
      </c>
      <c r="B768" s="77" t="inlineStr">
        <is>
          <t>Boston University</t>
        </is>
      </c>
      <c r="C768" s="77" t="inlineStr">
        <is>
          <t>University-wide</t>
        </is>
      </c>
      <c r="D768" s="77" t="inlineStr">
        <is>
          <t>US28-S01</t>
        </is>
      </c>
      <c r="E768" s="77" t="inlineStr"/>
      <c r="F768" s="77" t="inlineStr">
        <is>
          <t>No</t>
        </is>
      </c>
      <c r="G768" s="79" t="inlineStr">
        <is>
          <t>Cross-College Challenge (XCC)</t>
        </is>
      </c>
      <c r="H768" s="77" t="inlineStr">
        <is>
          <t>Cross-College Challenge (XCC)</t>
        </is>
      </c>
      <c r="I768" s="77" t="inlineStr">
        <is>
          <t>HUB XC 4xx (e.g. XC421, XC422, XC436, XC438)</t>
        </is>
      </c>
      <c r="J768" s="77" t="inlineStr">
        <is>
          <t>BU Hub project-based 4-credit elective, each course co-led by two faculty from different disciplines; interdisciplinary teams of 4-6 undergraduates work with a community partner (faculty, staff, alumni, entrepreneur or nonprofit) on a real-world problem, producing a tangible deliverable (film, podcast, website, work of art etc.) shown at the semi-annual Experiential Learning Expo.</t>
        </is>
      </c>
      <c r="K768" s="77" t="inlineStr">
        <is>
          <t>BU Hub (Cross-College Challenge)</t>
        </is>
      </c>
      <c r="L768" s="77" t="inlineStr">
        <is>
          <t>Open to juniors and seniors from all BU undergraduate schools and colleges</t>
        </is>
      </c>
      <c r="M768" s="77" t="inlineStr">
        <is>
          <t>Central provision</t>
        </is>
      </c>
      <c r="N768" s="77" t="inlineStr">
        <is>
          <t>Undergraduate</t>
        </is>
      </c>
      <c r="O768" s="77" t="inlineStr">
        <is>
          <t>Junior/Senior</t>
        </is>
      </c>
      <c r="P768" s="77" t="inlineStr">
        <is>
          <t>Juniors and seniors only; course-specific seat limits; some BU Spark! XC courses require an application</t>
        </is>
      </c>
      <c r="Q768" s="77" t="inlineStr">
        <is>
          <t>Optional/elective</t>
        </is>
      </c>
      <c r="R768" s="77" t="inlineStr">
        <is>
          <t>Curricular</t>
        </is>
      </c>
      <c r="S768" s="77" t="inlineStr">
        <is>
          <t>4-credit elective; fulfils BU Hub requirements</t>
        </is>
      </c>
      <c r="T768" s="77" t="inlineStr">
        <is>
          <t>One semester</t>
        </is>
      </c>
      <c r="U768" s="77" t="inlineStr">
        <is>
          <t>In-person interdisciplinary team course</t>
        </is>
      </c>
      <c r="V768" s="77" t="inlineStr">
        <is>
          <t>Yes</t>
        </is>
      </c>
      <c r="W768" s="77" t="inlineStr">
        <is>
          <t>Teams produce 'a tangible deliverable (film, podcast, website, work of art, etc.)' [2].</t>
        </is>
      </c>
      <c r="X768" s="77" t="inlineStr">
        <is>
          <t>Yes</t>
        </is>
      </c>
      <c r="Y768" s="77" t="inlineStr">
        <is>
          <t>'interdisciplinary team of undergraduate students'; page lists 'Students per project team' as Four and Six [1][2].</t>
        </is>
      </c>
      <c r="Z768" s="77" t="inlineStr">
        <is>
          <t>Unclear</t>
        </is>
      </c>
      <c r="AA768" s="77" t="inlineStr">
        <is>
          <t>A community partner is a standard element of every course and teams present to the partner [2], but partners may be 'faculty, staff, alumni, entrepreneurs, or nonprofits' [2] and listed spring 2026/2027 examples include external organisations (Lawyers for Civil Rights, WalkMassachusetts, Reacting to the Past consortium) alongside internal BU units (Innovate@BU, BU Sustainability TDM) [3][4]. External organisations are therefore not documented as the standard source; per ruling on mixed internal/external clients, C = Unclear.</t>
        </is>
      </c>
      <c r="AB768" s="77" t="inlineStr">
        <is>
          <t>Mixed</t>
        </is>
      </c>
      <c r="AC768" s="77" t="inlineStr">
        <is>
          <t>Community partner defines challenge, collaborates with team, receives final work; share of internal BU partners not quantified</t>
        </is>
      </c>
      <c r="AD768" s="77" t="inlineStr">
        <is>
          <t>Spring 2026: Lawyers for Civil Rights, WalkMassachusetts, Reacting to the Past consortium (search summary); Spring 2027 listing: WalkMassachusetts, BU Sustainability TDM (internal), Innovate@BU (internal) [3][4]</t>
        </is>
      </c>
      <c r="AE768" s="77" t="inlineStr">
        <is>
          <t>Tangible deliverable (podcast, film, website, game etc.) plus Expo showcase</t>
        </is>
      </c>
      <c r="AF768" s="77">
        <f>IF(OR(V768="No",X768="No",Z768="No"),"Outside strict definition",IF(AND(V768="Yes",X768="Yes",Z768="Yes"),"Meets all three","Potentially relevant; evidence incomplete"))</f>
        <v/>
      </c>
      <c r="AG768" s="77" t="inlineStr">
        <is>
          <t>Current delivery confirmed</t>
        </is>
      </c>
      <c r="AH768" s="77" t="inlineStr">
        <is>
          <t>Spring 2026 courses; Spring 2027 offerings page; (c) 2026</t>
        </is>
      </c>
      <c r="AI768" s="77" t="inlineStr">
        <is>
          <t>Yes</t>
        </is>
      </c>
      <c r="AJ768" s="77">
        <f>IF(AND(AI768="Yes",AF768="Meets all three",AG768="Current delivery confirmed"),"Yes","No")</f>
        <v/>
      </c>
      <c r="AK768" s="77" t="inlineStr"/>
      <c r="AL768" s="77" t="inlineStr">
        <is>
          <t>US28-S01-R1; US28-S01-R2; US28-S01-R3; US28-S01-R4</t>
        </is>
      </c>
      <c r="AM768" s="77" t="inlineStr">
        <is>
          <t>Fall 2026 offerings not confirmed; proportion of external vs internal partners unpublished.</t>
        </is>
      </c>
      <c r="AN768" s="77" t="inlineStr">
        <is>
          <t>Cross-College Challenge (XCC)</t>
        </is>
      </c>
      <c r="AO768" s="77" t="inlineStr">
        <is>
          <t>US</t>
        </is>
      </c>
      <c r="AP768" s="77" t="inlineStr">
        <is>
          <t>US</t>
        </is>
      </c>
      <c r="AQ768" s="77" t="inlineStr">
        <is>
          <t>~1 term/semester</t>
        </is>
      </c>
      <c r="AR768" s="77" t="inlineStr">
        <is>
          <t>Some projects</t>
        </is>
      </c>
      <c r="AS768" s="77" t="inlineStr"/>
    </row>
    <row r="769">
      <c r="A769" s="77" t="inlineStr">
        <is>
          <t>US28</t>
        </is>
      </c>
      <c r="B769" s="77" t="inlineStr">
        <is>
          <t>Boston University</t>
        </is>
      </c>
      <c r="C769" s="77" t="inlineStr">
        <is>
          <t>University-wide</t>
        </is>
      </c>
      <c r="D769" s="77" t="inlineStr">
        <is>
          <t>US28-S02</t>
        </is>
      </c>
      <c r="E769" s="77" t="inlineStr"/>
      <c r="F769" s="77" t="inlineStr">
        <is>
          <t>No</t>
        </is>
      </c>
      <c r="G769" s="79" t="inlineStr">
        <is>
          <t>MetroBridge (Initiative on Cities)</t>
        </is>
      </c>
      <c r="H769" s="77" t="inlineStr">
        <is>
          <t>MetroBridge</t>
        </is>
      </c>
      <c r="I769" s="77" t="inlineStr"/>
      <c r="J769" s="77" t="inlineStr">
        <is>
          <t>Initiative on Cities programme that translates local-government needs into course projects for undergraduate and graduate classes across BU; students work directly with local government leaders through the semester.</t>
        </is>
      </c>
      <c r="K769" s="77" t="inlineStr">
        <is>
          <t>Initiative on Cities (IOC)</t>
        </is>
      </c>
      <c r="L769" s="77" t="inlineStr">
        <is>
          <t>Participating undergraduate and graduate classes taught by BU faculty (courses not named on page)</t>
        </is>
      </c>
      <c r="M769" s="77" t="inlineStr">
        <is>
          <t>Central provision</t>
        </is>
      </c>
      <c r="N769" s="77" t="inlineStr">
        <is>
          <t>Mixed</t>
        </is>
      </c>
      <c r="O769" s="77" t="inlineStr"/>
      <c r="P769" s="77" t="inlineStr">
        <is>
          <t>Only students in participating courses; no list of courses found</t>
        </is>
      </c>
      <c r="Q769" s="77" t="inlineStr">
        <is>
          <t>Unclear</t>
        </is>
      </c>
      <c r="R769" s="77" t="inlineStr">
        <is>
          <t>Curricular</t>
        </is>
      </c>
      <c r="S769" s="77" t="inlineStr">
        <is>
          <t>Course assignment (varies by course)</t>
        </is>
      </c>
      <c r="T769" s="77" t="inlineStr">
        <is>
          <t>One semester (per page wording)</t>
        </is>
      </c>
      <c r="U769" s="77" t="inlineStr">
        <is>
          <t>Course-embedded city projects</t>
        </is>
      </c>
      <c r="V769" s="77" t="inlineStr">
        <is>
          <t>Unclear</t>
        </is>
      </c>
      <c r="W769" s="77" t="inlineStr">
        <is>
          <t>Page says city needs become 'course projects' but gives no deliverable [1].</t>
        </is>
      </c>
      <c r="X769" s="77" t="inlineStr">
        <is>
          <t>Unclear</t>
        </is>
      </c>
      <c r="Y769" s="77" t="inlineStr">
        <is>
          <t>No team structure described [1].</t>
        </is>
      </c>
      <c r="Z769" s="77" t="inlineStr">
        <is>
          <t>Yes</t>
        </is>
      </c>
      <c r="AA769" s="77" t="inlineStr">
        <is>
          <t>Local governments supply priorities/projects and students 'work directly with local government leaders throughout the semester' [1].</t>
        </is>
      </c>
      <c r="AB769" s="77" t="inlineStr">
        <is>
          <t>Public sector</t>
        </is>
      </c>
      <c r="AC769" s="77" t="inlineStr">
        <is>
          <t>City governments set project needs and work with students</t>
        </is>
      </c>
      <c r="AD769" s="77" t="inlineStr">
        <is>
          <t>None named on page</t>
        </is>
      </c>
      <c r="AE769" s="77" t="inlineStr">
        <is>
          <t>Not specified</t>
        </is>
      </c>
      <c r="AF769" s="77">
        <f>IF(OR(V769="No",X769="No",Z769="No"),"Outside strict definition",IF(AND(V769="Yes",X769="Yes",Z769="Yes"),"Meets all three","Potentially relevant; evidence incomplete"))</f>
        <v/>
      </c>
      <c r="AG769" s="77" t="inlineStr">
        <is>
          <t>Current status unclear</t>
        </is>
      </c>
      <c r="AH769" s="77" t="inlineStr">
        <is>
          <t>undated</t>
        </is>
      </c>
      <c r="AI769" s="77" t="inlineStr">
        <is>
          <t>Yes</t>
        </is>
      </c>
      <c r="AJ769" s="77">
        <f>IF(AND(AI769="Yes",AF769="Meets all three",AG769="Current delivery confirmed"),"Yes","No")</f>
        <v/>
      </c>
      <c r="AK769" s="77" t="inlineStr"/>
      <c r="AL769" s="77" t="inlineStr">
        <is>
          <t>US28-S02-R1</t>
        </is>
      </c>
      <c r="AM769" s="77" t="inlineStr">
        <is>
          <t>Which courses participate, team vs individual work, deliverables, current-year delivery.</t>
        </is>
      </c>
      <c r="AN769" s="77" t="inlineStr"/>
      <c r="AO769" s="77" t="inlineStr">
        <is>
          <t>US</t>
        </is>
      </c>
      <c r="AP769" s="77" t="inlineStr">
        <is>
          <t>US</t>
        </is>
      </c>
      <c r="AQ769" s="77" t="inlineStr">
        <is>
          <t>~1 term/semester</t>
        </is>
      </c>
      <c r="AR769" s="77" t="inlineStr">
        <is>
          <t>All/standard</t>
        </is>
      </c>
      <c r="AS769" s="77" t="inlineStr"/>
    </row>
    <row r="770">
      <c r="A770" s="77" t="inlineStr">
        <is>
          <t>US28</t>
        </is>
      </c>
      <c r="B770" s="77" t="inlineStr">
        <is>
          <t>Boston University</t>
        </is>
      </c>
      <c r="C770" s="77" t="inlineStr">
        <is>
          <t>Programme/course</t>
        </is>
      </c>
      <c r="D770" s="77" t="inlineStr">
        <is>
          <t>US28-S03</t>
        </is>
      </c>
      <c r="E770" s="77" t="inlineStr"/>
      <c r="F770" s="77" t="inlineStr">
        <is>
          <t>No</t>
        </is>
      </c>
      <c r="G770" s="79" t="inlineStr">
        <is>
          <t>Core Innovation Project (XP 298)</t>
        </is>
      </c>
      <c r="H770" s="77" t="inlineStr">
        <is>
          <t>Questrom Core Innovation Project</t>
        </is>
      </c>
      <c r="I770" s="77" t="inlineStr">
        <is>
          <t>QST XP 298</t>
        </is>
      </c>
      <c r="J770" s="77" t="inlineStr">
        <is>
          <t>Questrom BSBA team-based core project in which students develop creative ideas/solutions for a live client company, applying SM131 and MO221 concepts.</t>
        </is>
      </c>
      <c r="K770" s="77" t="inlineStr">
        <is>
          <t>Questrom School of Business</t>
        </is>
      </c>
      <c r="L770" s="77" t="inlineStr">
        <is>
          <t>Questrom BSBA students (prerequisites QST MO 221, SM 275)</t>
        </is>
      </c>
      <c r="M770" s="77" t="inlineStr">
        <is>
          <t>Business/management</t>
        </is>
      </c>
      <c r="N770" s="77" t="inlineStr">
        <is>
          <t>Undergraduate</t>
        </is>
      </c>
      <c r="O770" s="77" t="inlineStr">
        <is>
          <t>Sophomore/junior</t>
        </is>
      </c>
      <c r="P770" s="77" t="inlineStr">
        <is>
          <t>BSBA students only</t>
        </is>
      </c>
      <c r="Q770" s="77" t="inlineStr">
        <is>
          <t>Compulsory within specified programmes</t>
        </is>
      </c>
      <c r="R770" s="77" t="inlineStr">
        <is>
          <t>Curricular</t>
        </is>
      </c>
      <c r="S770" s="77" t="inlineStr">
        <is>
          <t>Not stated in sources</t>
        </is>
      </c>
      <c r="T770" s="77" t="inlineStr">
        <is>
          <t>One semester</t>
        </is>
      </c>
      <c r="U770" s="77" t="inlineStr">
        <is>
          <t>Team client project</t>
        </is>
      </c>
      <c r="V770" s="77" t="inlineStr">
        <is>
          <t>Unclear</t>
        </is>
      </c>
      <c r="W770" s="77" t="inlineStr">
        <is>
          <t>'develop creative solutions for a live client' [1]; deliverable/output not specified.</t>
        </is>
      </c>
      <c r="X770" s="77" t="inlineStr">
        <is>
          <t>Yes</t>
        </is>
      </c>
      <c r="Y770" s="77" t="inlineStr">
        <is>
          <t>'Working in teams, you'll develop creative solutions for a live client' [1].</t>
        </is>
      </c>
      <c r="Z770" s="77" t="inlineStr">
        <is>
          <t>Yes</t>
        </is>
      </c>
      <c r="AA770" s="77" t="inlineStr">
        <is>
          <t>'live client' per Questrom page [1]; search summary: Boston-based companies / 'real company' (2025 article) [2]. How the client participates (brief, feedback, assessment) not described.</t>
        </is>
      </c>
      <c r="AB770" s="77" t="inlineStr">
        <is>
          <t>Business/commercial</t>
        </is>
      </c>
      <c r="AC770" s="77" t="inlineStr">
        <is>
          <t>Live client (details not described)</t>
        </is>
      </c>
      <c r="AD770" s="77" t="inlineStr"/>
      <c r="AE770" s="77" t="inlineStr">
        <is>
          <t>Not specified</t>
        </is>
      </c>
      <c r="AF770" s="77">
        <f>IF(OR(V770="No",X770="No",Z770="No"),"Outside strict definition",IF(AND(V770="Yes",X770="Yes",Z770="Yes"),"Meets all three","Potentially relevant; evidence incomplete"))</f>
        <v/>
      </c>
      <c r="AG770" s="77" t="inlineStr">
        <is>
          <t>Current status unclear</t>
        </is>
      </c>
      <c r="AH770" s="77" t="inlineStr">
        <is>
          <t>2025 (curriculum revision article)</t>
        </is>
      </c>
      <c r="AI770" s="77" t="inlineStr">
        <is>
          <t>Yes</t>
        </is>
      </c>
      <c r="AJ770" s="77">
        <f>IF(AND(AI770="Yes",AF770="Meets all three",AG770="Current delivery confirmed"),"Yes","No")</f>
        <v/>
      </c>
      <c r="AK770" s="77" t="inlineStr"/>
      <c r="AL770" s="77" t="inlineStr">
        <is>
          <t>US28-S03-R1; US28-S03-R2</t>
        </is>
      </c>
      <c r="AM770" s="77" t="inlineStr">
        <is>
          <t>Deliverable and client role; whether Required (page implies it); curriculum was being revised in 2025.</t>
        </is>
      </c>
      <c r="AN770" s="77" t="inlineStr"/>
      <c r="AO770" s="77" t="inlineStr">
        <is>
          <t>US</t>
        </is>
      </c>
      <c r="AP770" s="77" t="inlineStr">
        <is>
          <t>US</t>
        </is>
      </c>
      <c r="AQ770" s="77" t="inlineStr">
        <is>
          <t>~1 term/semester</t>
        </is>
      </c>
      <c r="AR770" s="77" t="inlineStr">
        <is>
          <t>Unclear</t>
        </is>
      </c>
      <c r="AS770" s="77" t="inlineStr"/>
    </row>
    <row r="771">
      <c r="A771" s="77" t="inlineStr">
        <is>
          <t>US28</t>
        </is>
      </c>
      <c r="B771" s="77" t="inlineStr">
        <is>
          <t>Boston University</t>
        </is>
      </c>
      <c r="C771" s="77" t="inlineStr">
        <is>
          <t>Programme/course</t>
        </is>
      </c>
      <c r="D771" s="77" t="inlineStr">
        <is>
          <t>US28-S04</t>
        </is>
      </c>
      <c r="E771" s="77" t="inlineStr"/>
      <c r="F771" s="77" t="inlineStr">
        <is>
          <t>No</t>
        </is>
      </c>
      <c r="G771" s="79" t="inlineStr">
        <is>
          <t>MSBA Capstone Project (BA 888) - sponsored industry capstone</t>
        </is>
      </c>
      <c r="H771" s="77" t="inlineStr">
        <is>
          <t>MS Business Analytics industry capstone</t>
        </is>
      </c>
      <c r="I771" s="77" t="inlineStr">
        <is>
          <t>QST BA 888</t>
        </is>
      </c>
      <c r="J771" s="77" t="inlineStr">
        <is>
          <t>MSBA students work in teams on a consulting-style data project for an industry client (example: Assette, a local SaaS fintech, asked MSBA teams to build models and AI-generated synthetic data and end-to-end pipelines), presented to a faculty panel and sponsor reviewers, with a public poster session.</t>
        </is>
      </c>
      <c r="K771" s="77" t="inlineStr">
        <is>
          <t>Questrom School of Business</t>
        </is>
      </c>
      <c r="L771" s="77" t="inlineStr">
        <is>
          <t>MS in Business Analytics (MSBA students only)</t>
        </is>
      </c>
      <c r="M771" s="77" t="inlineStr">
        <is>
          <t>Business/management</t>
        </is>
      </c>
      <c r="N771" s="77" t="inlineStr">
        <is>
          <t>Postgraduate taught</t>
        </is>
      </c>
      <c r="O771" s="77" t="inlineStr">
        <is>
          <t>Final stage of MSBA</t>
        </is>
      </c>
      <c r="P771" s="77" t="inlineStr">
        <is>
          <t>MSBA students only</t>
        </is>
      </c>
      <c r="Q771" s="77" t="inlineStr">
        <is>
          <t>Unclear</t>
        </is>
      </c>
      <c r="R771" s="77" t="inlineStr">
        <is>
          <t>Curricular</t>
        </is>
      </c>
      <c r="S771" s="77" t="inlineStr">
        <is>
          <t>3 units (course listing)</t>
        </is>
      </c>
      <c r="T771" s="77" t="inlineStr">
        <is>
          <t>Multi-semester; most work in spring semester (12-month track runs capstone in summer term)</t>
        </is>
      </c>
      <c r="U771" s="77" t="inlineStr">
        <is>
          <t>Team consulting-style project</t>
        </is>
      </c>
      <c r="V771" s="77" t="inlineStr">
        <is>
          <t>Yes</t>
        </is>
      </c>
      <c r="W771" s="77" t="inlineStr">
        <is>
          <t>Teams built models/synthetic data pipelines for Assette [1]; 'a consulting-style project for an industry client'; presented to faculty panel [2][3].</t>
        </is>
      </c>
      <c r="X771" s="77" t="inlineStr">
        <is>
          <t>Yes</t>
        </is>
      </c>
      <c r="Y771" s="77" t="inlineStr">
        <is>
          <t>'work on a data project in a team setting'; 'student teams' [1][2][3].</t>
        </is>
      </c>
      <c r="Z771" s="77" t="inlineStr">
        <is>
          <t>Yes</t>
        </is>
      </c>
      <c r="AA771" s="77" t="inlineStr">
        <is>
          <t>MSBA programme page: 12-month track culminates in 'a sponsored industry capstone' with 'Presentation to exec team'; sponsor alum reviewed final presentations (Assette example); students 'frequently receive offers from their capstone sponsor' [1][3].</t>
        </is>
      </c>
      <c r="AB771" s="77" t="inlineStr">
        <is>
          <t>Business/commercial</t>
        </is>
      </c>
      <c r="AC771" s="77" t="inlineStr">
        <is>
          <t>Sponsor/client sets problem, reviews final presentation</t>
        </is>
      </c>
      <c r="AD771" s="77" t="inlineStr">
        <is>
          <t>Assette (example, undated, 'Last Summer'); Questrom Analytics page lists past capstone clients incl. IBM, GSK, Wayfair, City of Boston (search summary only, page ~2 years old)</t>
        </is>
      </c>
      <c r="AE771" s="77" t="inlineStr">
        <is>
          <t>Models/pipelines, final presentation, poster</t>
        </is>
      </c>
      <c r="AF771" s="77">
        <f>IF(OR(V771="No",X771="No",Z771="No"),"Outside strict definition",IF(AND(V771="Yes",X771="Yes",Z771="Yes"),"Meets all three","Potentially relevant; evidence incomplete"))</f>
        <v/>
      </c>
      <c r="AG771" s="77" t="inlineStr">
        <is>
          <t>Current status unclear</t>
        </is>
      </c>
      <c r="AH771" s="77" t="inlineStr">
        <is>
          <t>undated (programme page references fall 2026/2027 admissions only)</t>
        </is>
      </c>
      <c r="AI771" s="77" t="inlineStr">
        <is>
          <t>Yes</t>
        </is>
      </c>
      <c r="AJ771" s="77">
        <f>IF(AND(AI771="Yes",AF771="Meets all three",AG771="Current delivery confirmed"),"Yes","No")</f>
        <v/>
      </c>
      <c r="AK771" s="77" t="inlineStr"/>
      <c r="AL771" s="77" t="inlineStr">
        <is>
          <t>US28-S04-R1; US28-S04-R2; US28-S04-R3; US28-S04-R4</t>
        </is>
      </c>
      <c r="AM771" s="77" t="inlineStr">
        <is>
          <t>No dated cohort or year for the capstone; BA 888 compulsory status not stated; credit from catalogue listing.</t>
        </is>
      </c>
      <c r="AN771" s="77" t="inlineStr"/>
      <c r="AO771" s="77" t="inlineStr">
        <is>
          <t>US</t>
        </is>
      </c>
      <c r="AP771" s="77" t="inlineStr">
        <is>
          <t>US</t>
        </is>
      </c>
      <c r="AQ771" s="77" t="inlineStr">
        <is>
          <t>&gt;1 term</t>
        </is>
      </c>
      <c r="AR771" s="77" t="inlineStr">
        <is>
          <t>All/standard</t>
        </is>
      </c>
      <c r="AS771" s="77" t="inlineStr"/>
    </row>
    <row r="772">
      <c r="A772" s="77" t="inlineStr">
        <is>
          <t>US28</t>
        </is>
      </c>
      <c r="B772" s="77" t="inlineStr">
        <is>
          <t>Boston University</t>
        </is>
      </c>
      <c r="C772" s="77" t="inlineStr">
        <is>
          <t>Faculty/school</t>
        </is>
      </c>
      <c r="D772" s="77" t="inlineStr">
        <is>
          <t>US28-S05</t>
        </is>
      </c>
      <c r="E772" s="77" t="inlineStr"/>
      <c r="F772" s="77" t="inlineStr">
        <is>
          <t>No</t>
        </is>
      </c>
      <c r="G772" s="79" t="inlineStr">
        <is>
          <t>Senior Design Project (Mechanical Engineering with ECE/BME)</t>
        </is>
      </c>
      <c r="H772" s="77" t="inlineStr">
        <is>
          <t>Engineering Senior Design capstone</t>
        </is>
      </c>
      <c r="I772" s="77" t="inlineStr">
        <is>
          <t>ENG ME 460 (ME); ECE capstone (EC463 in 2018)</t>
        </is>
      </c>
      <c r="J772" s="77" t="inlineStr">
        <is>
          <t>Year-long team-driven senior capstone: teams build products/devices for sponsors from industry, government, non-profits, small businesses or start-ups; fall concept/prototype, spring test and 'deliver the completed HW/SW system to the client', with reports given to the sponsor; interdisciplinary ME/ECE/BME teams.</t>
        </is>
      </c>
      <c r="K772" s="77" t="inlineStr">
        <is>
          <t>College of Engineering (ME dept senior design)</t>
        </is>
      </c>
      <c r="L772" s="77" t="inlineStr">
        <is>
          <t>Seniors in Mechanical, Electrical &amp; Computer, Biomedical Engineering</t>
        </is>
      </c>
      <c r="M772" s="77" t="inlineStr">
        <is>
          <t>Engineering/computing</t>
        </is>
      </c>
      <c r="N772" s="77" t="inlineStr">
        <is>
          <t>Undergraduate</t>
        </is>
      </c>
      <c r="O772" s="77" t="inlineStr">
        <is>
          <t>Senior</t>
        </is>
      </c>
      <c r="P772" s="77" t="inlineStr"/>
      <c r="Q772" s="77" t="inlineStr">
        <is>
          <t>Unclear</t>
        </is>
      </c>
      <c r="R772" s="77" t="inlineStr">
        <is>
          <t>Curricular</t>
        </is>
      </c>
      <c r="S772" s="77" t="inlineStr">
        <is>
          <t>Not stated</t>
        </is>
      </c>
      <c r="T772" s="77" t="inlineStr">
        <is>
          <t>Full academic year</t>
        </is>
      </c>
      <c r="U772" s="77" t="inlineStr">
        <is>
          <t>Team design project</t>
        </is>
      </c>
      <c r="V772" s="77" t="inlineStr">
        <is>
          <t>Yes</t>
        </is>
      </c>
      <c r="W772" s="77" t="inlineStr">
        <is>
          <t>Prototype and completed HW/SW system delivered to client with reports [1].</t>
        </is>
      </c>
      <c r="X772" s="77" t="inlineStr">
        <is>
          <t>Yes</t>
        </is>
      </c>
      <c r="Y772" s="77" t="inlineStr">
        <is>
          <t>Teams; interdisciplinary collaboration with ECE and BME [1].</t>
        </is>
      </c>
      <c r="Z772" s="77" t="inlineStr">
        <is>
          <t>Unclear</t>
        </is>
      </c>
      <c r="AA772" s="77" t="inlineStr">
        <is>
          <t>Sponsor proposal form invites industry, government, non-profit, small-business projects with a sponsor point of contact; reports given to sponsor [1]. Search summary says sponsorship is optional and students also self-propose projects, so external sponsor not documented as standard.</t>
        </is>
      </c>
      <c r="AB772" s="77" t="inlineStr">
        <is>
          <t>Mixed</t>
        </is>
      </c>
      <c r="AC772" s="77" t="inlineStr">
        <is>
          <t>Sponsor supplies problem, point of contact, receives deliverable and reports</t>
        </is>
      </c>
      <c r="AD772" s="77" t="inlineStr">
        <is>
          <t>Example: NanoView Biosciences (joint ME/ECE project, search summary, older)</t>
        </is>
      </c>
      <c r="AE772" s="77" t="inlineStr">
        <is>
          <t>Prototype/HW-SW system and reports to sponsor</t>
        </is>
      </c>
      <c r="AF772" s="77">
        <f>IF(OR(V772="No",X772="No",Z772="No"),"Outside strict definition",IF(AND(V772="Yes",X772="Yes",Z772="Yes"),"Meets all three","Potentially relevant; evidence incomplete"))</f>
        <v/>
      </c>
      <c r="AG772" s="77" t="inlineStr">
        <is>
          <t>Current status unclear</t>
        </is>
      </c>
      <c r="AH772" s="77" t="inlineStr">
        <is>
          <t>undated sponsorship page; ECE Day pages 2017-2023</t>
        </is>
      </c>
      <c r="AI772" s="77" t="inlineStr">
        <is>
          <t>Yes</t>
        </is>
      </c>
      <c r="AJ772" s="77">
        <f>IF(AND(AI772="Yes",AF772="Meets all three",AG772="Current delivery confirmed"),"Yes","No")</f>
        <v/>
      </c>
      <c r="AK772" s="77" t="inlineStr"/>
      <c r="AL772" s="77" t="inlineStr">
        <is>
          <t>US28-S05-R1</t>
        </is>
      </c>
      <c r="AM772" s="77" t="inlineStr">
        <is>
          <t>Whether all teams have external sponsors; compulsory status; current-year dated evidence; other departments' capstones (BME, ECE) not separately tested.</t>
        </is>
      </c>
      <c r="AN772" s="77" t="inlineStr"/>
      <c r="AO772" s="77" t="inlineStr">
        <is>
          <t>US</t>
        </is>
      </c>
      <c r="AP772" s="77" t="inlineStr">
        <is>
          <t>US</t>
        </is>
      </c>
      <c r="AQ772" s="77" t="inlineStr">
        <is>
          <t>&gt;1 term</t>
        </is>
      </c>
      <c r="AR772" s="77" t="inlineStr">
        <is>
          <t>Some projects</t>
        </is>
      </c>
      <c r="AS772" s="77" t="inlineStr"/>
    </row>
    <row r="773">
      <c r="A773" s="77" t="inlineStr">
        <is>
          <t>US28</t>
        </is>
      </c>
      <c r="B773" s="77" t="inlineStr">
        <is>
          <t>Boston University</t>
        </is>
      </c>
      <c r="C773" s="77" t="inlineStr">
        <is>
          <t>Programme/course</t>
        </is>
      </c>
      <c r="D773" s="77" t="inlineStr">
        <is>
          <t>US28-S06</t>
        </is>
      </c>
      <c r="E773" s="77" t="inlineStr"/>
      <c r="F773" s="77" t="inlineStr">
        <is>
          <t>No</t>
        </is>
      </c>
      <c r="G773" s="79" t="inlineStr">
        <is>
          <t>Spark! Machine Learning X-Lab Practicum</t>
        </is>
      </c>
      <c r="H773" s="77" t="inlineStr">
        <is>
          <t>BU Spark! Machine Learning X-Lab Practicum</t>
        </is>
      </c>
      <c r="I773" s="77" t="inlineStr">
        <is>
          <t>CDS DS 549</t>
        </is>
      </c>
      <c r="J773" s="77" t="inlineStr">
        <is>
          <t>4-unit practicum where students apply ML to projects from partnering organisations within and outside BU, finishing with a presentation to the partner; fulfils Hub Teamwork/Collaboration unit.</t>
        </is>
      </c>
      <c r="K773" s="77" t="inlineStr">
        <is>
          <t>Faculty of Computing &amp; Data Sciences / BU Spark!</t>
        </is>
      </c>
      <c r="L773" s="77" t="inlineStr">
        <is>
          <t>Students with DS 340 / CS 542, 505 or 585 or consent; 15 seats reserved for CDS students (Fall 2026)</t>
        </is>
      </c>
      <c r="M773" s="77" t="inlineStr">
        <is>
          <t>Engineering/computing</t>
        </is>
      </c>
      <c r="N773" s="77" t="inlineStr">
        <is>
          <t>Mixed</t>
        </is>
      </c>
      <c r="O773" s="77" t="inlineStr"/>
      <c r="P773" s="77" t="inlineStr">
        <is>
          <t>Prerequisites or instructor consent; seat reservations</t>
        </is>
      </c>
      <c r="Q773" s="77" t="inlineStr">
        <is>
          <t>Optional/elective</t>
        </is>
      </c>
      <c r="R773" s="77" t="inlineStr">
        <is>
          <t>Curricular</t>
        </is>
      </c>
      <c r="S773" s="77" t="inlineStr">
        <is>
          <t>4 units</t>
        </is>
      </c>
      <c r="T773" s="77" t="inlineStr">
        <is>
          <t>One semester</t>
        </is>
      </c>
      <c r="U773" s="77" t="inlineStr">
        <is>
          <t>Practicum with partner projects</t>
        </is>
      </c>
      <c r="V773" s="77" t="inlineStr">
        <is>
          <t>Yes</t>
        </is>
      </c>
      <c r="W773" s="77" t="inlineStr">
        <is>
          <t>'expected to complete a project focused on an application of inferential analytics or machine learning, including a final presentation to the partner organization' [1][2].</t>
        </is>
      </c>
      <c r="X773" s="77" t="inlineStr">
        <is>
          <t>Unclear</t>
        </is>
      </c>
      <c r="Y773" s="77" t="inlineStr">
        <is>
          <t>Course page mentions 'teamwork and communications skills' and a Hub Teamwork/Collaboration unit but does not state that projects are done in teams [1].</t>
        </is>
      </c>
      <c r="Z773" s="77" t="inlineStr">
        <is>
          <t>Unclear</t>
        </is>
      </c>
      <c r="AA773" s="77" t="inlineStr">
        <is>
          <t>Partners are 'within BU and from outside' [1][2]; internal BU units share unquantified, so C Unclear.</t>
        </is>
      </c>
      <c r="AB773" s="77" t="inlineStr">
        <is>
          <t>Mixed</t>
        </is>
      </c>
      <c r="AC773" s="77" t="inlineStr">
        <is>
          <t>Provides project and data; receives final presentation</t>
        </is>
      </c>
      <c r="AD773" s="77" t="inlineStr">
        <is>
          <t>None evidenced for DS549</t>
        </is>
      </c>
      <c r="AE773" s="77" t="inlineStr">
        <is>
          <t>ML model/project and final presentation to partner</t>
        </is>
      </c>
      <c r="AF773" s="77">
        <f>IF(OR(V773="No",X773="No",Z773="No"),"Outside strict definition",IF(AND(V773="Yes",X773="Yes",Z773="Yes"),"Meets all three","Potentially relevant; evidence incomplete"))</f>
        <v/>
      </c>
      <c r="AG773" s="77" t="inlineStr">
        <is>
          <t>Current delivery confirmed</t>
        </is>
      </c>
      <c r="AH773" s="77" t="inlineStr">
        <is>
          <t>Fall 2026 sections listed</t>
        </is>
      </c>
      <c r="AI773" s="77" t="inlineStr">
        <is>
          <t>Yes</t>
        </is>
      </c>
      <c r="AJ773" s="77">
        <f>IF(AND(AI773="Yes",AF773="Meets all three",AG773="Current delivery confirmed"),"Yes","No")</f>
        <v/>
      </c>
      <c r="AK773" s="77" t="inlineStr"/>
      <c r="AL773" s="77" t="inlineStr">
        <is>
          <t>US28-S06-R1; US28-S06-R2</t>
        </is>
      </c>
      <c r="AM773" s="77" t="inlineStr">
        <is>
          <t>Team structure; share of external partners.</t>
        </is>
      </c>
      <c r="AN773" s="77" t="inlineStr"/>
      <c r="AO773" s="77" t="inlineStr">
        <is>
          <t>US</t>
        </is>
      </c>
      <c r="AP773" s="77" t="inlineStr">
        <is>
          <t>US</t>
        </is>
      </c>
      <c r="AQ773" s="77" t="inlineStr">
        <is>
          <t>~1 term/semester</t>
        </is>
      </c>
      <c r="AR773" s="77" t="inlineStr">
        <is>
          <t>Some projects</t>
        </is>
      </c>
      <c r="AS773" s="77" t="inlineStr"/>
    </row>
    <row r="774">
      <c r="A774" s="77" t="inlineStr">
        <is>
          <t>US29</t>
        </is>
      </c>
      <c r="B774" s="77" t="inlineStr">
        <is>
          <t>Pennsylvania State</t>
        </is>
      </c>
      <c r="C774" s="77" t="inlineStr">
        <is>
          <t>Faculty/school</t>
        </is>
      </c>
      <c r="D774" s="77" t="inlineStr">
        <is>
          <t>US29-S01</t>
        </is>
      </c>
      <c r="E774" s="77" t="inlineStr"/>
      <c r="F774" s="77" t="inlineStr">
        <is>
          <t>No</t>
        </is>
      </c>
      <c r="G774" s="79" t="inlineStr">
        <is>
          <t>Learning Factory Capstone Design (College of Engineering senior capstone)</t>
        </is>
      </c>
      <c r="H774" s="77" t="inlineStr">
        <is>
          <t>Learning Factory Capstone Design</t>
        </is>
      </c>
      <c r="I774" s="77" t="inlineStr">
        <is>
          <t>Departmental capstone design courses (codes vary by department)</t>
        </is>
      </c>
      <c r="J774" s="77" t="inlineStr">
        <is>
          <t>Senior-year engineering capstone supported by the Learning Factory: teams of 4-6 students design a product, process, software or service for a sponsoring client (companies, government offices, some Penn State units). Teams write a Statement of Work and Detailed Specification Report that are reviewed with the instructor and submitted to the sponsor, build alpha prototypes (weeks 11-12), and finish with a final report, poster and summary plus the Design Showcase in weeks 14-15.</t>
        </is>
      </c>
      <c r="K774" s="77" t="inlineStr">
        <is>
          <t>Learning Factory, College of Engineering</t>
        </is>
      </c>
      <c r="L774" s="77" t="inlineStr">
        <is>
          <t>College of Engineering senior students in departments using Learning Factory capstone (e.g. EECS, aerospace, ESM, mechanical, biological engineering pages cite Learning Factory sponsorship)</t>
        </is>
      </c>
      <c r="M774" s="77" t="inlineStr">
        <is>
          <t>Engineering/computing</t>
        </is>
      </c>
      <c r="N774" s="77" t="inlineStr">
        <is>
          <t>Undergraduate</t>
        </is>
      </c>
      <c r="O774" s="77" t="inlineStr">
        <is>
          <t>4th year (senior)</t>
        </is>
      </c>
      <c r="P774" s="77" t="inlineStr">
        <is>
          <t>Engineering capstone students; programme page says capstone programs 'may differ slightly by department'</t>
        </is>
      </c>
      <c r="Q774" s="77" t="inlineStr">
        <is>
          <t>Unclear</t>
        </is>
      </c>
      <c r="R774" s="77" t="inlineStr">
        <is>
          <t>Curricular</t>
        </is>
      </c>
      <c r="S774" s="77" t="inlineStr">
        <is>
          <t>Credit and compulsory status not stated on pages fetched (supports 'the capstone engineering design course'; requirements follow the individual degree).</t>
        </is>
      </c>
      <c r="T774" s="77" t="inlineStr">
        <is>
          <t>One semester (typical 15-week schedule)</t>
        </is>
      </c>
      <c r="U774" s="77" t="inlineStr">
        <is>
          <t>Team design project with sponsor; in-class meetings; Design Showcase</t>
        </is>
      </c>
      <c r="V774" s="77" t="inlineStr">
        <is>
          <t>Yes</t>
        </is>
      </c>
      <c r="W774" s="77" t="inlineStr">
        <is>
          <t>Defined sponsor project with Statement of Work, specification report, alpha prototype, final report, poster and Design Showcase [1][2].</t>
        </is>
      </c>
      <c r="X774" s="77" t="inlineStr">
        <is>
          <t>Yes</t>
        </is>
      </c>
      <c r="Y774" s="77" t="inlineStr">
        <is>
          <t>Teams form in week 1 ('Show up to class and meet teammates') [2]; fall 2025 showcase: teams of four to six students [3].</t>
        </is>
      </c>
      <c r="Z774" s="77" t="inlineStr">
        <is>
          <t>Yes</t>
        </is>
      </c>
      <c r="AA774" s="77" t="inlineStr">
        <is>
          <t>Projects are 'sponsored by clients' [1]; teams submit Statement of Work and Detailed Specification Report to the sponsor and meet the sponsor at kickoff [2]; sponsors pay a $4,000 fee for a Senior Capstone Design project [4]; fall 2025 showcase judged by industry experts and past sponsors, winners sponsored by e.g. Northrop Grumman, Seco Tools, Walmart Inc., Aluminum Association, Naval Surface Warfare Center Dahlgren [3].</t>
        </is>
      </c>
      <c r="AB774" s="77" t="inlineStr">
        <is>
          <t>Mixed</t>
        </is>
      </c>
      <c r="AC774" s="77" t="inlineStr">
        <is>
          <t>Client/sponsor: supplies project, pays fee, receives specification documents and showcase results. Mostly external companies and government offices; at least one of 13 fall 2025 winning projects was sponsored by a Penn State unit (Center for Immersive Learning and Digital Innovation) [3], so a small internal share exists.</t>
        </is>
      </c>
      <c r="AD774" s="77" t="inlineStr">
        <is>
          <t>Fall 2025 showcase winners: Northrop Grumman, Seco Tools, Walmart Inc., Aluminum Association Inc., Naval Surface Warfare Center Dahlgren Division, Fleet Equipment Corporation, Hungry Group [3]</t>
        </is>
      </c>
      <c r="AE774" s="77" t="inlineStr">
        <is>
          <t>Prototype, final report, poster, summary, Design Showcase presentation; Statement of Work and specification report to sponsor</t>
        </is>
      </c>
      <c r="AF774" s="77">
        <f>IF(OR(V774="No",X774="No",Z774="No"),"Outside strict definition",IF(AND(V774="Yes",X774="Yes",Z774="Yes"),"Meets all three","Potentially relevant; evidence incomplete"))</f>
        <v/>
      </c>
      <c r="AG774" s="77" t="inlineStr">
        <is>
          <t>Current delivery confirmed</t>
        </is>
      </c>
      <c r="AH774" s="77" t="inlineStr">
        <is>
          <t>2025/26 (fall 2025 showcase, 11-19 Dec 2025)</t>
        </is>
      </c>
      <c r="AI774" s="77" t="inlineStr">
        <is>
          <t>Yes</t>
        </is>
      </c>
      <c r="AJ774" s="77">
        <f>IF(AND(AI774="Yes",AF774="Meets all three",AG774="Current delivery confirmed"),"Yes","No")</f>
        <v/>
      </c>
      <c r="AK774" s="77" t="inlineStr">
        <is>
          <t>Cumulative (undated, showcase site): over 2,000 projects for more than 575 sponsors, over 10,000 engineering students at University Park [5]. Fall 2025 winners only: 13 projects / 63 students [3].</t>
        </is>
      </c>
      <c r="AL774" s="77" t="inlineStr">
        <is>
          <t>US29-S01-R1; US29-S01-R2; US29-S01-R3; US29-S01-R4; US29-S01-R5</t>
        </is>
      </c>
      <c r="AM774" s="77" t="inlineStr">
        <is>
          <t>Whether capstone is compulsory in every engineering degree; total number of teams/sponsors per year; which departments run capstone outside the Learning Factory.</t>
        </is>
      </c>
      <c r="AN774" s="77" t="inlineStr">
        <is>
          <t>Learning Factory Capstone Design</t>
        </is>
      </c>
      <c r="AO774" s="77" t="inlineStr">
        <is>
          <t>US</t>
        </is>
      </c>
      <c r="AP774" s="77" t="inlineStr">
        <is>
          <t>US</t>
        </is>
      </c>
      <c r="AQ774" s="77" t="inlineStr">
        <is>
          <t>~1 term/semester</t>
        </is>
      </c>
      <c r="AR774" s="77" t="inlineStr">
        <is>
          <t>All/standard</t>
        </is>
      </c>
      <c r="AS774" s="77" t="inlineStr"/>
    </row>
    <row r="775">
      <c r="A775" s="77" t="inlineStr">
        <is>
          <t>US29</t>
        </is>
      </c>
      <c r="B775" s="77" t="inlineStr">
        <is>
          <t>Pennsylvania State</t>
        </is>
      </c>
      <c r="C775" s="77" t="inlineStr">
        <is>
          <t>Faculty/school</t>
        </is>
      </c>
      <c r="D775" s="77" t="inlineStr">
        <is>
          <t>US29-S02</t>
        </is>
      </c>
      <c r="E775" s="77" t="inlineStr"/>
      <c r="F775" s="77" t="inlineStr">
        <is>
          <t>No</t>
        </is>
      </c>
      <c r="G775" s="79" t="inlineStr">
        <is>
          <t>Nittany Lion Consulting Group (NLCG) / Smeal capstone consulting projects</t>
        </is>
      </c>
      <c r="H775" s="77" t="inlineStr">
        <is>
          <t>Nittany Lion Consulting Group and Smeal capstone consulting projects</t>
        </is>
      </c>
      <c r="I775" s="77" t="inlineStr"/>
      <c r="J775" s="77" t="inlineStr">
        <is>
          <t>Student-managed, faculty-supported consulting firm in the Smeal College of Business. Search-index summary of Smeal pages: students work with business clients on real business challenges; capstone consulting projects run through the management and organizational development curriculum, with teams of MBA students (October-February) or Sapphire Leadership Academic Program honors undergraduates (fall and spring). First-year report: 61 members delivered 16 engagements to clients including Boeing, UPS, a start-up (ParaPer4mance) and a non-profit (Jana Marie Foundation).</t>
        </is>
      </c>
      <c r="K775" s="77" t="inlineStr">
        <is>
          <t>Smeal College of Business (faculty director Dave Lenze)</t>
        </is>
      </c>
      <c r="L775" s="77" t="inlineStr">
        <is>
          <t>Smeal MBA students and Sapphire Leadership Academic Program students (capstone route); NLCG membership requires prior training through the Penn State Consulting Organization (PSCO)</t>
        </is>
      </c>
      <c r="M775" s="77" t="inlineStr">
        <is>
          <t>Business/management</t>
        </is>
      </c>
      <c r="N775" s="77" t="inlineStr">
        <is>
          <t>Mixed</t>
        </is>
      </c>
      <c r="O775" s="77" t="inlineStr"/>
      <c r="P775" s="77" t="inlineStr">
        <is>
          <t>Sapphire is a competitive honors programme; NLCG membership via PSCO training</t>
        </is>
      </c>
      <c r="Q775" s="77" t="inlineStr">
        <is>
          <t>Selective/competitive</t>
        </is>
      </c>
      <c r="R775" s="77" t="inlineStr">
        <is>
          <t>Mixed</t>
        </is>
      </c>
      <c r="S775" s="77" t="inlineStr">
        <is>
          <t>Capstone route sits in management/organizational development curriculum; credit not evidenced.</t>
        </is>
      </c>
      <c r="T775" s="77" t="inlineStr">
        <is>
          <t>Fall/spring semester (Sapphire); October-February (MBA); durations per engagement not published</t>
        </is>
      </c>
      <c r="U775" s="77" t="inlineStr">
        <is>
          <t>Team consulting engagements</t>
        </is>
      </c>
      <c r="V775" s="77" t="inlineStr">
        <is>
          <t>Yes</t>
        </is>
      </c>
      <c r="W775" s="77" t="inlineStr">
        <is>
          <t>Consulting engagements/capstone projects addressing client business challenges [1][2]; 2020-21 report of 16 engagements [2].</t>
        </is>
      </c>
      <c r="X775" s="77" t="inlineStr">
        <is>
          <t>Yes</t>
        </is>
      </c>
      <c r="Y775" s="77" t="inlineStr">
        <is>
          <t>'Teams consist of MBA students or students in the Sapphire Leadership Academic Program' [1]; engagements delivered by NLCG members [2].</t>
        </is>
      </c>
      <c r="Z775" s="77" t="inlineStr">
        <is>
          <t>Unclear</t>
        </is>
      </c>
      <c r="AA775" s="77" t="inlineStr">
        <is>
          <t>Set to Unclear because external coverage is not shown as standard for the current capstone route and delivery is undated. Clients are outside organisations (Boeing, UPS, a start-up, a non-profit) [2]; capstone route 'work with business clients' [1]. Evidence for named clients dates from 2020-21; one capstone example advised the Penn State Gender Equity Center (internal) [1].</t>
        </is>
      </c>
      <c r="AB775" s="77" t="inlineStr">
        <is>
          <t>Mixed</t>
        </is>
      </c>
      <c r="AC775" s="77" t="inlineStr">
        <is>
          <t>Client for consulting engagement; receives recommendations (exact deliverable not evidenced)</t>
        </is>
      </c>
      <c r="AD775" s="77" t="inlineStr">
        <is>
          <t>Boeing, UPS, ParaPer4mance, Jana Marie Foundation (2020-21 first year)</t>
        </is>
      </c>
      <c r="AE775" s="77" t="inlineStr">
        <is>
          <t>Consulting recommendations (form not evidenced)</t>
        </is>
      </c>
      <c r="AF775" s="77">
        <f>IF(OR(V775="No",X775="No",Z775="No"),"Outside strict definition",IF(AND(V775="Yes",X775="Yes",Z775="Yes"),"Meets all three","Potentially relevant; evidence incomplete"))</f>
        <v/>
      </c>
      <c r="AG775" s="77" t="inlineStr">
        <is>
          <t>Current status unclear</t>
        </is>
      </c>
      <c r="AH775" s="77" t="inlineStr">
        <is>
          <t>2021 (named clients); Smeal page undated</t>
        </is>
      </c>
      <c r="AI775" s="77" t="inlineStr">
        <is>
          <t>Yes</t>
        </is>
      </c>
      <c r="AJ775" s="77">
        <f>IF(AND(AI775="Yes",AF775="Meets all three",AG775="Current delivery confirmed"),"Yes","No")</f>
        <v/>
      </c>
      <c r="AK775" s="77" t="inlineStr">
        <is>
          <t>61 members, 16 engagements over first two semesters (2020-21).</t>
        </is>
      </c>
      <c r="AL775" s="77" t="inlineStr">
        <is>
          <t>US29-S02-R1; US29-S02-R2</t>
        </is>
      </c>
      <c r="AM775" s="77" t="inlineStr">
        <is>
          <t>Current delivery (2025/26) not dated; the Smeal page could not be opened (HTTP 503) so route text is a search-index summary; credit and whether the capstone and NLCG are the same route.</t>
        </is>
      </c>
      <c r="AN775" s="77" t="inlineStr"/>
      <c r="AO775" s="77" t="inlineStr">
        <is>
          <t>US</t>
        </is>
      </c>
      <c r="AP775" s="77" t="inlineStr">
        <is>
          <t>US</t>
        </is>
      </c>
      <c r="AQ775" s="77" t="inlineStr">
        <is>
          <t>~1 term/semester</t>
        </is>
      </c>
      <c r="AR775" s="77" t="inlineStr">
        <is>
          <t>Unclear</t>
        </is>
      </c>
      <c r="AS775" s="77" t="inlineStr"/>
    </row>
    <row r="776">
      <c r="A776" s="77" t="inlineStr">
        <is>
          <t>US29</t>
        </is>
      </c>
      <c r="B776" s="77" t="inlineStr">
        <is>
          <t>Pennsylvania State</t>
        </is>
      </c>
      <c r="C776" s="77" t="inlineStr">
        <is>
          <t>Programme/course</t>
        </is>
      </c>
      <c r="D776" s="77" t="inlineStr">
        <is>
          <t>US29-S03</t>
        </is>
      </c>
      <c r="E776" s="77" t="inlineStr"/>
      <c r="F776" s="77" t="inlineStr">
        <is>
          <t>No</t>
        </is>
      </c>
      <c r="G776" s="79" t="inlineStr">
        <is>
          <t>IST 440W Information Sciences and Technology Integration and Problem Solving (capstone)</t>
        </is>
      </c>
      <c r="H776" s="77" t="inlineStr">
        <is>
          <t>IST senior capstone</t>
        </is>
      </c>
      <c r="I776" s="77" t="inlineStr">
        <is>
          <t>IST 440W</t>
        </is>
      </c>
      <c r="J776" s="77" t="inlineStr">
        <is>
          <t>Senior IST capstone in which teams of 4-6 students tackle a significant real-world problem with IT as part of the solution. Example (Brandywine, spring 2021): four teams built websites for external local businesses and a campus outreach initiative recruited by the campus Workforce and Innovation Office.</t>
        </is>
      </c>
      <c r="K776" s="77" t="inlineStr">
        <is>
          <t>College of Information Sciences and Technology</t>
        </is>
      </c>
      <c r="L776" s="77" t="inlineStr">
        <is>
          <t>IST majors (capstone for IST degree programmes)</t>
        </is>
      </c>
      <c r="M776" s="77" t="inlineStr">
        <is>
          <t>Engineering/computing</t>
        </is>
      </c>
      <c r="N776" s="77" t="inlineStr">
        <is>
          <t>Undergraduate</t>
        </is>
      </c>
      <c r="O776" s="77" t="inlineStr">
        <is>
          <t>Senior</t>
        </is>
      </c>
      <c r="P776" s="77" t="inlineStr">
        <is>
          <t>IST majors</t>
        </is>
      </c>
      <c r="Q776" s="77" t="inlineStr">
        <is>
          <t>Compulsory within specified programmes</t>
        </is>
      </c>
      <c r="R776" s="77" t="inlineStr">
        <is>
          <t>Curricular</t>
        </is>
      </c>
      <c r="S776" s="77" t="inlineStr">
        <is>
          <t>Not evidenced on pages fetched</t>
        </is>
      </c>
      <c r="T776" s="77" t="inlineStr">
        <is>
          <t>One semester</t>
        </is>
      </c>
      <c r="U776" s="77" t="inlineStr">
        <is>
          <t>Team capstone project</t>
        </is>
      </c>
      <c r="V776" s="77" t="inlineStr">
        <is>
          <t>Yes</t>
        </is>
      </c>
      <c r="W776" s="77" t="inlineStr">
        <is>
          <t>Teams produce a deliverable (e.g. website for client) [2].</t>
        </is>
      </c>
      <c r="X776" s="77" t="inlineStr">
        <is>
          <t>Yes</t>
        </is>
      </c>
      <c r="Y776" s="77" t="inlineStr">
        <is>
          <t>Catalog/search summary: teams of 4-6 students; Brandywine teams of students per client [1][2].</t>
        </is>
      </c>
      <c r="Z776" s="77" t="inlineStr">
        <is>
          <t>Unclear</t>
        </is>
      </c>
      <c r="AA776" s="77" t="inlineStr">
        <is>
          <t>Brandywine 2021 example: three nearby businesses plus one campus initiative as clients [2]; but external clients are not shown to be the standard for IST 440W across campuses, and the example is 2021.</t>
        </is>
      </c>
      <c r="AB776" s="77" t="inlineStr">
        <is>
          <t>Mixed</t>
        </is>
      </c>
      <c r="AC776" s="77" t="inlineStr">
        <is>
          <t>Client for website/IT project (Brandywine 2021 example)</t>
        </is>
      </c>
      <c r="AD776" s="77" t="inlineStr">
        <is>
          <t>Vinyl Revival (record store), unnamed local accounting business (Brandywine, spring 2021)</t>
        </is>
      </c>
      <c r="AE776" s="77" t="inlineStr">
        <is>
          <t>Client website / IT solution</t>
        </is>
      </c>
      <c r="AF776" s="77">
        <f>IF(OR(V776="No",X776="No",Z776="No"),"Outside strict definition",IF(AND(V776="Yes",X776="Yes",Z776="Yes"),"Meets all three","Potentially relevant; evidence incomplete"))</f>
        <v/>
      </c>
      <c r="AG776" s="77" t="inlineStr">
        <is>
          <t>Current status unclear</t>
        </is>
      </c>
      <c r="AH776" s="77" t="inlineStr">
        <is>
          <t>2021 (client example)</t>
        </is>
      </c>
      <c r="AI776" s="77" t="inlineStr">
        <is>
          <t>Yes</t>
        </is>
      </c>
      <c r="AJ776" s="77">
        <f>IF(AND(AI776="Yes",AF776="Meets all three",AG776="Current delivery confirmed"),"Yes","No")</f>
        <v/>
      </c>
      <c r="AK776" s="77" t="inlineStr"/>
      <c r="AL776" s="77" t="inlineStr">
        <is>
          <t>US29-S03-R1; US29-S03-R2</t>
        </is>
      </c>
      <c r="AM776" s="77" t="inlineStr">
        <is>
          <t>Current 2025/26 delivery and whether external clients are standard at University Park; catalog page quoted only via search summary.</t>
        </is>
      </c>
      <c r="AN776" s="77" t="inlineStr"/>
      <c r="AO776" s="77" t="inlineStr">
        <is>
          <t>US</t>
        </is>
      </c>
      <c r="AP776" s="77" t="inlineStr">
        <is>
          <t>US</t>
        </is>
      </c>
      <c r="AQ776" s="77" t="inlineStr">
        <is>
          <t>~1 term/semester</t>
        </is>
      </c>
      <c r="AR776" s="77" t="inlineStr">
        <is>
          <t>Some projects</t>
        </is>
      </c>
      <c r="AS776" s="77" t="inlineStr"/>
    </row>
    <row r="777">
      <c r="A777" s="77" t="inlineStr">
        <is>
          <t>US29</t>
        </is>
      </c>
      <c r="B777" s="77" t="inlineStr">
        <is>
          <t>Pennsylvania State</t>
        </is>
      </c>
      <c r="C777" s="77" t="inlineStr">
        <is>
          <t>Faculty/school</t>
        </is>
      </c>
      <c r="D777" s="77" t="inlineStr">
        <is>
          <t>US29-S04</t>
        </is>
      </c>
      <c r="E777" s="77" t="inlineStr"/>
      <c r="F777" s="77" t="inlineStr">
        <is>
          <t>No</t>
        </is>
      </c>
      <c r="G777" s="79" t="inlineStr">
        <is>
          <t>CommAgency (Bellisario College of Communications student agency)</t>
        </is>
      </c>
      <c r="H777" s="77" t="inlineStr">
        <is>
          <t>CommAgency</t>
        </is>
      </c>
      <c r="I777" s="77" t="inlineStr"/>
      <c r="J777" s="77" t="inlineStr">
        <is>
          <t>Student-run, faculty-directed communications agency in the Bellisario College. Student teams produce content and campaigns (graphic design, photography, social media, video) for clients. The fall 2026 call states it is 'authorized to work with communications offices, student organizations, research teams and other University entities'; clients named in coverage are Penn State units (Commission for Women, Millennium Scholars Program, Advocate Penn State, All-Sports Museum).</t>
        </is>
      </c>
      <c r="K777" s="77" t="inlineStr">
        <is>
          <t>Bellisario College of Communications</t>
        </is>
      </c>
      <c r="L777" s="77" t="inlineStr">
        <is>
          <t>Selected Bellisario students across six departments (competitive application)</t>
        </is>
      </c>
      <c r="M777" s="77" t="inlineStr">
        <is>
          <t>Arts/humanities/social sciences</t>
        </is>
      </c>
      <c r="N777" s="77" t="inlineStr">
        <is>
          <t>Undergraduate</t>
        </is>
      </c>
      <c r="O777" s="77" t="inlineStr">
        <is>
          <t>Unclear</t>
        </is>
      </c>
      <c r="P777" s="77" t="inlineStr">
        <is>
          <t>Competitive application</t>
        </is>
      </c>
      <c r="Q777" s="77" t="inlineStr">
        <is>
          <t>Selective/competitive</t>
        </is>
      </c>
      <c r="R777" s="77" t="inlineStr">
        <is>
          <t>Unclear</t>
        </is>
      </c>
      <c r="S777" s="77" t="inlineStr">
        <is>
          <t>Not evidenced</t>
        </is>
      </c>
      <c r="T777" s="77" t="inlineStr">
        <is>
          <t>Semester-based (not stated)</t>
        </is>
      </c>
      <c r="U777" s="77" t="inlineStr">
        <is>
          <t>Student agency teams</t>
        </is>
      </c>
      <c r="V777" s="77" t="inlineStr">
        <is>
          <t>Yes</t>
        </is>
      </c>
      <c r="W777" s="77" t="inlineStr">
        <is>
          <t>Campaigns/content for clients (e.g. Capital Day storytelling) [1][2].</t>
        </is>
      </c>
      <c r="X777" s="77" t="inlineStr">
        <is>
          <t>Yes</t>
        </is>
      </c>
      <c r="Y777" s="77" t="inlineStr">
        <is>
          <t>'CommAgency students work in teams and are guided by faculty directors and industry mentors' [1].</t>
        </is>
      </c>
      <c r="Z777" s="77" t="inlineStr">
        <is>
          <t>No</t>
        </is>
      </c>
      <c r="AA777" s="77" t="inlineStr">
        <is>
          <t>Clients documented in the fetched call are University entities (communications offices, student organisations, research teams) [1]; internal university clients do not satisfy C. A search summary mentions 'campus and outside clients' but no external client was verified.</t>
        </is>
      </c>
      <c r="AB777" s="77" t="inlineStr">
        <is>
          <t>Other</t>
        </is>
      </c>
      <c r="AC777" s="77" t="inlineStr">
        <is>
          <t>Internal Penn State units act as clients (internal)</t>
        </is>
      </c>
      <c r="AD777" s="77" t="inlineStr">
        <is>
          <t>Internal: Commission for Women, Millennium Scholars Program, Advocate Penn State, All-Sports Museum, Matson Museum (search summary)</t>
        </is>
      </c>
      <c r="AE777" s="77" t="inlineStr">
        <is>
          <t>Communications content and campaigns</t>
        </is>
      </c>
      <c r="AF777" s="77">
        <f>IF(OR(V777="No",X777="No",Z777="No"),"Outside strict definition",IF(AND(V777="Yes",X777="Yes",Z777="Yes"),"Meets all three","Potentially relevant; evidence incomplete"))</f>
        <v/>
      </c>
      <c r="AG777" s="77" t="inlineStr">
        <is>
          <t>Current delivery confirmed</t>
        </is>
      </c>
      <c r="AH777" s="77" t="inlineStr">
        <is>
          <t>2026 (fall 2026 client call, 20 Aug 2026)</t>
        </is>
      </c>
      <c r="AI777" s="77" t="inlineStr">
        <is>
          <t>Yes</t>
        </is>
      </c>
      <c r="AJ777" s="77">
        <f>IF(AND(AI777="Yes",AF777="Meets all three",AG777="Current delivery confirmed"),"Yes","No")</f>
        <v/>
      </c>
      <c r="AK777" s="77" t="inlineStr">
        <is>
          <t>Search summary: 89 students and 33 clients, spring 2026 (not verified on a fetched page).</t>
        </is>
      </c>
      <c r="AL777" s="77" t="inlineStr">
        <is>
          <t>US29-S04-R1; US29-S04-R2</t>
        </is>
      </c>
      <c r="AM777" s="77" t="inlineStr">
        <is>
          <t>Whether any external (non-university) clients are served; credit status.</t>
        </is>
      </c>
      <c r="AN777" s="77" t="inlineStr"/>
      <c r="AO777" s="77" t="inlineStr">
        <is>
          <t>US</t>
        </is>
      </c>
      <c r="AP777" s="77" t="inlineStr">
        <is>
          <t>US</t>
        </is>
      </c>
      <c r="AQ777" s="77" t="inlineStr">
        <is>
          <t>~1 term/semester</t>
        </is>
      </c>
      <c r="AR777" s="77" t="inlineStr">
        <is>
          <t>Unclear</t>
        </is>
      </c>
      <c r="AS777" s="77" t="inlineStr"/>
    </row>
    <row r="778">
      <c r="A778" s="77" t="inlineStr">
        <is>
          <t>US30</t>
        </is>
      </c>
      <c r="B778" s="77" t="inlineStr">
        <is>
          <t>Ohio State</t>
        </is>
      </c>
      <c r="C778" s="77" t="inlineStr">
        <is>
          <t>Programme/course</t>
        </is>
      </c>
      <c r="D778" s="77" t="inlineStr">
        <is>
          <t>US30-S01</t>
        </is>
      </c>
      <c r="E778" s="77" t="inlineStr"/>
      <c r="F778" s="77" t="inlineStr">
        <is>
          <t>No</t>
        </is>
      </c>
      <c r="G778" s="79" t="inlineStr">
        <is>
          <t>Global Applied Projects (GAP)</t>
        </is>
      </c>
      <c r="H778" s="77" t="inlineStr">
        <is>
          <t>Global Applied Projects (GAP)</t>
        </is>
      </c>
      <c r="I778" s="77" t="inlineStr">
        <is>
          <t>MBA spring course (code not stated)</t>
        </is>
      </c>
      <c r="J778" s="77" t="inlineStr">
        <is>
          <t>Optional graduate capstone-like course at Fisher College of Business: teams of 4-6 students, advised by a faculty functional expert, solve a business challenge for a host organisation over a 14-week spring semester, ending in a virtual presentation, analysis and recommendations to the client. Hosts include multinationals, start-ups, nonprofits and government agencies.</t>
        </is>
      </c>
      <c r="K778" s="77" t="inlineStr">
        <is>
          <t>Fisher College of Business, Office of Global Business</t>
        </is>
      </c>
      <c r="L778" s="77" t="inlineStr">
        <is>
          <t>Fisher MBA (full-time second-year with 3.0 GPA and Business Lab Challenge MBA 6292; working-professional MBA with 35 graded hours); other graduate students per search summary</t>
        </is>
      </c>
      <c r="M778" s="77" t="inlineStr">
        <is>
          <t>Business/management</t>
        </is>
      </c>
      <c r="N778" s="77" t="inlineStr">
        <is>
          <t>Postgraduate taught</t>
        </is>
      </c>
      <c r="O778" s="77" t="inlineStr">
        <is>
          <t>Second-year full-time MBA / late-stage working-professional MBA</t>
        </is>
      </c>
      <c r="P778" s="77" t="inlineStr">
        <is>
          <t>Core courses with B or better; GPA 3.0; application required (deadline 1 Oct 2026)</t>
        </is>
      </c>
      <c r="Q778" s="77" t="inlineStr">
        <is>
          <t>Selective/competitive</t>
        </is>
      </c>
      <c r="R778" s="77" t="inlineStr">
        <is>
          <t>Curricular</t>
        </is>
      </c>
      <c r="S778" s="77" t="inlineStr">
        <is>
          <t>3 credits, graded (page calls it both 'elective' and 'required three-credit spring course')</t>
        </is>
      </c>
      <c r="T778" s="77" t="inlineStr">
        <is>
          <t>14-week spring semester</t>
        </is>
      </c>
      <c r="U778" s="77" t="inlineStr">
        <is>
          <t>Team client consulting project, remote and in person</t>
        </is>
      </c>
      <c r="V778" s="77" t="inlineStr">
        <is>
          <t>Yes</t>
        </is>
      </c>
      <c r="W778" s="77" t="inlineStr">
        <is>
          <t>Teams deliver 'a virtual presentation of project findings, an in-depth analysis, and specific, actionable recommendations to the client' [1].</t>
        </is>
      </c>
      <c r="X778" s="77" t="inlineStr">
        <is>
          <t>Yes</t>
        </is>
      </c>
      <c r="Y778" s="77" t="inlineStr">
        <is>
          <t>'teams of 4 - 6 students' advised by a faculty functional expert [1].</t>
        </is>
      </c>
      <c r="Z778" s="77" t="inlineStr">
        <is>
          <t>Yes</t>
        </is>
      </c>
      <c r="AA778" s="77" t="inlineStr">
        <is>
          <t>Host organisations (multinationals, start-ups, nonprofits, government agencies) supply the challenge and receive findings and recommendations as client [1]; search summary: about 50 hosts since 2013 (fisher.osu.edu GAP page).</t>
        </is>
      </c>
      <c r="AB778" s="77" t="inlineStr">
        <is>
          <t>Mixed</t>
        </is>
      </c>
      <c r="AC778" s="77" t="inlineStr">
        <is>
          <t>Host/client: sets business challenge, receives presentation and recommendations</t>
        </is>
      </c>
      <c r="AD778" s="77" t="inlineStr">
        <is>
          <t>Drei Bond (JobsOhio-sponsored), per search summary of news.osu.edu article (not opened)</t>
        </is>
      </c>
      <c r="AE778" s="77" t="inlineStr">
        <is>
          <t>Virtual presentation, analysis, actionable recommendations</t>
        </is>
      </c>
      <c r="AF778" s="77">
        <f>IF(OR(V778="No",X778="No",Z778="No"),"Outside strict definition",IF(AND(V778="Yes",X778="Yes",Z778="Yes"),"Meets all three","Potentially relevant; evidence incomplete"))</f>
        <v/>
      </c>
      <c r="AG778" s="77" t="inlineStr">
        <is>
          <t>Announced/forthcoming</t>
        </is>
      </c>
      <c r="AH778" s="77" t="inlineStr">
        <is>
          <t>2026 (application deadline 1 Oct 2026)</t>
        </is>
      </c>
      <c r="AI778" s="77" t="inlineStr">
        <is>
          <t>Yes</t>
        </is>
      </c>
      <c r="AJ778" s="77">
        <f>IF(AND(AI778="Yes",AF778="Meets all three",AG778="Current delivery confirmed"),"Yes","No")</f>
        <v/>
      </c>
      <c r="AK778" s="77" t="inlineStr">
        <is>
          <t>Approx. 50 host companies and more than 300 graduate students since 2013 (cumulative; search summary of Fisher GAP page)</t>
        </is>
      </c>
      <c r="AL778" s="77" t="inlineStr">
        <is>
          <t>US30-S01-R1</t>
        </is>
      </c>
      <c r="AM778" s="77" t="inlineStr">
        <is>
          <t>Page states course 'starts in January, 2024' alongside a 2026 deadline; no confirmed 2025/26 or 2026/27 cohort delivery, so not 'Current delivery confirmed'. Elective vs required wording conflicts.</t>
        </is>
      </c>
      <c r="AN778" s="77" t="inlineStr"/>
      <c r="AO778" s="77" t="inlineStr">
        <is>
          <t>US</t>
        </is>
      </c>
      <c r="AP778" s="77" t="inlineStr">
        <is>
          <t>US</t>
        </is>
      </c>
      <c r="AQ778" s="77" t="inlineStr">
        <is>
          <t>~1 term/semester</t>
        </is>
      </c>
      <c r="AR778" s="77" t="inlineStr">
        <is>
          <t>All/standard</t>
        </is>
      </c>
      <c r="AS778" s="77" t="inlineStr"/>
    </row>
    <row r="779">
      <c r="A779" s="77" t="inlineStr">
        <is>
          <t>US30</t>
        </is>
      </c>
      <c r="B779" s="77" t="inlineStr">
        <is>
          <t>Ohio State</t>
        </is>
      </c>
      <c r="C779" s="77" t="inlineStr">
        <is>
          <t>Faculty/school</t>
        </is>
      </c>
      <c r="D779" s="77" t="inlineStr">
        <is>
          <t>US30-S02</t>
        </is>
      </c>
      <c r="E779" s="77" t="inlineStr"/>
      <c r="F779" s="77" t="inlineStr">
        <is>
          <t>No</t>
        </is>
      </c>
      <c r="G779" s="79" t="inlineStr">
        <is>
          <t>Multidisciplinary Engineering Capstone Design (ENGR 5901/5902)</t>
        </is>
      </c>
      <c r="H779" s="77" t="inlineStr">
        <is>
          <t>Multidisciplinary Engineering Capstone Design</t>
        </is>
      </c>
      <c r="I779" s="77" t="inlineStr">
        <is>
          <t>ENGR 5901.01 / 5902.01 (industry-sponsored projects)</t>
        </is>
      </c>
      <c r="J779" s="77" t="inlineStr">
        <is>
          <t>Senior capstone option run by the Department of Engineering Education: multidisciplinary student teams (engineering plus business, industrial design, MBA, humanities students) complete sponsored design projects over two semesters with a faculty advisor and sponsor liaison; presented at the college Capstone Design Showcase. The Mechanical Engineering page lists the multidisciplinary option with teams 'typically four to six students'.</t>
        </is>
      </c>
      <c r="K779" s="77" t="inlineStr">
        <is>
          <t>Department of Engineering Education, College of Engineering</t>
        </is>
      </c>
      <c r="L779" s="77" t="inlineStr">
        <is>
          <t>Senior engineering students from multiple disciplines; some non-engineering participants</t>
        </is>
      </c>
      <c r="M779" s="77" t="inlineStr">
        <is>
          <t>Engineering/computing</t>
        </is>
      </c>
      <c r="N779" s="77" t="inlineStr">
        <is>
          <t>Undergraduate</t>
        </is>
      </c>
      <c r="O779" s="77" t="inlineStr">
        <is>
          <t>Senior</t>
        </is>
      </c>
      <c r="P779" s="77" t="inlineStr">
        <is>
          <t>Not stated on pages read</t>
        </is>
      </c>
      <c r="Q779" s="77" t="inlineStr">
        <is>
          <t>Optional/elective</t>
        </is>
      </c>
      <c r="R779" s="77" t="inlineStr">
        <is>
          <t>Curricular</t>
        </is>
      </c>
      <c r="S779" s="77" t="inlineStr">
        <is>
          <t>Courses ENGR 5901.01/5902.01; credit hours not stated</t>
        </is>
      </c>
      <c r="T779" s="77" t="inlineStr">
        <is>
          <t>Two semesters (ENGR 5901.01 and .02) per MAE page</t>
        </is>
      </c>
      <c r="U779" s="77" t="inlineStr">
        <is>
          <t>Team design project with sponsor liaison</t>
        </is>
      </c>
      <c r="V779" s="77" t="inlineStr">
        <is>
          <t>Yes</t>
        </is>
      </c>
      <c r="W779" s="77" t="inlineStr">
        <is>
          <t>Sponsored design projects culminating in showcase presentation [1][2].</t>
        </is>
      </c>
      <c r="X779" s="77" t="inlineStr">
        <is>
          <t>Yes</t>
        </is>
      </c>
      <c r="Y779" s="77" t="inlineStr">
        <is>
          <t>MAE page: multidisciplinary 'Teams of students (typically four to six students)' [2].</t>
        </is>
      </c>
      <c r="Z779" s="77" t="inlineStr">
        <is>
          <t>Unclear</t>
        </is>
      </c>
      <c r="AA779" s="77" t="inlineStr">
        <is>
          <t>EED page: more than 50 sponsoring organisations over 100 projects [1]; MAE page: 'each sponsor supplies a liaison for the entire length of the project' [2]; 2026 news: 'many' capstones industry-sponsored [3]. Search summary indicates older project lists include many internal Ohio State sponsors, and no page states external organisations are the norm for this route, so Unclear.</t>
        </is>
      </c>
      <c r="AB779" s="77" t="inlineStr">
        <is>
          <t>Unclear</t>
        </is>
      </c>
      <c r="AC779" s="77" t="inlineStr">
        <is>
          <t>Sponsor supplies project and liaison</t>
        </is>
      </c>
      <c r="AD779" s="77" t="inlineStr">
        <is>
          <t>Honda, GE Aerospace, NASA, Nationwide Children's etc. named only in search summary (not opened); not asserted</t>
        </is>
      </c>
      <c r="AE779" s="77" t="inlineStr">
        <is>
          <t>Design project/prototype, showcase presentation</t>
        </is>
      </c>
      <c r="AF779" s="77">
        <f>IF(OR(V779="No",X779="No",Z779="No"),"Outside strict definition",IF(AND(V779="Yes",X779="Yes",Z779="Yes"),"Meets all three","Potentially relevant; evidence incomplete"))</f>
        <v/>
      </c>
      <c r="AG779" s="77" t="inlineStr">
        <is>
          <t>Current delivery confirmed</t>
        </is>
      </c>
      <c r="AH779" s="77" t="inlineStr">
        <is>
          <t>2026 (Capstone Design Showcase, 28 April 2026)</t>
        </is>
      </c>
      <c r="AI779" s="77" t="inlineStr">
        <is>
          <t>Yes</t>
        </is>
      </c>
      <c r="AJ779" s="77">
        <f>IF(AND(AI779="Yes",AF779="Meets all three",AG779="Current delivery confirmed"),"Yes","No")</f>
        <v/>
      </c>
      <c r="AK779" s="77" t="inlineStr">
        <is>
          <t>More than 600 students, 100+ projects, 50+ sponsors cumulative since 2009 (EED page); more than 1,000 seniors presented team capstones at 2026 showcase across the college (all capstones, not only this route)</t>
        </is>
      </c>
      <c r="AL779" s="77" t="inlineStr">
        <is>
          <t>US30-S02-R1; US30-S02-R2; US30-S02-R3</t>
        </is>
      </c>
      <c r="AM779" s="77" t="inlineStr">
        <is>
          <t>Share of external vs internal sponsors; other departmental capstones (ME, CBE, SIMCenter) likely distinct instances.</t>
        </is>
      </c>
      <c r="AN779" s="77" t="inlineStr"/>
      <c r="AO779" s="77" t="inlineStr">
        <is>
          <t>US</t>
        </is>
      </c>
      <c r="AP779" s="77" t="inlineStr">
        <is>
          <t>US</t>
        </is>
      </c>
      <c r="AQ779" s="77" t="inlineStr">
        <is>
          <t>&gt;1 term</t>
        </is>
      </c>
      <c r="AR779" s="77" t="inlineStr">
        <is>
          <t>Some projects</t>
        </is>
      </c>
      <c r="AS779" s="77" t="inlineStr"/>
    </row>
    <row r="780">
      <c r="A780" s="77" t="inlineStr">
        <is>
          <t>US30</t>
        </is>
      </c>
      <c r="B780" s="77" t="inlineStr">
        <is>
          <t>Ohio State</t>
        </is>
      </c>
      <c r="C780" s="77" t="inlineStr">
        <is>
          <t>Programme/course</t>
        </is>
      </c>
      <c r="D780" s="77" t="inlineStr">
        <is>
          <t>US30-S03</t>
        </is>
      </c>
      <c r="E780" s="77" t="inlineStr"/>
      <c r="F780" s="77" t="inlineStr">
        <is>
          <t>No</t>
        </is>
      </c>
      <c r="G780" s="79" t="inlineStr">
        <is>
          <t>Industrial Design Capstone (Design Research III 5201 and Advanced Industrial Design I 5101)</t>
        </is>
      </c>
      <c r="H780" s="77" t="inlineStr">
        <is>
          <t>Industrial Design sponsored capstone</t>
        </is>
      </c>
      <c r="I780" s="77" t="inlineStr">
        <is>
          <t>DESIGN 5201 / 5101 (as named in news item)</t>
        </is>
      </c>
      <c r="J780" s="77" t="inlineStr">
        <is>
          <t>Final-year Industrial Design capstone in which one student team (four or five students) is paired with each sponsor and takes the sponsor's theme from problem framing to prototyping and a final proposal, shown at a Spring 2026 exhibition.</t>
        </is>
      </c>
      <c r="K780" s="77" t="inlineStr">
        <is>
          <t>Department of Design, Ohio State</t>
        </is>
      </c>
      <c r="L780" s="77" t="inlineStr">
        <is>
          <t>Industrial Design students</t>
        </is>
      </c>
      <c r="M780" s="77" t="inlineStr">
        <is>
          <t>Other (law, health, design, architecture…)</t>
        </is>
      </c>
      <c r="N780" s="77" t="inlineStr">
        <is>
          <t>Undergraduate</t>
        </is>
      </c>
      <c r="O780" s="77" t="inlineStr">
        <is>
          <t>Capstone year</t>
        </is>
      </c>
      <c r="P780" s="77" t="inlineStr">
        <is>
          <t>Not stated</t>
        </is>
      </c>
      <c r="Q780" s="77" t="inlineStr">
        <is>
          <t>Unclear</t>
        </is>
      </c>
      <c r="R780" s="77" t="inlineStr">
        <is>
          <t>Curricular</t>
        </is>
      </c>
      <c r="S780" s="77" t="inlineStr">
        <is>
          <t>Two courses (5201, 5101); credits not stated</t>
        </is>
      </c>
      <c r="T780" s="77" t="inlineStr">
        <is>
          <t>One capstone semester</t>
        </is>
      </c>
      <c r="U780" s="77" t="inlineStr">
        <is>
          <t>Sponsored team design studio</t>
        </is>
      </c>
      <c r="V780" s="77" t="inlineStr">
        <is>
          <t>Yes</t>
        </is>
      </c>
      <c r="W780" s="77" t="inlineStr">
        <is>
          <t>Work 'from problem identification and framing to prototyping and final proposal'; exhibition [1].</t>
        </is>
      </c>
      <c r="X780" s="77" t="inlineStr">
        <is>
          <t>Yes</t>
        </is>
      </c>
      <c r="Y780" s="77" t="inlineStr">
        <is>
          <t>Teams of four or five, one team per sponsor [1].</t>
        </is>
      </c>
      <c r="Z780" s="77" t="inlineStr">
        <is>
          <t>Yes</t>
        </is>
      </c>
      <c r="AA780" s="77" t="inlineStr">
        <is>
          <t>Four named sponsors (Honda, Huntington National Bank, ODNR Division of Parks &amp; Watercraft, Neighborhood Design Center); teams 'work in close collaboration with sponsoring organizations' [1]. One team per sponsor, so external sponsors are the documented model for this cohort.</t>
        </is>
      </c>
      <c r="AB780" s="77" t="inlineStr">
        <is>
          <t>Mixed</t>
        </is>
      </c>
      <c r="AC780" s="77" t="inlineStr">
        <is>
          <t>Sponsor: supplies theme/problem and collaborates with team</t>
        </is>
      </c>
      <c r="AD780" s="77" t="inlineStr">
        <is>
          <t>Honda Development &amp; Manufacturing of America; Huntington National Bank; ODNR Division of Parks &amp; Watercraft; Neighborhood Design Center (2025-26)</t>
        </is>
      </c>
      <c r="AE780" s="77" t="inlineStr">
        <is>
          <t>Prototype and final proposal; Spring 2026 exhibition</t>
        </is>
      </c>
      <c r="AF780" s="77">
        <f>IF(OR(V780="No",X780="No",Z780="No"),"Outside strict definition",IF(AND(V780="Yes",X780="Yes",Z780="Yes"),"Meets all three","Potentially relevant; evidence incomplete"))</f>
        <v/>
      </c>
      <c r="AG780" s="77" t="inlineStr">
        <is>
          <t>Current delivery confirmed</t>
        </is>
      </c>
      <c r="AH780" s="77" t="inlineStr">
        <is>
          <t>2025/26</t>
        </is>
      </c>
      <c r="AI780" s="77" t="inlineStr">
        <is>
          <t>Yes</t>
        </is>
      </c>
      <c r="AJ780" s="77">
        <f>IF(AND(AI780="Yes",AF780="Meets all three",AG780="Current delivery confirmed"),"Yes","No")</f>
        <v/>
      </c>
      <c r="AK780" s="77" t="inlineStr">
        <is>
          <t>4 sponsor teams (Honda team of five, other three teams of four) in 2025-26</t>
        </is>
      </c>
      <c r="AL780" s="77" t="inlineStr">
        <is>
          <t>US30-S03-R1</t>
        </is>
      </c>
      <c r="AM780" s="77" t="inlineStr">
        <is>
          <t>Whether capstone is compulsory for all Industrial Design majors; credit hours; whether sponsors are recruited every year.</t>
        </is>
      </c>
      <c r="AN780" s="77" t="inlineStr"/>
      <c r="AO780" s="77" t="inlineStr">
        <is>
          <t>US</t>
        </is>
      </c>
      <c r="AP780" s="77" t="inlineStr">
        <is>
          <t>US</t>
        </is>
      </c>
      <c r="AQ780" s="77" t="inlineStr">
        <is>
          <t>~1 term/semester</t>
        </is>
      </c>
      <c r="AR780" s="77" t="inlineStr">
        <is>
          <t>All/standard</t>
        </is>
      </c>
      <c r="AS780" s="77" t="inlineStr"/>
    </row>
    <row r="781">
      <c r="A781" s="77" t="inlineStr">
        <is>
          <t>US30</t>
        </is>
      </c>
      <c r="B781" s="77" t="inlineStr">
        <is>
          <t>Ohio State</t>
        </is>
      </c>
      <c r="C781" s="77" t="inlineStr">
        <is>
          <t>Faculty/school</t>
        </is>
      </c>
      <c r="D781" s="77" t="inlineStr">
        <is>
          <t>US30-S04</t>
        </is>
      </c>
      <c r="E781" s="77" t="inlineStr"/>
      <c r="F781" s="77" t="inlineStr">
        <is>
          <t>No</t>
        </is>
      </c>
      <c r="G781" s="79" t="inlineStr">
        <is>
          <t>Capstone Project for Industry Partners (ARTSSCI 4000), Partnership Track</t>
        </is>
      </c>
      <c r="H781" s="77" t="inlineStr">
        <is>
          <t>Capstone Project for Industry Partners - Partnership Track</t>
        </is>
      </c>
      <c r="I781" s="77" t="inlineStr">
        <is>
          <t>ARTSSCI 4000 (per search summary)</t>
        </is>
      </c>
      <c r="J781" s="77" t="inlineStr">
        <is>
          <t>College of Arts and Sciences Center for Career and Professional Success semester course. In the Partnership Track an industry partner acts as client and mentor to a student team, giving feedback as it iterates on a prototype, strategy or implementation plan. A separate Case Study Track has students work independently and is excluded from this record.</t>
        </is>
      </c>
      <c r="K781" s="77" t="inlineStr">
        <is>
          <t>Arts and Sciences Center for Career and Professional Success</t>
        </is>
      </c>
      <c r="L781" s="77" t="inlineStr">
        <is>
          <t>Arts and Sciences students (per search summary)</t>
        </is>
      </c>
      <c r="M781" s="77" t="inlineStr">
        <is>
          <t>Arts/humanities/social sciences; Central provision</t>
        </is>
      </c>
      <c r="N781" s="77" t="inlineStr">
        <is>
          <t>Undergraduate</t>
        </is>
      </c>
      <c r="O781" s="77" t="inlineStr"/>
      <c r="P781" s="77" t="inlineStr">
        <is>
          <t>Not stated on page read</t>
        </is>
      </c>
      <c r="Q781" s="77" t="inlineStr">
        <is>
          <t>Optional/elective</t>
        </is>
      </c>
      <c r="R781" s="77" t="inlineStr">
        <is>
          <t>Curricular</t>
        </is>
      </c>
      <c r="S781" s="77" t="inlineStr">
        <is>
          <t>Elective credit per search summary only; not on page fetched</t>
        </is>
      </c>
      <c r="T781" s="77" t="inlineStr">
        <is>
          <t>One semester</t>
        </is>
      </c>
      <c r="U781" s="77" t="inlineStr">
        <is>
          <t>Team project for industry client</t>
        </is>
      </c>
      <c r="V781" s="77" t="inlineStr">
        <is>
          <t>Yes</t>
        </is>
      </c>
      <c r="W781" s="77" t="inlineStr">
        <is>
          <t>Deliverable 'a tangible prototype, comprehensive strategy, or detailed implementation plan' [1].</t>
        </is>
      </c>
      <c r="X781" s="77" t="inlineStr">
        <is>
          <t>Yes</t>
        </is>
      </c>
      <c r="Y781" s="77" t="inlineStr">
        <is>
          <t>Partner will 'work closely with a student team over the course of the semester' (Partnership Track) [1]; team size not given.</t>
        </is>
      </c>
      <c r="Z781" s="77" t="inlineStr">
        <is>
          <t>Yes</t>
        </is>
      </c>
      <c r="AA781" s="77" t="inlineStr">
        <is>
          <t>Partner 'act[s] as a client and mentor' and 'provide[s] feedback and guidance' [1].</t>
        </is>
      </c>
      <c r="AB781" s="77" t="inlineStr">
        <is>
          <t>Business/commercial</t>
        </is>
      </c>
      <c r="AC781" s="77" t="inlineStr">
        <is>
          <t>Client and mentor</t>
        </is>
      </c>
      <c r="AD781" s="77" t="inlineStr"/>
      <c r="AE781" s="77" t="inlineStr">
        <is>
          <t>Prototype, strategy or implementation plan</t>
        </is>
      </c>
      <c r="AF781" s="77">
        <f>IF(OR(V781="No",X781="No",Z781="No"),"Outside strict definition",IF(AND(V781="Yes",X781="Yes",Z781="Yes"),"Meets all three","Potentially relevant; evidence incomplete"))</f>
        <v/>
      </c>
      <c r="AG781" s="77" t="inlineStr">
        <is>
          <t>Current status unclear</t>
        </is>
      </c>
      <c r="AH781" s="77" t="inlineStr"/>
      <c r="AI781" s="77" t="inlineStr">
        <is>
          <t>Yes</t>
        </is>
      </c>
      <c r="AJ781" s="77">
        <f>IF(AND(AI781="Yes",AF781="Meets all three",AG781="Current delivery confirmed"),"Yes","No")</f>
        <v/>
      </c>
      <c r="AK781" s="77" t="inlineStr"/>
      <c r="AL781" s="77" t="inlineStr">
        <is>
          <t>US30-S04-R1</t>
        </is>
      </c>
      <c r="AM781" s="77" t="inlineStr">
        <is>
          <t>Page undated, lists no cohorts/terms; no dated 2025/26-2026/27 corroboration found. Team size, credit and eligibility unverified.</t>
        </is>
      </c>
      <c r="AN781" s="77" t="inlineStr"/>
      <c r="AO781" s="77" t="inlineStr">
        <is>
          <t>US</t>
        </is>
      </c>
      <c r="AP781" s="77" t="inlineStr">
        <is>
          <t>US</t>
        </is>
      </c>
      <c r="AQ781" s="77" t="inlineStr">
        <is>
          <t>~1 term/semester</t>
        </is>
      </c>
      <c r="AR781" s="77" t="inlineStr">
        <is>
          <t>All/standard</t>
        </is>
      </c>
      <c r="AS781" s="77" t="inlineStr"/>
    </row>
    <row r="782">
      <c r="A782" s="77" t="inlineStr">
        <is>
          <t>US30</t>
        </is>
      </c>
      <c r="B782" s="77" t="inlineStr">
        <is>
          <t>Ohio State</t>
        </is>
      </c>
      <c r="C782" s="77" t="inlineStr">
        <is>
          <t>Cross-faculty</t>
        </is>
      </c>
      <c r="D782" s="77" t="inlineStr">
        <is>
          <t>US30-S05</t>
        </is>
      </c>
      <c r="E782" s="77" t="inlineStr"/>
      <c r="F782" s="77" t="inlineStr">
        <is>
          <t>No</t>
        </is>
      </c>
      <c r="G782" s="79" t="inlineStr">
        <is>
          <t>Rapid Innovation for Public Impact (PUBAFRS 5620)</t>
        </is>
      </c>
      <c r="H782" s="77" t="inlineStr">
        <is>
          <t>Rapid Innovation for Public Impact</t>
        </is>
      </c>
      <c r="I782" s="77" t="inlineStr">
        <is>
          <t>PUBAFRS 5620</t>
        </is>
      </c>
      <c r="J782" s="77" t="inlineStr">
        <is>
          <t>Multidisciplinary capstone/hands-on course run by Glenn College (Battelle Center): student teams tackle problems sponsored by government or nonprofit agencies, conduct dozens of stakeholder interviews, meet sponsors weekly and deliver a solution, 2-minute video, 10-minute presentation and 3-5 page report.</t>
        </is>
      </c>
      <c r="K782" s="77" t="inlineStr">
        <is>
          <t>John Glenn College of Public Affairs (Battelle Center)</t>
        </is>
      </c>
      <c r="L782" s="77" t="inlineStr">
        <is>
          <t>'All upper-level undergraduate and graduate students in any major or college'</t>
        </is>
      </c>
      <c r="M782" s="77" t="inlineStr">
        <is>
          <t>Arts/humanities/social sciences</t>
        </is>
      </c>
      <c r="N782" s="77" t="inlineStr">
        <is>
          <t>Mixed</t>
        </is>
      </c>
      <c r="O782" s="77" t="inlineStr">
        <is>
          <t>Upper-level undergraduate and graduate</t>
        </is>
      </c>
      <c r="P782" s="77" t="inlineStr">
        <is>
          <t>No prerequisites</t>
        </is>
      </c>
      <c r="Q782" s="77" t="inlineStr">
        <is>
          <t>Optional/elective</t>
        </is>
      </c>
      <c r="R782" s="77" t="inlineStr">
        <is>
          <t>Curricular</t>
        </is>
      </c>
      <c r="S782" s="77" t="inlineStr">
        <is>
          <t>4 credit hours; team performance 70% of grade (sample syllabus)</t>
        </is>
      </c>
      <c r="T782" s="77" t="inlineStr">
        <is>
          <t>One semester (term-length not stated)</t>
        </is>
      </c>
      <c r="U782" s="77" t="inlineStr">
        <is>
          <t>In person team project</t>
        </is>
      </c>
      <c r="V782" s="77" t="inlineStr">
        <is>
          <t>Yes</t>
        </is>
      </c>
      <c r="W782" s="77" t="inlineStr">
        <is>
          <t>Each team delivers a solution, video, presentation and written report [1].</t>
        </is>
      </c>
      <c r="X782" s="77" t="inlineStr">
        <is>
          <t>Yes</t>
        </is>
      </c>
      <c r="Y782" s="77" t="inlineStr">
        <is>
          <t>Student teams; team performance 70% of final grade [1].</t>
        </is>
      </c>
      <c r="Z782" s="77" t="inlineStr">
        <is>
          <t>Yes</t>
        </is>
      </c>
      <c r="AA782" s="77" t="inlineStr">
        <is>
          <t>Problems 'sponsored by government or non-profit agencies'; teams engage weekly with sponsors and mentors [1].</t>
        </is>
      </c>
      <c r="AB782" s="77" t="inlineStr">
        <is>
          <t>Mixed</t>
        </is>
      </c>
      <c r="AC782" s="77" t="inlineStr">
        <is>
          <t>Sponsor: supplies problem, weekly engagement</t>
        </is>
      </c>
      <c r="AD782" s="77" t="inlineStr"/>
      <c r="AE782" s="77" t="inlineStr">
        <is>
          <t>Solution/MVP, video, presentation, report</t>
        </is>
      </c>
      <c r="AF782" s="77">
        <f>IF(OR(V782="No",X782="No",Z782="No"),"Outside strict definition",IF(AND(V782="Yes",X782="Yes",Z782="Yes"),"Meets all three","Potentially relevant; evidence incomplete"))</f>
        <v/>
      </c>
      <c r="AG782" s="77" t="inlineStr">
        <is>
          <t>Current status unclear</t>
        </is>
      </c>
      <c r="AH782" s="77" t="inlineStr"/>
      <c r="AI782" s="77" t="inlineStr">
        <is>
          <t>Yes</t>
        </is>
      </c>
      <c r="AJ782" s="77">
        <f>IF(AND(AI782="Yes",AF782="Meets all three",AG782="Current delivery confirmed"),"Yes","No")</f>
        <v/>
      </c>
      <c r="AK782" s="77" t="inlineStr"/>
      <c r="AL782" s="77" t="inlineStr">
        <is>
          <t>US30-S05-R1</t>
        </is>
      </c>
      <c r="AM782" s="77" t="inlineStr">
        <is>
          <t>Sample syllabus is undated. Search summary (not verified; the cited OAA PDF was unreadable) says 2026 programme documents list it for Autumn and Spring, so no dated corroboration was confirmed. Actual sponsors per cohort not found.</t>
        </is>
      </c>
      <c r="AN782" s="77" t="inlineStr"/>
      <c r="AO782" s="77" t="inlineStr">
        <is>
          <t>US</t>
        </is>
      </c>
      <c r="AP782" s="77" t="inlineStr">
        <is>
          <t>US</t>
        </is>
      </c>
      <c r="AQ782" s="77" t="inlineStr">
        <is>
          <t>~1 term/semester</t>
        </is>
      </c>
      <c r="AR782" s="77" t="inlineStr">
        <is>
          <t>All/standard</t>
        </is>
      </c>
      <c r="AS782" s="77" t="inlineStr"/>
    </row>
    <row r="783">
      <c r="A783" s="77" t="inlineStr">
        <is>
          <t>US30</t>
        </is>
      </c>
      <c r="B783" s="77" t="inlineStr">
        <is>
          <t>Ohio State</t>
        </is>
      </c>
      <c r="C783" s="77" t="inlineStr">
        <is>
          <t>Unclear</t>
        </is>
      </c>
      <c r="D783" s="77" t="inlineStr">
        <is>
          <t>US30-S06</t>
        </is>
      </c>
      <c r="E783" s="77" t="inlineStr"/>
      <c r="F783" s="77" t="inlineStr">
        <is>
          <t>No</t>
        </is>
      </c>
      <c r="G783" s="79" t="inlineStr">
        <is>
          <t>Second-year Transformational Experience Program (STEP)</t>
        </is>
      </c>
      <c r="H783" s="77" t="inlineStr">
        <is>
          <t>Second-year Transformational Experience Program</t>
        </is>
      </c>
      <c r="I783" s="77" t="inlineStr"/>
      <c r="J783" s="77" t="inlineStr">
        <is>
          <t>Two-semester programme for second-year students: autumn cohort meetings with a Faculty Mentor in residence halls, then a spring written proposal for a Signature Project (creative endeavour, education abroad, internship, leadership, service-learning or undergraduate research), up to $2,000 funding, presented at the STEP Expo.</t>
        </is>
      </c>
      <c r="K783" s="77" t="inlineStr">
        <is>
          <t>STEP office / Office of Student Life; faculty mentors</t>
        </is>
      </c>
      <c r="L783" s="77" t="inlineStr">
        <is>
          <t>Second-year students (eligibility page not read; regional campuses run local versions)</t>
        </is>
      </c>
      <c r="M783" s="77" t="inlineStr">
        <is>
          <t>Central provision</t>
        </is>
      </c>
      <c r="N783" s="77" t="inlineStr">
        <is>
          <t>Undergraduate</t>
        </is>
      </c>
      <c r="O783" s="77" t="inlineStr">
        <is>
          <t>Year 2</t>
        </is>
      </c>
      <c r="P783" s="77" t="inlineStr">
        <is>
          <t>Approved proposal required; eligibility page not opened</t>
        </is>
      </c>
      <c r="Q783" s="77" t="inlineStr">
        <is>
          <t>Optional/elective</t>
        </is>
      </c>
      <c r="R783" s="77" t="inlineStr">
        <is>
          <t>Extracurricular</t>
        </is>
      </c>
      <c r="S783" s="77" t="inlineStr">
        <is>
          <t>Not stated; funding up to $2,000 (search summary)</t>
        </is>
      </c>
      <c r="T783" s="77" t="inlineStr">
        <is>
          <t>Two semesters</t>
        </is>
      </c>
      <c r="U783" s="77" t="inlineStr">
        <is>
          <t>Mentored cohort plus individual proposal-based Signature Project</t>
        </is>
      </c>
      <c r="V783" s="77" t="inlineStr">
        <is>
          <t>Unclear</t>
        </is>
      </c>
      <c r="W783" s="77" t="inlineStr">
        <is>
          <t>Signature Project is a proposal-driven experience that may be an internship, study abroad or research; no common defined brief or output [1].</t>
        </is>
      </c>
      <c r="X783" s="77" t="inlineStr">
        <is>
          <t>Unclear</t>
        </is>
      </c>
      <c r="Y783" s="77" t="inlineStr">
        <is>
          <t>Page does not say whether Signature Projects are done alone or in groups [1].</t>
        </is>
      </c>
      <c r="Z783" s="77" t="inlineStr">
        <is>
          <t>Unclear</t>
        </is>
      </c>
      <c r="AA783" s="77" t="inlineStr">
        <is>
          <t>No employer role evidenced; internship is one possible category [1][2].</t>
        </is>
      </c>
      <c r="AB783" s="77" t="inlineStr">
        <is>
          <t>Unclear</t>
        </is>
      </c>
      <c r="AC783" s="77" t="inlineStr"/>
      <c r="AD783" s="77" t="inlineStr"/>
      <c r="AE783" s="77" t="inlineStr">
        <is>
          <t>STEP Expo showcase presentation</t>
        </is>
      </c>
      <c r="AF783" s="77">
        <f>IF(OR(V783="No",X783="No",Z783="No"),"Outside strict definition",IF(AND(V783="Yes",X783="Yes",Z783="Yes"),"Meets all three","Potentially relevant; evidence incomplete"))</f>
        <v/>
      </c>
      <c r="AG783" s="77" t="inlineStr">
        <is>
          <t>Current delivery confirmed</t>
        </is>
      </c>
      <c r="AH783" s="77" t="inlineStr">
        <is>
          <t>2026-27 (Faculty Mentor Roster)</t>
        </is>
      </c>
      <c r="AI783" s="77" t="inlineStr">
        <is>
          <t>Yes</t>
        </is>
      </c>
      <c r="AJ783" s="77">
        <f>IF(AND(AI783="Yes",AF783="Meets all three",AG783="Current delivery confirmed"),"Yes","No")</f>
        <v/>
      </c>
      <c r="AK783" s="77" t="inlineStr"/>
      <c r="AL783" s="77" t="inlineStr">
        <is>
          <t>US30-S06-R1; US30-S06-R2</t>
        </is>
      </c>
      <c r="AM783" s="77" t="inlineStr">
        <is>
          <t>Framework umbrella; project route, team format and external organisation not established; university-wide eligibility not verified.</t>
        </is>
      </c>
      <c r="AN783" s="77" t="inlineStr">
        <is>
          <t>Second-year Transformational Experience Program (STEP)</t>
        </is>
      </c>
      <c r="AO783" s="77" t="inlineStr">
        <is>
          <t>US</t>
        </is>
      </c>
      <c r="AP783" s="77" t="inlineStr">
        <is>
          <t>US</t>
        </is>
      </c>
      <c r="AQ783" s="77" t="inlineStr">
        <is>
          <t>&gt;1 term</t>
        </is>
      </c>
      <c r="AR783" s="77" t="inlineStr">
        <is>
          <t>Unclear</t>
        </is>
      </c>
      <c r="AS783" s="77" t="inlineStr"/>
    </row>
  </sheetData>
  <conditionalFormatting sqref="V7:V783">
    <cfRule type="expression" priority="1" dxfId="4">
      <formula>V7="Yes"</formula>
    </cfRule>
    <cfRule type="expression" priority="2" dxfId="6">
      <formula>V7="No"</formula>
    </cfRule>
    <cfRule type="expression" priority="3" dxfId="5">
      <formula>V7="Unclear"</formula>
    </cfRule>
  </conditionalFormatting>
  <conditionalFormatting sqref="X7:X783">
    <cfRule type="expression" priority="4" dxfId="4">
      <formula>X7="Yes"</formula>
    </cfRule>
    <cfRule type="expression" priority="5" dxfId="6">
      <formula>X7="No"</formula>
    </cfRule>
    <cfRule type="expression" priority="6" dxfId="5">
      <formula>X7="Unclear"</formula>
    </cfRule>
  </conditionalFormatting>
  <conditionalFormatting sqref="Z7:Z783">
    <cfRule type="expression" priority="7" dxfId="4">
      <formula>Z7="Yes"</formula>
    </cfRule>
    <cfRule type="expression" priority="8" dxfId="6">
      <formula>Z7="No"</formula>
    </cfRule>
    <cfRule type="expression" priority="9" dxfId="5">
      <formula>Z7="Unclear"</formula>
    </cfRule>
  </conditionalFormatting>
  <conditionalFormatting sqref="AF7:AF783">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783">
    <cfRule type="expression" priority="13" dxfId="4">
      <formula>AJ7="Yes"</formula>
    </cfRule>
  </conditionalFormatting>
  <dataValidations count="7">
    <dataValidation sqref="V7:V783" showDropDown="0" showInputMessage="0" showErrorMessage="0" allowBlank="1" type="list">
      <formula1>"Yes,No,Unclear"</formula1>
    </dataValidation>
    <dataValidation sqref="X7:X783" showDropDown="0" showInputMessage="0" showErrorMessage="0" allowBlank="1" type="list">
      <formula1>"Yes,No,Unclear"</formula1>
    </dataValidation>
    <dataValidation sqref="Z7:Z783" showDropDown="0" showInputMessage="0" showErrorMessage="0" allowBlank="1" type="list">
      <formula1>"Yes,No,Unclear"</formula1>
    </dataValidation>
    <dataValidation sqref="C7:C783" showDropDown="0" showInputMessage="0" showErrorMessage="0" allowBlank="1" type="list">
      <formula1>"University-wide,Cross-faculty,Faculty/school,Programme/course,Unclear"</formula1>
    </dataValidation>
    <dataValidation sqref="AG7:AG783" showDropDown="0" showInputMessage="0" showErrorMessage="0" allowBlank="1" type="list">
      <formula1>"Current delivery confirmed,Announced/forthcoming,Historical delivery only,Paused/discontinued,Current status unclear"</formula1>
    </dataValidation>
    <dataValidation sqref="Q7:Q783" showDropDown="0" showInputMessage="0" showErrorMessage="0" allowBlank="1" type="list">
      <formula1>"Compulsory for all students (at stated level),Compulsory within specified programmes,Optional/elective,Selective/competitive,Unclear"</formula1>
    </dataValidation>
    <dataValidation sqref="AB7:AB783"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8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AU05-X01</t>
        </is>
      </c>
      <c r="B341" s="77" t="inlineStr">
        <is>
          <t>AU05</t>
        </is>
      </c>
      <c r="C341" s="77" t="inlineStr">
        <is>
          <t>Monash</t>
        </is>
      </c>
      <c r="D341" s="77" t="inlineStr">
        <is>
          <t>Australia</t>
        </is>
      </c>
      <c r="E341" s="77" t="inlineStr">
        <is>
          <t>Science in Action research project SCI3990 / Global Challenges SCI3502 industry project</t>
        </is>
      </c>
      <c r="F341" s="77" t="inlineStr">
        <is>
          <t>No</t>
        </is>
      </c>
      <c r="G341" s="77" t="inlineStr"/>
      <c r="H341" s="77" t="inlineStr">
        <is>
          <t>Evidence gap</t>
        </is>
      </c>
      <c r="I341" s="77" t="inlineStr">
        <is>
          <t>Project with an external industry partner is an option, but individual versus team format not evidenced.</t>
        </is>
      </c>
      <c r="J341" s="77" t="inlineStr">
        <is>
          <t>https://www.monash.edu/science/current-students/manage-your-science-studies/research-units</t>
        </is>
      </c>
      <c r="K341" s="77" t="inlineStr">
        <is>
          <t>Search summary only</t>
        </is>
      </c>
    </row>
    <row r="342">
      <c r="A342" s="77" t="inlineStr">
        <is>
          <t>AU05-X02</t>
        </is>
      </c>
      <c r="B342" s="77" t="inlineStr">
        <is>
          <t>AU05</t>
        </is>
      </c>
      <c r="C342" s="77" t="inlineStr">
        <is>
          <t>Monash</t>
        </is>
      </c>
      <c r="D342" s="77" t="inlineStr">
        <is>
          <t>Australia</t>
        </is>
      </c>
      <c r="E342" s="77" t="inlineStr">
        <is>
          <t>Science internships SCI3920/SCI3925/SCI3501; IT Industry-Based Learning placements; Business placements</t>
        </is>
      </c>
      <c r="F342" s="77" t="inlineStr">
        <is>
          <t>No</t>
        </is>
      </c>
      <c r="G342" s="77" t="inlineStr"/>
      <c r="H342" s="77" t="inlineStr">
        <is>
          <t>Placement/internship</t>
        </is>
      </c>
      <c r="I342" s="77" t="inlineStr">
        <is>
          <t>Individual placements, not group projects.</t>
        </is>
      </c>
      <c r="J342" s="77" t="inlineStr">
        <is>
          <t>https://www.monash.edu/it/industry-based-learning/partners</t>
        </is>
      </c>
      <c r="K342" s="77" t="inlineStr"/>
    </row>
    <row r="343">
      <c r="A343" s="77" t="inlineStr">
        <is>
          <t>AU05-X03</t>
        </is>
      </c>
      <c r="B343" s="77" t="inlineStr">
        <is>
          <t>AU05</t>
        </is>
      </c>
      <c r="C343" s="77" t="inlineStr">
        <is>
          <t>Monash</t>
        </is>
      </c>
      <c r="D343" s="77" t="inlineStr">
        <is>
          <t>Australia</t>
        </is>
      </c>
      <c r="E343" s="77" t="inlineStr">
        <is>
          <t>Monash Student Teams Initiative (IT)</t>
        </is>
      </c>
      <c r="F343" s="77" t="inlineStr">
        <is>
          <t>No</t>
        </is>
      </c>
      <c r="G343" s="77" t="inlineStr"/>
      <c r="H343" s="77" t="inlineStr">
        <is>
          <t>Evidence gap</t>
        </is>
      </c>
      <c r="I343" s="77" t="inlineStr">
        <is>
          <t>Partners act as adviser/sponsor to self-managed student teams; extent of partner-set briefs and curricular status not evidenced.</t>
        </is>
      </c>
      <c r="J343" s="77" t="inlineStr">
        <is>
          <t>https://www.monash.edu/it/industry-and-community/partnership-options</t>
        </is>
      </c>
      <c r="K343" s="77" t="inlineStr"/>
    </row>
    <row r="344">
      <c r="A344" s="77" t="inlineStr">
        <is>
          <t>AU05-X04</t>
        </is>
      </c>
      <c r="B344" s="77" t="inlineStr">
        <is>
          <t>AU05</t>
        </is>
      </c>
      <c r="C344" s="77" t="inlineStr">
        <is>
          <t>Monash</t>
        </is>
      </c>
      <c r="D344" s="77" t="inlineStr">
        <is>
          <t>Australia</t>
        </is>
      </c>
      <c r="E344" s="77" t="inlineStr">
        <is>
          <t>Collaborative design studios (MDC5330, COL3001/3002)</t>
        </is>
      </c>
      <c r="F344" s="77" t="inlineStr">
        <is>
          <t>No</t>
        </is>
      </c>
      <c r="G344" s="77" t="inlineStr"/>
      <c r="H344" s="77" t="inlineStr">
        <is>
          <t>Evidence gap</t>
        </is>
      </c>
      <c r="I344" s="77" t="inlineStr">
        <is>
          <t>2019-2022 handbook entries say projects are drawn from industry or societal issues; no evidence of an external client or current delivery.</t>
        </is>
      </c>
      <c r="J344" s="77" t="inlineStr">
        <is>
          <t>https://handbook.monash.edu/2022/units/MDC5330</t>
        </is>
      </c>
      <c r="K344" s="77" t="inlineStr">
        <is>
          <t>Historical handbook</t>
        </is>
      </c>
    </row>
    <row r="345">
      <c r="A345" s="77" t="inlineStr">
        <is>
          <t>AU05-X05</t>
        </is>
      </c>
      <c r="B345" s="77" t="inlineStr">
        <is>
          <t>AU05</t>
        </is>
      </c>
      <c r="C345" s="77" t="inlineStr">
        <is>
          <t>Monash</t>
        </is>
      </c>
      <c r="D345" s="77" t="inlineStr">
        <is>
          <t>Australia</t>
        </is>
      </c>
      <c r="E345" s="77" t="inlineStr">
        <is>
          <t>SWM5106 Community engagement group project (Social Work); PAC3552 Community engagement (Pharmacy)</t>
        </is>
      </c>
      <c r="F345" s="77" t="inlineStr">
        <is>
          <t>No</t>
        </is>
      </c>
      <c r="G345" s="77" t="inlineStr"/>
      <c r="H345" s="77" t="inlineStr">
        <is>
          <t>Evidence gap</t>
        </is>
      </c>
      <c r="I345" s="77" t="inlineStr">
        <is>
          <t>2018-2019 handbook entries; group community project, but current status and organisation role not evidenced.</t>
        </is>
      </c>
      <c r="J345" s="77" t="inlineStr">
        <is>
          <t>http://www.monash.edu/pubs/2019handbooks/units/SWM5106.html</t>
        </is>
      </c>
      <c r="K345" s="77" t="inlineStr">
        <is>
          <t>Historical handbook</t>
        </is>
      </c>
    </row>
    <row r="346">
      <c r="A346" s="77" t="inlineStr">
        <is>
          <t>AU06-X01</t>
        </is>
      </c>
      <c r="B346" s="77" t="inlineStr">
        <is>
          <t>AU06</t>
        </is>
      </c>
      <c r="C346" s="77" t="inlineStr">
        <is>
          <t>Queensland</t>
        </is>
      </c>
      <c r="D346" s="77" t="inlineStr">
        <is>
          <t>Australia</t>
        </is>
      </c>
      <c r="E346" s="77" t="inlineStr">
        <is>
          <t>DECO3800/DECO3801 Design Computing Studio 3 (IT/software capstone)</t>
        </is>
      </c>
      <c r="F346" s="77" t="inlineStr">
        <is>
          <t>No</t>
        </is>
      </c>
      <c r="G346" s="77" t="inlineStr"/>
      <c r="H346" s="77" t="inlineStr">
        <is>
          <t>Near-miss: no external org</t>
        </is>
      </c>
      <c r="I34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6" s="77" t="inlineStr">
        <is>
          <t>https://programs-courses.uq.edu.au/course.html?course_code=DECO3801</t>
        </is>
      </c>
      <c r="K346" s="77" t="inlineStr">
        <is>
          <t>Semester 1 2026 offering</t>
        </is>
      </c>
    </row>
    <row r="347">
      <c r="A347" s="77" t="inlineStr">
        <is>
          <t>AU06-X02</t>
        </is>
      </c>
      <c r="B347" s="77" t="inlineStr">
        <is>
          <t>AU06</t>
        </is>
      </c>
      <c r="C347" s="77" t="inlineStr">
        <is>
          <t>Queensland</t>
        </is>
      </c>
      <c r="D347" s="77" t="inlineStr">
        <is>
          <t>Australia</t>
        </is>
      </c>
      <c r="E347" s="77" t="inlineStr">
        <is>
          <t>ENGG1100 Professional Engineering / ENGG4901 Professional Practice and the Business Environment A</t>
        </is>
      </c>
      <c r="F347" s="77" t="inlineStr">
        <is>
          <t>No</t>
        </is>
      </c>
      <c r="G347" s="77" t="inlineStr"/>
      <c r="H347" s="77" t="inlineStr">
        <is>
          <t>Near-miss: no external org</t>
        </is>
      </c>
      <c r="I347" s="77" t="inlineStr">
        <is>
          <t>Team design project/report (ENGG1100) and team project reported to a 'project manager' (ENGG4901) in 2026 profiles; no external organisation evidenced as client.</t>
        </is>
      </c>
      <c r="J347" s="77" t="inlineStr">
        <is>
          <t>https://course-profiles.uq.edu.au/course-profiles/ENGG1100-20455-7620</t>
        </is>
      </c>
      <c r="K347" s="77" t="inlineStr">
        <is>
          <t>2026 profiles</t>
        </is>
      </c>
    </row>
    <row r="348">
      <c r="A348" s="77" t="inlineStr">
        <is>
          <t>AU06-X03</t>
        </is>
      </c>
      <c r="B348" s="77" t="inlineStr">
        <is>
          <t>AU06</t>
        </is>
      </c>
      <c r="C348" s="77" t="inlineStr">
        <is>
          <t>Queensland</t>
        </is>
      </c>
      <c r="D348" s="77" t="inlineStr">
        <is>
          <t>Australia</t>
        </is>
      </c>
      <c r="E348" s="77" t="inlineStr">
        <is>
          <t>Master of Data Science Capstone Project (industry-partner projects)</t>
        </is>
      </c>
      <c r="F348" s="77" t="inlineStr">
        <is>
          <t>No</t>
        </is>
      </c>
      <c r="G348" s="77" t="inlineStr"/>
      <c r="H348" s="77" t="inlineStr">
        <is>
          <t>Near-miss: not group</t>
        </is>
      </c>
      <c r="I348" s="77" t="inlineStr">
        <is>
          <t>Industry partners post projects which students apply for individually (shortlisting/interview; application signed by industry supervisor); no evidence of team working.</t>
        </is>
      </c>
      <c r="J348" s="77" t="inlineStr">
        <is>
          <t>https://www.eait.uq.edu.au/employability/industry-partnerships/data-science-and-cyber-security/master-of-data-science-capstone-project</t>
        </is>
      </c>
      <c r="K348" s="77" t="inlineStr">
        <is>
          <t>undated</t>
        </is>
      </c>
    </row>
    <row r="349">
      <c r="A349" s="77" t="inlineStr">
        <is>
          <t>AU06-X04</t>
        </is>
      </c>
      <c r="B349" s="77" t="inlineStr">
        <is>
          <t>AU06</t>
        </is>
      </c>
      <c r="C349" s="77" t="inlineStr">
        <is>
          <t>Queensland</t>
        </is>
      </c>
      <c r="D349" s="77" t="inlineStr">
        <is>
          <t>Australia</t>
        </is>
      </c>
      <c r="E349" s="77" t="inlineStr">
        <is>
          <t>BE (Hons)/ME 24-week industry placement</t>
        </is>
      </c>
      <c r="F349" s="77" t="inlineStr">
        <is>
          <t>No</t>
        </is>
      </c>
      <c r="G349" s="77" t="inlineStr"/>
      <c r="H349" s="77" t="inlineStr">
        <is>
          <t>Placement/internship</t>
        </is>
      </c>
      <c r="I349" s="77" t="inlineStr">
        <is>
          <t>Industry-proposed investigation/design task undertaken on an individual placement; not group.</t>
        </is>
      </c>
      <c r="J349" s="77" t="inlineStr">
        <is>
          <t>https://www.eait.uq.edu.au/employability/industry-partnerships/engineering-students/beme-industry-placement</t>
        </is>
      </c>
      <c r="K349" s="77" t="inlineStr">
        <is>
          <t>undated</t>
        </is>
      </c>
    </row>
    <row r="350">
      <c r="A350" s="77" t="inlineStr">
        <is>
          <t>AU06-X05</t>
        </is>
      </c>
      <c r="B350" s="77" t="inlineStr">
        <is>
          <t>AU06</t>
        </is>
      </c>
      <c r="C350" s="77" t="inlineStr">
        <is>
          <t>Queensland</t>
        </is>
      </c>
      <c r="D350" s="77" t="inlineStr">
        <is>
          <t>Australia</t>
        </is>
      </c>
      <c r="E350" s="77" t="inlineStr">
        <is>
          <t>RBUS7999 Business Industry Placement</t>
        </is>
      </c>
      <c r="F350" s="77" t="inlineStr">
        <is>
          <t>No</t>
        </is>
      </c>
      <c r="G350" s="77" t="inlineStr"/>
      <c r="H350" s="77" t="inlineStr">
        <is>
          <t>Placement/internship</t>
        </is>
      </c>
      <c r="I350" s="77" t="inlineStr">
        <is>
          <t>Professional placement or industry consultancy project (group project) option; consultancy route appears to be the same BEL Industry Consulting Project framework (S3); 2023 course page only.</t>
        </is>
      </c>
      <c r="J350" s="77" t="inlineStr">
        <is>
          <t>https://my.uq.edu.au/programs-courses/course.html?course_code=RBUS7999&amp;year=2023</t>
        </is>
      </c>
      <c r="K350" s="77" t="inlineStr">
        <is>
          <t>2023</t>
        </is>
      </c>
    </row>
    <row r="351">
      <c r="A351" s="77" t="inlineStr">
        <is>
          <t>AU06-X06</t>
        </is>
      </c>
      <c r="B351" s="77" t="inlineStr">
        <is>
          <t>AU06</t>
        </is>
      </c>
      <c r="C351" s="77" t="inlineStr">
        <is>
          <t>Queensland</t>
        </is>
      </c>
      <c r="D351" s="77" t="inlineStr">
        <is>
          <t>Australia</t>
        </is>
      </c>
      <c r="E351" s="77" t="inlineStr">
        <is>
          <t>PSYC7405 Business Skills for Consultants</t>
        </is>
      </c>
      <c r="F351" s="77" t="inlineStr">
        <is>
          <t>No</t>
        </is>
      </c>
      <c r="G351" s="77" t="inlineStr"/>
      <c r="H351" s="77" t="inlineStr">
        <is>
          <t>Near-miss: no external org</t>
        </is>
      </c>
      <c r="I351" s="77" t="inlineStr">
        <is>
          <t>Teams work through case studies with an experienced consultant; no live client.</t>
        </is>
      </c>
      <c r="J351" s="77" t="inlineStr">
        <is>
          <t>https://programs-courses.uq.edu.au/course.html?course_code=PSYC7405</t>
        </is>
      </c>
      <c r="K351" s="77" t="inlineStr">
        <is>
          <t>undated</t>
        </is>
      </c>
    </row>
    <row r="352">
      <c r="A352" s="77" t="inlineStr">
        <is>
          <t>AU06-X07</t>
        </is>
      </c>
      <c r="B352" s="77" t="inlineStr">
        <is>
          <t>AU06</t>
        </is>
      </c>
      <c r="C352" s="77" t="inlineStr">
        <is>
          <t>Queensland</t>
        </is>
      </c>
      <c r="D352" s="77" t="inlineStr">
        <is>
          <t>Australia</t>
        </is>
      </c>
      <c r="E352" s="77" t="inlineStr">
        <is>
          <t>UQ Ventures other challenges (Global Business Challenge, Food Innovation Challenge, Quantum Hackathon) and ilab Accelerator</t>
        </is>
      </c>
      <c r="F352" s="77" t="inlineStr">
        <is>
          <t>No</t>
        </is>
      </c>
      <c r="G352" s="77" t="inlineStr"/>
      <c r="H352" s="77" t="inlineStr">
        <is>
          <t>Evidence gap</t>
        </is>
      </c>
      <c r="I352" s="77" t="inlineStr">
        <is>
          <t>Surfaced in search results but not researched within budget; ilab Accelerator supports students' own ventures (entrepreneurship).</t>
        </is>
      </c>
      <c r="J352" s="77" t="inlineStr">
        <is>
          <t>https://ventures.uq.edu.au/programs</t>
        </is>
      </c>
      <c r="K352" s="77" t="inlineStr"/>
    </row>
    <row r="353">
      <c r="A353" s="77" t="inlineStr">
        <is>
          <t>AU06-X08</t>
        </is>
      </c>
      <c r="B353" s="77" t="inlineStr">
        <is>
          <t>AU06</t>
        </is>
      </c>
      <c r="C353" s="77" t="inlineStr">
        <is>
          <t>Queensland</t>
        </is>
      </c>
      <c r="D353" s="77" t="inlineStr">
        <is>
          <t>Australia</t>
        </is>
      </c>
      <c r="E353" s="77" t="inlineStr">
        <is>
          <t>POLS3801 Internship / PHSS2000 Practical Employability Experience (HASS)</t>
        </is>
      </c>
      <c r="F353" s="77" t="inlineStr">
        <is>
          <t>No</t>
        </is>
      </c>
      <c r="G353" s="77" t="inlineStr"/>
      <c r="H353" s="77" t="inlineStr">
        <is>
          <t>Placement/internship</t>
        </is>
      </c>
      <c r="I353" s="77" t="inlineStr">
        <is>
          <t>Individual placements with external organisations; not group.</t>
        </is>
      </c>
      <c r="J353" s="77" t="inlineStr">
        <is>
          <t>https://polsis.uq.edu.au/internshipfield-work</t>
        </is>
      </c>
      <c r="K353" s="77" t="inlineStr">
        <is>
          <t>undated</t>
        </is>
      </c>
    </row>
    <row r="354">
      <c r="A354" s="77" t="inlineStr">
        <is>
          <t>AU06-X09</t>
        </is>
      </c>
      <c r="B354" s="77" t="inlineStr">
        <is>
          <t>AU06</t>
        </is>
      </c>
      <c r="C354" s="77" t="inlineStr">
        <is>
          <t>Queensland</t>
        </is>
      </c>
      <c r="D354" s="77" t="inlineStr">
        <is>
          <t>Australia</t>
        </is>
      </c>
      <c r="E354" s="77" t="inlineStr">
        <is>
          <t>HASS Portfolio Projects</t>
        </is>
      </c>
      <c r="F354" s="77" t="inlineStr">
        <is>
          <t>No</t>
        </is>
      </c>
      <c r="G354" s="77" t="inlineStr"/>
      <c r="H354" s="77" t="inlineStr">
        <is>
          <t>Near-miss: no external org</t>
        </is>
      </c>
      <c r="I354" s="77" t="inlineStr">
        <is>
          <t>Small student team projects from pre-prepared ideas with minor funding; no external client evidenced.</t>
        </is>
      </c>
      <c r="J354" s="77" t="inlineStr">
        <is>
          <t>https://hass.uq.edu.au/portfolio-projects</t>
        </is>
      </c>
      <c r="K354" s="77" t="inlineStr">
        <is>
          <t>undated</t>
        </is>
      </c>
    </row>
    <row r="355">
      <c r="A355" s="77" t="inlineStr">
        <is>
          <t>AU06-X10</t>
        </is>
      </c>
      <c r="B355" s="77" t="inlineStr">
        <is>
          <t>AU06</t>
        </is>
      </c>
      <c r="C355" s="77" t="inlineStr">
        <is>
          <t>Queensland</t>
        </is>
      </c>
      <c r="D355" s="77" t="inlineStr">
        <is>
          <t>Australia</t>
        </is>
      </c>
      <c r="E355" s="77" t="inlineStr">
        <is>
          <t>ARCH3100 Architectural Design: Clients and Culture / ARCH7043 studios</t>
        </is>
      </c>
      <c r="F355" s="77" t="inlineStr">
        <is>
          <t>No</t>
        </is>
      </c>
      <c r="G355" s="77" t="inlineStr"/>
      <c r="H355" s="77" t="inlineStr">
        <is>
          <t>Evidence gap</t>
        </is>
      </c>
      <c r="I355" s="77" t="inlineStr">
        <is>
          <t>Studio briefs involve real client communities (e.g. ATSICHS Brisbane healthcare hub, Sem 1 2025) and guest critics, but whether students work in groups on the client brief (vs individual design) and client role are not established.</t>
        </is>
      </c>
      <c r="J355" s="77" t="inlineStr">
        <is>
          <t>https://programs-courses.uq.edu.au/course.html?course_code=ARCH3100</t>
        </is>
      </c>
      <c r="K355" s="77" t="inlineStr">
        <is>
          <t>Sem 1 2025 profile</t>
        </is>
      </c>
    </row>
    <row r="356">
      <c r="A356" s="77" t="inlineStr">
        <is>
          <t>AU06-X11</t>
        </is>
      </c>
      <c r="B356" s="77" t="inlineStr">
        <is>
          <t>AU06</t>
        </is>
      </c>
      <c r="C356" s="77" t="inlineStr">
        <is>
          <t>Queensland</t>
        </is>
      </c>
      <c r="D356" s="77" t="inlineStr">
        <is>
          <t>Australia</t>
        </is>
      </c>
      <c r="E356" s="77" t="inlineStr">
        <is>
          <t>DATA7901 Data Science Capstone Project 1</t>
        </is>
      </c>
      <c r="F356" s="77" t="inlineStr">
        <is>
          <t>No</t>
        </is>
      </c>
      <c r="G356" s="77" t="inlineStr"/>
      <c r="H356" s="77" t="inlineStr">
        <is>
          <t>Near-miss: not group</t>
        </is>
      </c>
      <c r="I356" s="77" t="inlineStr">
        <is>
          <t>Industry-proposed projects; group working not evidenced (see Data Science capstone exclusion).</t>
        </is>
      </c>
      <c r="J356" s="77" t="inlineStr">
        <is>
          <t>https://programs-courses.uq.edu.au/course.html?course_code=DATA7901</t>
        </is>
      </c>
      <c r="K356" s="77" t="inlineStr">
        <is>
          <t>undated</t>
        </is>
      </c>
    </row>
    <row r="357">
      <c r="A357" s="77" t="inlineStr">
        <is>
          <t>AU09-X01</t>
        </is>
      </c>
      <c r="B357" s="77" t="inlineStr">
        <is>
          <t>AU09</t>
        </is>
      </c>
      <c r="C357" s="77" t="inlineStr">
        <is>
          <t>University of Technology Sydney</t>
        </is>
      </c>
      <c r="D357" s="77" t="inlineStr">
        <is>
          <t>Australia</t>
        </is>
      </c>
      <c r="E357" s="77" t="inlineStr">
        <is>
          <t>Business School capstones (21698 Managing for Social Impact; 24790 Business Project: Marketing; 24100 Applied Project in Marketing; 22319 Business Analysis)</t>
        </is>
      </c>
      <c r="F357" s="77" t="inlineStr">
        <is>
          <t>No</t>
        </is>
      </c>
      <c r="G357" s="77" t="inlineStr"/>
      <c r="H357" s="77" t="inlineStr">
        <is>
          <t>Evidence gap</t>
        </is>
      </c>
      <c r="I357" s="77" t="inlineStr">
        <is>
          <t>Search summaries suggest industry-engaged team work (21698 'small teams'), but handbook pages gave no description, client role or year.</t>
        </is>
      </c>
      <c r="J357" s="77" t="inlineStr">
        <is>
          <t>https://handbook.uts.edu.au/subjects/details/21698.html</t>
        </is>
      </c>
      <c r="K357" s="77" t="inlineStr">
        <is>
          <t>Further departmental instances likely</t>
        </is>
      </c>
    </row>
    <row r="358">
      <c r="A358" s="77" t="inlineStr">
        <is>
          <t>AU09-X02</t>
        </is>
      </c>
      <c r="B358" s="77" t="inlineStr">
        <is>
          <t>AU09</t>
        </is>
      </c>
      <c r="C358" s="77" t="inlineStr">
        <is>
          <t>University of Technology Sydney</t>
        </is>
      </c>
      <c r="D358" s="77" t="inlineStr">
        <is>
          <t>Australia</t>
        </is>
      </c>
      <c r="E358" s="77" t="inlineStr">
        <is>
          <t>Strategic Design Studio (EMBA)</t>
        </is>
      </c>
      <c r="F358" s="77" t="inlineStr">
        <is>
          <t>No</t>
        </is>
      </c>
      <c r="G358" s="77" t="inlineStr"/>
      <c r="H358" s="77" t="inlineStr">
        <is>
          <t>Evidence gap</t>
        </is>
      </c>
      <c r="I358" s="77" t="inlineStr">
        <is>
          <t>Teams of 4-5 with start-ups/corporates/NFPs per search summary, but page undated and EMBA-only; not opened.</t>
        </is>
      </c>
      <c r="J358" s="77" t="inlineStr">
        <is>
          <t>https://www.uts.edu.au/about/faculties/business/partner-us/solve-your-business-challenges/experiential-learning-programs/strategic-design-studio</t>
        </is>
      </c>
      <c r="K358" s="77" t="inlineStr">
        <is>
          <t>undated</t>
        </is>
      </c>
    </row>
    <row r="359">
      <c r="A359" s="77" t="inlineStr">
        <is>
          <t>AU09-X03</t>
        </is>
      </c>
      <c r="B359" s="77" t="inlineStr">
        <is>
          <t>AU09</t>
        </is>
      </c>
      <c r="C359" s="77" t="inlineStr">
        <is>
          <t>University of Technology Sydney</t>
        </is>
      </c>
      <c r="D359" s="77" t="inlineStr">
        <is>
          <t>Australia</t>
        </is>
      </c>
      <c r="E359" s="77" t="inlineStr">
        <is>
          <t>Engineering Capstone 41030 / IT capstones (31280, 41004, 37500, 36127)</t>
        </is>
      </c>
      <c r="F359" s="77" t="inlineStr">
        <is>
          <t>No</t>
        </is>
      </c>
      <c r="G359" s="77" t="inlineStr"/>
      <c r="H359" s="77" t="inlineStr">
        <is>
          <t>Evidence gap</t>
        </is>
      </c>
      <c r="I359" s="77" t="inlineStr">
        <is>
          <t>Industry projects are optional with third-party partner; group/individual not separable; IT group capstones seen only as list entries, 2021/2024 guides.</t>
        </is>
      </c>
      <c r="J359" s="77" t="inlineStr">
        <is>
          <t>https://www.uts.edu.au/globalassets/sites/default/files/Student_guide_to_capstone_project.pdf</t>
        </is>
      </c>
      <c r="K359" s="77" t="inlineStr">
        <is>
          <t>2026 handbook entries exist</t>
        </is>
      </c>
    </row>
    <row r="360">
      <c r="A360" s="77" t="inlineStr">
        <is>
          <t>AU09-X04</t>
        </is>
      </c>
      <c r="B360" s="77" t="inlineStr">
        <is>
          <t>AU09</t>
        </is>
      </c>
      <c r="C360" s="77" t="inlineStr">
        <is>
          <t>University of Technology Sydney</t>
        </is>
      </c>
      <c r="D360" s="77" t="inlineStr">
        <is>
          <t>Australia</t>
        </is>
      </c>
      <c r="E360" s="77" t="inlineStr">
        <is>
          <t>Mechanical and Mechatronic Design industry studio</t>
        </is>
      </c>
      <c r="F360" s="77" t="inlineStr">
        <is>
          <t>No</t>
        </is>
      </c>
      <c r="G360" s="77" t="inlineStr"/>
      <c r="H360" s="77" t="inlineStr">
        <is>
          <t>Evidence gap</t>
        </is>
      </c>
      <c r="I360" s="77" t="inlineStr">
        <is>
          <t>Snippet: teams of 4-6 with clients, final-year; page not opened or dated.</t>
        </is>
      </c>
      <c r="J360" s="77" t="inlineStr">
        <is>
          <t>https://www.uts.edu.au/for-students/current-students/managing-your-course/current-students-information-engineering-and-information-technology/undergraduate/industry-studio/mechanical-and-mechatronic-design</t>
        </is>
      </c>
      <c r="K360" s="77" t="inlineStr">
        <is>
          <t>undated</t>
        </is>
      </c>
    </row>
    <row r="361">
      <c r="A361" s="77" t="inlineStr">
        <is>
          <t>AU09-X05</t>
        </is>
      </c>
      <c r="B361" s="77" t="inlineStr">
        <is>
          <t>AU09</t>
        </is>
      </c>
      <c r="C361" s="77" t="inlineStr">
        <is>
          <t>University of Technology Sydney</t>
        </is>
      </c>
      <c r="D361" s="77" t="inlineStr">
        <is>
          <t>Australia</t>
        </is>
      </c>
      <c r="E361" s="77" t="inlineStr">
        <is>
          <t>SPS Professional Placement (52677)</t>
        </is>
      </c>
      <c r="F361" s="77" t="inlineStr">
        <is>
          <t>No</t>
        </is>
      </c>
      <c r="G361" s="77" t="inlineStr"/>
      <c r="H361" s="77" t="inlineStr">
        <is>
          <t>Placement/internship</t>
        </is>
      </c>
      <c r="I361" s="77" t="inlineStr">
        <is>
          <t>External-organisation research project co-designed with organisation, 80-100 hours, but placement-type; group format not evidenced.</t>
        </is>
      </c>
      <c r="J361" s="77" t="inlineStr">
        <is>
          <t>https://handbook.uts.edu.au/subjects/details/52677.html</t>
        </is>
      </c>
      <c r="K361" s="77" t="inlineStr">
        <is>
          <t>undated</t>
        </is>
      </c>
    </row>
    <row r="362">
      <c r="A362" s="77" t="inlineStr">
        <is>
          <t>AU09-X06</t>
        </is>
      </c>
      <c r="B362" s="77" t="inlineStr">
        <is>
          <t>AU09</t>
        </is>
      </c>
      <c r="C362" s="77" t="inlineStr">
        <is>
          <t>University of Technology Sydney</t>
        </is>
      </c>
      <c r="D362" s="77" t="inlineStr">
        <is>
          <t>Australia</t>
        </is>
      </c>
      <c r="E362" s="77" t="inlineStr">
        <is>
          <t>Physical Modelling (Science, CHOICE)</t>
        </is>
      </c>
      <c r="F362" s="77" t="inlineStr">
        <is>
          <t>No</t>
        </is>
      </c>
      <c r="G362" s="77" t="inlineStr"/>
      <c r="H362" s="77" t="inlineStr">
        <is>
          <t>Evidence gap</t>
        </is>
      </c>
      <c r="I362" s="77" t="inlineStr">
        <is>
          <t>2017 article only; current status unknown.</t>
        </is>
      </c>
      <c r="J362" s="77" t="inlineStr">
        <is>
          <t>https://futures.uts.edu.au/blog/2017/10/30/key-technology-partnership-teaching-excellence/</t>
        </is>
      </c>
      <c r="K362" s="77" t="inlineStr">
        <is>
          <t>historical</t>
        </is>
      </c>
    </row>
    <row r="363">
      <c r="A363" s="77" t="inlineStr">
        <is>
          <t>AU09-X07</t>
        </is>
      </c>
      <c r="B363" s="77" t="inlineStr">
        <is>
          <t>AU09</t>
        </is>
      </c>
      <c r="C363" s="77" t="inlineStr">
        <is>
          <t>University of Technology Sydney</t>
        </is>
      </c>
      <c r="D363" s="77" t="inlineStr">
        <is>
          <t>Australia</t>
        </is>
      </c>
      <c r="E363" s="77" t="inlineStr">
        <is>
          <t>Design Innovation Research Centre client projects; Master of Architecture Live Project 1 (11376)</t>
        </is>
      </c>
      <c r="F363" s="77" t="inlineStr">
        <is>
          <t>No</t>
        </is>
      </c>
      <c r="G363" s="77" t="inlineStr"/>
      <c r="H363" s="77" t="inlineStr">
        <is>
          <t>Evidence gap</t>
        </is>
      </c>
      <c r="I363" s="77" t="inlineStr">
        <is>
          <t>Research centre acts through university staff (internal); Live Project 1 individual or studio, no external client evidenced.</t>
        </is>
      </c>
      <c r="J363" s="77" t="inlineStr">
        <is>
          <t>https://handbook.uts.edu.au/subjects/11376.html</t>
        </is>
      </c>
      <c r="K363" s="77" t="inlineStr"/>
    </row>
    <row r="364">
      <c r="A364" s="77" t="inlineStr">
        <is>
          <t>AU10-X01</t>
        </is>
      </c>
      <c r="B364" s="77" t="inlineStr">
        <is>
          <t>AU10</t>
        </is>
      </c>
      <c r="C364" s="77" t="inlineStr">
        <is>
          <t>RMIT</t>
        </is>
      </c>
      <c r="D364" s="77" t="inlineStr">
        <is>
          <t>Australia</t>
        </is>
      </c>
      <c r="E364" s="77" t="inlineStr">
        <is>
          <t>Work-Integrated Learning (RMIT WIL framework)</t>
        </is>
      </c>
      <c r="F364" s="77" t="inlineStr">
        <is>
          <t>Yes</t>
        </is>
      </c>
      <c r="G364" s="77" t="n">
        <v>40</v>
      </c>
      <c r="H364" s="77" t="inlineStr">
        <is>
          <t>WIL framework</t>
        </is>
      </c>
      <c r="I364" s="77" t="inlineStr">
        <is>
          <t>Umbrella description: 'structured projects where students work on real problems set by industry or community partners, often in teams' but 'WIL requirements vary by course' and may be placements, creative practice or simulations; tested via the specific courses recorded as schemes S1-S6.</t>
        </is>
      </c>
      <c r="J364" s="77" t="inlineStr">
        <is>
          <t>https://www.rmit.edu.au/study-with-us/study-options/what-is-wil</t>
        </is>
      </c>
      <c r="K364" s="77" t="inlineStr">
        <is>
          <t>Undated page</t>
        </is>
      </c>
    </row>
    <row r="365">
      <c r="A365" s="77" t="inlineStr">
        <is>
          <t>AU10-X02</t>
        </is>
      </c>
      <c r="B365" s="77" t="inlineStr">
        <is>
          <t>AU10</t>
        </is>
      </c>
      <c r="C365" s="77" t="inlineStr">
        <is>
          <t>RMIT</t>
        </is>
      </c>
      <c r="D365" s="77" t="inlineStr">
        <is>
          <t>Australia</t>
        </is>
      </c>
      <c r="E365" s="77" t="inlineStr">
        <is>
          <t>COSC2408 Programming Project / School of Science capstone (client guide)</t>
        </is>
      </c>
      <c r="F365" s="77" t="inlineStr">
        <is>
          <t>No</t>
        </is>
      </c>
      <c r="G365" s="77" t="inlineStr"/>
      <c r="H365" s="77" t="inlineStr">
        <is>
          <t>Evidence gap</t>
        </is>
      </c>
      <c r="I365" s="77" t="inlineStr">
        <is>
          <t>Client guide describes groups of up to 5 with external clients (12 credit points, one semester) but is dated 2018 and hosted on a student server; current delivery unverified.</t>
        </is>
      </c>
      <c r="J365" s="77" t="inlineStr">
        <is>
          <t>http://titan.csit.rmit.edu.au/~e23005/capstone/capstone-client.pdf</t>
        </is>
      </c>
      <c r="K365" s="77" t="inlineStr">
        <is>
          <t>2018</t>
        </is>
      </c>
    </row>
    <row r="366">
      <c r="A366" s="77" t="inlineStr">
        <is>
          <t>AU10-X03</t>
        </is>
      </c>
      <c r="B366" s="77" t="inlineStr">
        <is>
          <t>AU10</t>
        </is>
      </c>
      <c r="C366" s="77" t="inlineStr">
        <is>
          <t>RMIT</t>
        </is>
      </c>
      <c r="D366" s="77" t="inlineStr">
        <is>
          <t>Australia</t>
        </is>
      </c>
      <c r="E366" s="77" t="inlineStr">
        <is>
          <t>Bachelor of Science capstone (WIL)</t>
        </is>
      </c>
      <c r="F366" s="77" t="inlineStr">
        <is>
          <t>No</t>
        </is>
      </c>
      <c r="G366" s="77" t="inlineStr"/>
      <c r="H366" s="77" t="inlineStr">
        <is>
          <t>Evidence gap</t>
        </is>
      </c>
      <c r="I366" s="77" t="inlineStr">
        <is>
          <t>Page mentions industry challenges and capstone projects but no team or client detail was read (page truncated).</t>
        </is>
      </c>
      <c r="J366" s="77" t="inlineStr">
        <is>
          <t>https://www.rmit.edu.au/study-with-us/levels-of-study/undergraduate-study/bachelor-degrees/bp350</t>
        </is>
      </c>
      <c r="K366" s="77" t="inlineStr">
        <is>
          <t>Undated</t>
        </is>
      </c>
    </row>
    <row r="367">
      <c r="A367" s="77" t="inlineStr">
        <is>
          <t>AU10-X04</t>
        </is>
      </c>
      <c r="B367" s="77" t="inlineStr">
        <is>
          <t>AU10</t>
        </is>
      </c>
      <c r="C367" s="77" t="inlineStr">
        <is>
          <t>RMIT</t>
        </is>
      </c>
      <c r="D367" s="77" t="inlineStr">
        <is>
          <t>Australia</t>
        </is>
      </c>
      <c r="E367" s="77" t="inlineStr">
        <is>
          <t>Master of Business Information Technology project</t>
        </is>
      </c>
      <c r="F367" s="77" t="inlineStr">
        <is>
          <t>No</t>
        </is>
      </c>
      <c r="G367" s="77" t="inlineStr"/>
      <c r="H367" s="77" t="inlineStr">
        <is>
          <t>Evidence gap</t>
        </is>
      </c>
      <c r="I367" s="77" t="inlineStr">
        <is>
          <t>Search summary says project teams build a system for an industry client; page not opened.</t>
        </is>
      </c>
      <c r="J367" s="77" t="inlineStr">
        <is>
          <t>https://www.rmit.edu.au/study-with-us/levels-of-study/postgraduate-study/masters-by-coursework/master-of-business-information-technology-mc200</t>
        </is>
      </c>
      <c r="K367" s="77" t="inlineStr">
        <is>
          <t>Undated</t>
        </is>
      </c>
    </row>
    <row r="368">
      <c r="A368" s="77" t="inlineStr">
        <is>
          <t>AU10-X05</t>
        </is>
      </c>
      <c r="B368" s="77" t="inlineStr">
        <is>
          <t>AU10</t>
        </is>
      </c>
      <c r="C368" s="77" t="inlineStr">
        <is>
          <t>RMIT</t>
        </is>
      </c>
      <c r="D368" s="77" t="inlineStr">
        <is>
          <t>Australia</t>
        </is>
      </c>
      <c r="E368" s="77" t="inlineStr">
        <is>
          <t>Master of Interior Design live-client studio / School of Design partnered studios</t>
        </is>
      </c>
      <c r="F368" s="77" t="inlineStr">
        <is>
          <t>No</t>
        </is>
      </c>
      <c r="G368" s="77" t="inlineStr"/>
      <c r="H368" s="77" t="inlineStr">
        <is>
          <t>Evidence gap</t>
        </is>
      </c>
      <c r="I368" s="77" t="inlineStr">
        <is>
          <t>Search summaries indicate industry-partnered 12-week studios with changing partners; pages not opened, team structure unverified.</t>
        </is>
      </c>
      <c r="J368" s="77" t="inlineStr">
        <is>
          <t>https://www.rmit.edu.au/about/schools-colleges/design/industry/partnered-projects</t>
        </is>
      </c>
      <c r="K368" s="77" t="inlineStr">
        <is>
          <t>Undated</t>
        </is>
      </c>
    </row>
    <row r="369">
      <c r="A369" s="77" t="inlineStr">
        <is>
          <t>AU10-X06</t>
        </is>
      </c>
      <c r="B369" s="77" t="inlineStr">
        <is>
          <t>AU10</t>
        </is>
      </c>
      <c r="C369" s="77" t="inlineStr">
        <is>
          <t>RMIT</t>
        </is>
      </c>
      <c r="D369" s="77" t="inlineStr">
        <is>
          <t>Australia</t>
        </is>
      </c>
      <c r="E369" s="77" t="inlineStr">
        <is>
          <t>School of Media and Communication partnered projects</t>
        </is>
      </c>
      <c r="F369" s="77" t="inlineStr">
        <is>
          <t>No</t>
        </is>
      </c>
      <c r="G369" s="77" t="inlineStr"/>
      <c r="H369" s="77" t="inlineStr">
        <is>
          <t>Evidence gap</t>
        </is>
      </c>
      <c r="I369" s="77" t="inlineStr">
        <is>
          <t>Generic page naming partners and areas; no course, team or date specified.</t>
        </is>
      </c>
      <c r="J369" s="77" t="inlineStr">
        <is>
          <t>https://www.rmit.edu.au/about/schools-colleges/media-and-communication/industry/partnered-projects</t>
        </is>
      </c>
      <c r="K369" s="77" t="inlineStr">
        <is>
          <t>Undated</t>
        </is>
      </c>
    </row>
    <row r="370">
      <c r="A370" s="77" t="inlineStr">
        <is>
          <t>AU10-X07</t>
        </is>
      </c>
      <c r="B370" s="77" t="inlineStr">
        <is>
          <t>AU10</t>
        </is>
      </c>
      <c r="C370" s="77" t="inlineStr">
        <is>
          <t>RMIT</t>
        </is>
      </c>
      <c r="D370" s="77" t="inlineStr">
        <is>
          <t>Australia</t>
        </is>
      </c>
      <c r="E370" s="77" t="inlineStr">
        <is>
          <t>Cyber Ready CIC Innovation Challenges (RMIT Activator)</t>
        </is>
      </c>
      <c r="F370" s="77" t="inlineStr">
        <is>
          <t>No</t>
        </is>
      </c>
      <c r="G370" s="77" t="inlineStr"/>
      <c r="H370" s="77" t="inlineStr">
        <is>
          <t>Evidence gap</t>
        </is>
      </c>
      <c r="I370" s="77" t="inlineStr">
        <is>
          <t>Search summary: customer-led design challenge with student teams and industry sponsors at checkpoints; page not opened, status unverified.</t>
        </is>
      </c>
      <c r="J370" s="77" t="inlineStr">
        <is>
          <t>https://www.rmit.edu.au/partner/hubs/activator/partnerships/cloud-innovation-centre/for-students</t>
        </is>
      </c>
      <c r="K370" s="77" t="inlineStr">
        <is>
          <t>Undated</t>
        </is>
      </c>
    </row>
    <row r="371">
      <c r="A371" s="77" t="inlineStr">
        <is>
          <t>AU10-X08</t>
        </is>
      </c>
      <c r="B371" s="77" t="inlineStr">
        <is>
          <t>AU10</t>
        </is>
      </c>
      <c r="C371" s="77" t="inlineStr">
        <is>
          <t>RMIT</t>
        </is>
      </c>
      <c r="D371" s="77" t="inlineStr">
        <is>
          <t>Australia</t>
        </is>
      </c>
      <c r="E371" s="77" t="inlineStr">
        <is>
          <t>Master of Communication Professional Research Project</t>
        </is>
      </c>
      <c r="F371" s="77" t="inlineStr">
        <is>
          <t>No</t>
        </is>
      </c>
      <c r="G371" s="77" t="inlineStr"/>
      <c r="H371" s="77" t="inlineStr">
        <is>
          <t>Near-miss: not group</t>
        </is>
      </c>
      <c r="I371" s="77" t="inlineStr">
        <is>
          <t>Capstone is an individually negotiated research project (search summary); the live-project element sits in Strategic Communication Management, not verified.</t>
        </is>
      </c>
      <c r="J371" s="77" t="inlineStr">
        <is>
          <t>https://www.rmit.edu.au/study-with-us/levels-of-study/postgraduate-study/masters-by-coursework/master-of-communication-mc248</t>
        </is>
      </c>
      <c r="K371" s="77" t="inlineStr">
        <is>
          <t>Undated</t>
        </is>
      </c>
    </row>
    <row r="372">
      <c r="A372" s="77" t="inlineStr">
        <is>
          <t>AU10-X09</t>
        </is>
      </c>
      <c r="B372" s="77" t="inlineStr">
        <is>
          <t>AU10</t>
        </is>
      </c>
      <c r="C372" s="77" t="inlineStr">
        <is>
          <t>RMIT</t>
        </is>
      </c>
      <c r="D372" s="77" t="inlineStr">
        <is>
          <t>Australia</t>
        </is>
      </c>
      <c r="E372" s="77" t="inlineStr">
        <is>
          <t>Juris Doctor simulations; 2008 architecture health studio</t>
        </is>
      </c>
      <c r="F372" s="77" t="inlineStr">
        <is>
          <t>No</t>
        </is>
      </c>
      <c r="G372" s="77" t="inlineStr"/>
      <c r="H372" s="77" t="inlineStr">
        <is>
          <t>Simulation/virtual</t>
        </is>
      </c>
      <c r="I372" s="77" t="inlineStr">
        <is>
          <t>Law shows simulated negotiations/moots only; the architecture live-client studio is from 2008.</t>
        </is>
      </c>
      <c r="J372" s="77" t="inlineStr">
        <is>
          <t>https://www.rmit.edu.au/study-with-us/law</t>
        </is>
      </c>
      <c r="K372" s="77" t="inlineStr"/>
    </row>
    <row r="373">
      <c r="A373" s="77" t="inlineStr">
        <is>
          <t>UK01-X01</t>
        </is>
      </c>
      <c r="B373" s="77" t="inlineStr">
        <is>
          <t>UK01</t>
        </is>
      </c>
      <c r="C373" s="77" t="inlineStr">
        <is>
          <t>Bath</t>
        </is>
      </c>
      <c r="D373" s="77" t="inlineStr">
        <is>
          <t>UK – additional</t>
        </is>
      </c>
      <c r="E373" s="77" t="inlineStr">
        <is>
          <t>External Integrated Project (EIP)</t>
        </is>
      </c>
      <c r="F373" s="77" t="inlineStr">
        <is>
          <t>No</t>
        </is>
      </c>
      <c r="G373" s="77" t="inlineStr"/>
      <c r="H373" s="77" t="inlineStr">
        <is>
          <t>Near-miss: not group</t>
        </is>
      </c>
      <c r="I373" s="77" t="inlineStr">
        <is>
          <t>Third-year E&amp;D students work individually at a company for 4-6 months (within a larger company team); group working between students not evidenced.</t>
        </is>
      </c>
      <c r="J373" s="77" t="inlineStr">
        <is>
          <t>https://www.bath.ac.uk/campaigns/become-an-external-integrated-project-partner/</t>
        </is>
      </c>
      <c r="K373" s="77" t="inlineStr">
        <is>
          <t>Undated; months only</t>
        </is>
      </c>
    </row>
    <row r="374">
      <c r="A374" s="77" t="inlineStr">
        <is>
          <t>UK01-X02</t>
        </is>
      </c>
      <c r="B374" s="77" t="inlineStr">
        <is>
          <t>UK01</t>
        </is>
      </c>
      <c r="C374" s="77" t="inlineStr">
        <is>
          <t>Bath</t>
        </is>
      </c>
      <c r="D374" s="77" t="inlineStr">
        <is>
          <t>UK – additional</t>
        </is>
      </c>
      <c r="E374" s="77" t="inlineStr">
        <is>
          <t>Ted Happold architecture/civil engineering joint project</t>
        </is>
      </c>
      <c r="F374" s="77" t="inlineStr">
        <is>
          <t>No</t>
        </is>
      </c>
      <c r="G374" s="77" t="inlineStr"/>
      <c r="H374" s="77" t="inlineStr">
        <is>
          <t>Near-miss: no external org</t>
        </is>
      </c>
      <c r="I374" s="77" t="inlineStr">
        <is>
          <t>Teams of 4-6 over ~8 weeks on a brief 'always based on a real scenario', but no external organisation setting or receiving the brief evidenced.</t>
        </is>
      </c>
      <c r="J374" s="77" t="inlineStr">
        <is>
          <t>https://www.bath.ac.uk/campaigns/developing-design-solutions-with-architecture-and-civil-engineering-projects/</t>
        </is>
      </c>
      <c r="K374" s="77" t="inlineStr">
        <is>
          <t>search extract only</t>
        </is>
      </c>
    </row>
    <row r="375">
      <c r="A375" s="77" t="inlineStr">
        <is>
          <t>UK01-X03</t>
        </is>
      </c>
      <c r="B375" s="77" t="inlineStr">
        <is>
          <t>UK01</t>
        </is>
      </c>
      <c r="C375" s="77" t="inlineStr">
        <is>
          <t>Bath</t>
        </is>
      </c>
      <c r="D375" s="77" t="inlineStr">
        <is>
          <t>UK – additional</t>
        </is>
      </c>
      <c r="E375" s="77" t="inlineStr">
        <is>
          <t>Computer Science final-year/group projects</t>
        </is>
      </c>
      <c r="F375" s="77" t="inlineStr">
        <is>
          <t>No</t>
        </is>
      </c>
      <c r="G375" s="77" t="inlineStr"/>
      <c r="H375" s="77" t="inlineStr">
        <is>
          <t>Near-miss: no external org</t>
        </is>
      </c>
      <c r="I375" s="77" t="inlineStr">
        <is>
          <t>Final-year project individual; group projects in earlier years with no client evidenced; industry links are placements.</t>
        </is>
      </c>
      <c r="J375" s="77" t="inlineStr">
        <is>
          <t>https://www.bath.ac.uk/courses/undergraduate-2027/computer-science/bsc-computer-science/</t>
        </is>
      </c>
      <c r="K375" s="77" t="inlineStr"/>
    </row>
    <row r="376">
      <c r="A376" s="77" t="inlineStr">
        <is>
          <t>UK01-X04</t>
        </is>
      </c>
      <c r="B376" s="77" t="inlineStr">
        <is>
          <t>UK01</t>
        </is>
      </c>
      <c r="C376" s="77" t="inlineStr">
        <is>
          <t>Bath</t>
        </is>
      </c>
      <c r="D376" s="77" t="inlineStr">
        <is>
          <t>UK – additional</t>
        </is>
      </c>
      <c r="E376" s="77" t="inlineStr">
        <is>
          <t>MBA Multi-Project Suite (consulting and change management project)</t>
        </is>
      </c>
      <c r="F376" s="77" t="inlineStr">
        <is>
          <t>No</t>
        </is>
      </c>
      <c r="G376" s="77" t="inlineStr"/>
      <c r="H376" s="77" t="inlineStr">
        <is>
          <t>Evidence gap</t>
        </is>
      </c>
      <c r="I376" s="77" t="inlineStr">
        <is>
          <t>Search result states teams work with an external client; page not opened and not undergraduate/MSc core; MBA site (mba.bath.ac.uk) should be fetched.</t>
        </is>
      </c>
      <c r="J376" s="77" t="inlineStr">
        <is>
          <t>https://mba.bath.ac.uk/full-time-mba/programme-content-and-modules/</t>
        </is>
      </c>
      <c r="K376" s="77" t="inlineStr"/>
    </row>
    <row r="377">
      <c r="A377" s="77" t="inlineStr">
        <is>
          <t>UK01-X05</t>
        </is>
      </c>
      <c r="B377" s="77" t="inlineStr">
        <is>
          <t>UK01</t>
        </is>
      </c>
      <c r="C377" s="77" t="inlineStr">
        <is>
          <t>Bath</t>
        </is>
      </c>
      <c r="D377" s="77" t="inlineStr">
        <is>
          <t>UK – additional</t>
        </is>
      </c>
      <c r="E377" s="77" t="inlineStr">
        <is>
          <t>Science departments (Chemistry, Physics, Maths, Biology) student projects</t>
        </is>
      </c>
      <c r="F377" s="77" t="inlineStr">
        <is>
          <t>No</t>
        </is>
      </c>
      <c r="G377" s="77" t="inlineStr"/>
      <c r="H377" s="77" t="inlineStr">
        <is>
          <t>Evidence gap</t>
        </is>
      </c>
      <c r="I377" s="77" t="inlineStr">
        <is>
          <t>No taught student team project with an external partner found; industry links are PhD CASE/CDT and placements.</t>
        </is>
      </c>
      <c r="J377" s="77" t="inlineStr">
        <is>
          <t>https://www.bath.ac.uk/faculties/faculty-of-science/</t>
        </is>
      </c>
      <c r="K377" s="77" t="inlineStr"/>
    </row>
    <row r="378">
      <c r="A378" s="77" t="inlineStr">
        <is>
          <t>UK01-X06</t>
        </is>
      </c>
      <c r="B378" s="77" t="inlineStr">
        <is>
          <t>UK01</t>
        </is>
      </c>
      <c r="C378" s="77" t="inlineStr">
        <is>
          <t>Bath</t>
        </is>
      </c>
      <c r="D378" s="77" t="inlineStr">
        <is>
          <t>UK – additional</t>
        </is>
      </c>
      <c r="E378" s="77" t="inlineStr">
        <is>
          <t>Professional placement years (Social Policy, Sociology etc.)</t>
        </is>
      </c>
      <c r="F378" s="77" t="inlineStr">
        <is>
          <t>No</t>
        </is>
      </c>
      <c r="G378" s="77" t="inlineStr"/>
      <c r="H378" s="77" t="inlineStr">
        <is>
          <t>Placement/internship</t>
        </is>
      </c>
      <c r="I378" s="77" t="inlineStr">
        <is>
          <t>Individual placements; no group project component evidenced.</t>
        </is>
      </c>
      <c r="J378" s="77" t="inlineStr">
        <is>
          <t>https://www.bath.ac.uk/courses/undergraduate-2026/sociology-social-policy-and-social-sciences/bsc-social-policy/</t>
        </is>
      </c>
      <c r="K378" s="77" t="inlineStr"/>
    </row>
    <row r="379">
      <c r="A379" s="77" t="inlineStr">
        <is>
          <t>UK02-X01</t>
        </is>
      </c>
      <c r="B379" s="77" t="inlineStr">
        <is>
          <t>UK02</t>
        </is>
      </c>
      <c r="C379" s="77" t="inlineStr">
        <is>
          <t>St Andrews</t>
        </is>
      </c>
      <c r="D379" s="77" t="inlineStr">
        <is>
          <t>UK – additional</t>
        </is>
      </c>
      <c r="E379" s="77" t="inlineStr">
        <is>
          <t>St Andrews Innovation consultancy services</t>
        </is>
      </c>
      <c r="F379" s="77" t="inlineStr">
        <is>
          <t>No</t>
        </is>
      </c>
      <c r="G379" s="77" t="inlineStr"/>
      <c r="H379" s="77" t="inlineStr">
        <is>
          <t>Other</t>
        </is>
      </c>
      <c r="I379" s="77" t="inlineStr">
        <is>
          <t>Staff-led consultancy for external clients handled by the University's innovation office; not a student project route.</t>
        </is>
      </c>
      <c r="J379" s="77" t="inlineStr">
        <is>
          <t>https://innovation.st-andrews.ac.uk/industry-services/consultancy/</t>
        </is>
      </c>
      <c r="K379" s="77" t="inlineStr"/>
    </row>
    <row r="380">
      <c r="A380" s="77" t="inlineStr">
        <is>
          <t>UK02-X02</t>
        </is>
      </c>
      <c r="B380" s="77" t="inlineStr">
        <is>
          <t>UK02</t>
        </is>
      </c>
      <c r="C380" s="77" t="inlineStr">
        <is>
          <t>St Andrews</t>
        </is>
      </c>
      <c r="D380" s="77" t="inlineStr">
        <is>
          <t>UK – additional</t>
        </is>
      </c>
      <c r="E380" s="77" t="inlineStr">
        <is>
          <t>Entrepreneurship MSc entrepreneurship project</t>
        </is>
      </c>
      <c r="F380" s="77" t="inlineStr">
        <is>
          <t>No</t>
        </is>
      </c>
      <c r="G380" s="77" t="inlineStr"/>
      <c r="H380" s="77" t="inlineStr">
        <is>
          <t>Entrepreneurship/incubator</t>
        </is>
      </c>
      <c r="I380" s="77" t="inlineStr">
        <is>
          <t>Replaces the dissertation with taking 'a real business idea from concept to action plan'; no external client brief evidenced.</t>
        </is>
      </c>
      <c r="J380" s="77" t="inlineStr">
        <is>
          <t>https://www.st-andrews.ac.uk/subjects/management/entrepreneurship-msc/</t>
        </is>
      </c>
      <c r="K380" s="77" t="inlineStr">
        <is>
          <t>Current course page</t>
        </is>
      </c>
    </row>
    <row r="381">
      <c r="A381" s="77" t="inlineStr">
        <is>
          <t>UK02-X03</t>
        </is>
      </c>
      <c r="B381" s="77" t="inlineStr">
        <is>
          <t>UK02</t>
        </is>
      </c>
      <c r="C381" s="77" t="inlineStr">
        <is>
          <t>St Andrews</t>
        </is>
      </c>
      <c r="D381" s="77" t="inlineStr">
        <is>
          <t>UK – additional</t>
        </is>
      </c>
      <c r="E381" s="77" t="inlineStr">
        <is>
          <t>ScotGEM MBChB Agents of Change projects</t>
        </is>
      </c>
      <c r="F381" s="77" t="inlineStr">
        <is>
          <t>No</t>
        </is>
      </c>
      <c r="G381" s="77" t="inlineStr"/>
      <c r="H381" s="77" t="inlineStr">
        <is>
          <t>Evidence gap</t>
        </is>
      </c>
      <c r="I381" s="77" t="inlineStr">
        <is>
          <t>Voluntary sector placement and healthcare improvement projects in years 1, 3, 4; page does not describe group work, outputs or the external organisation's role.</t>
        </is>
      </c>
      <c r="J381" s="77" t="inlineStr">
        <is>
          <t>https://www.st-andrews.ac.uk/subjects/medicine/scotgem-mbchb/</t>
        </is>
      </c>
      <c r="K381" s="77" t="inlineStr">
        <is>
          <t>Current course page</t>
        </is>
      </c>
    </row>
    <row r="382">
      <c r="A382" s="77" t="inlineStr">
        <is>
          <t>UK03-X01</t>
        </is>
      </c>
      <c r="B382" s="77" t="inlineStr">
        <is>
          <t>UK03</t>
        </is>
      </c>
      <c r="C382" s="77" t="inlineStr">
        <is>
          <t>Lancaster</t>
        </is>
      </c>
      <c r="D382" s="77" t="inlineStr">
        <is>
          <t>UK – additional</t>
        </is>
      </c>
      <c r="E382" s="77" t="inlineStr">
        <is>
          <t>Lancaster Award</t>
        </is>
      </c>
      <c r="F382" s="77" t="inlineStr">
        <is>
          <t>Yes</t>
        </is>
      </c>
      <c r="G382" s="77" t="n">
        <v>55</v>
      </c>
      <c r="H382" s="77" t="inlineStr">
        <is>
          <t>Employability award</t>
        </is>
      </c>
      <c r="I382"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82" s="77" t="inlineStr">
        <is>
          <t>https://www.lancaster.ac.uk/study/why-lancaster/careers-and-employability/</t>
        </is>
      </c>
      <c r="K382" s="77" t="inlineStr">
        <is>
          <t>Academic reach would be University-wide but no qualifying activity</t>
        </is>
      </c>
    </row>
    <row r="383">
      <c r="A383" s="77" t="inlineStr">
        <is>
          <t>UK03-X02</t>
        </is>
      </c>
      <c r="B383" s="77" t="inlineStr">
        <is>
          <t>UK03</t>
        </is>
      </c>
      <c r="C383" s="77" t="inlineStr">
        <is>
          <t>Lancaster</t>
        </is>
      </c>
      <c r="D383" s="77" t="inlineStr">
        <is>
          <t>UK – additional</t>
        </is>
      </c>
      <c r="E383" s="77" t="inlineStr">
        <is>
          <t>Computer Science Group Project (Year 2)</t>
        </is>
      </c>
      <c r="F383" s="77" t="inlineStr">
        <is>
          <t>No</t>
        </is>
      </c>
      <c r="G383" s="77" t="inlineStr"/>
      <c r="H383" s="77" t="inlineStr">
        <is>
          <t>Near-miss: no external org</t>
        </is>
      </c>
      <c r="I383" s="77" t="inlineStr">
        <is>
          <t>Group client-brief module, but brief is the module's own; no evidence of external organisations; client represented through supervisor in older records.</t>
        </is>
      </c>
      <c r="J383" s="77" t="inlineStr">
        <is>
          <t>https://www.lancaster.ac.uk/study/undergraduate/courses/computer-science-bsc-hons-g400/2027/</t>
        </is>
      </c>
      <c r="K383" s="77" t="inlineStr"/>
    </row>
    <row r="384">
      <c r="A384" s="77" t="inlineStr">
        <is>
          <t>UK03-X03</t>
        </is>
      </c>
      <c r="B384" s="77" t="inlineStr">
        <is>
          <t>UK03</t>
        </is>
      </c>
      <c r="C384" s="77" t="inlineStr">
        <is>
          <t>Lancaster</t>
        </is>
      </c>
      <c r="D384" s="77" t="inlineStr">
        <is>
          <t>UK – additional</t>
        </is>
      </c>
      <c r="E384" s="77" t="inlineStr">
        <is>
          <t>Computing Third Year Project with external partner</t>
        </is>
      </c>
      <c r="F384" s="77" t="inlineStr">
        <is>
          <t>No</t>
        </is>
      </c>
      <c r="G384" s="77" t="inlineStr"/>
      <c r="H384" s="77" t="inlineStr">
        <is>
          <t>Near-miss: not group</t>
        </is>
      </c>
      <c r="I384" s="77" t="inlineStr">
        <is>
          <t>Individual project that can be done with a company.</t>
        </is>
      </c>
      <c r="J384" s="77" t="inlineStr">
        <is>
          <t>https://www.lancaster.ac.uk/natural-sciences/course-and-pathways-2026/computing-and-communications-pathway/</t>
        </is>
      </c>
      <c r="K384" s="77" t="inlineStr"/>
    </row>
    <row r="385">
      <c r="A385" s="77" t="inlineStr">
        <is>
          <t>UK03-X04</t>
        </is>
      </c>
      <c r="B385" s="77" t="inlineStr">
        <is>
          <t>UK03</t>
        </is>
      </c>
      <c r="C385" s="77" t="inlineStr">
        <is>
          <t>Lancaster</t>
        </is>
      </c>
      <c r="D385" s="77" t="inlineStr">
        <is>
          <t>UK – additional</t>
        </is>
      </c>
      <c r="E385" s="77" t="inlineStr">
        <is>
          <t>Law Clinic (pro bono advice)</t>
        </is>
      </c>
      <c r="F385" s="77" t="inlineStr">
        <is>
          <t>No</t>
        </is>
      </c>
      <c r="G385" s="77" t="inlineStr"/>
      <c r="H385" s="77" t="inlineStr">
        <is>
          <t>Near-miss: no external org</t>
        </is>
      </c>
      <c r="I385" s="77" t="inlineStr">
        <is>
          <t>Students in pairs advise members of the public under supervision; clients are individuals, output is advice letters rather than organisation project. Policy Law Clinic with Environmental Law Foundation not evidenced in detail.</t>
        </is>
      </c>
      <c r="J385" s="77" t="inlineStr">
        <is>
          <t>https://www.lancaster.ac.uk/study/why-lancaster/law-clinics/</t>
        </is>
      </c>
      <c r="K385" s="77" t="inlineStr"/>
    </row>
    <row r="386">
      <c r="A386" s="77" t="inlineStr">
        <is>
          <t>UK03-X05</t>
        </is>
      </c>
      <c r="B386" s="77" t="inlineStr">
        <is>
          <t>UK03</t>
        </is>
      </c>
      <c r="C386" s="77" t="inlineStr">
        <is>
          <t>Lancaster</t>
        </is>
      </c>
      <c r="D386" s="77" t="inlineStr">
        <is>
          <t>UK – additional</t>
        </is>
      </c>
      <c r="E386" s="77" t="inlineStr">
        <is>
          <t>Global Challenges and Collaborative Solutions (FASS5002 Discovery module)</t>
        </is>
      </c>
      <c r="F386" s="77" t="inlineStr">
        <is>
          <t>No</t>
        </is>
      </c>
      <c r="G386" s="77" t="inlineStr"/>
      <c r="H386" s="77" t="inlineStr">
        <is>
          <t>Evidence gap</t>
        </is>
      </c>
      <c r="I386" s="77" t="inlineStr">
        <is>
          <t>Interdisciplinary team problem-solving; no external organisation evidenced.</t>
        </is>
      </c>
      <c r="J386" s="77" t="inlineStr">
        <is>
          <t>https://www.lancaster.ac.uk/humanities-arts-and-social-sciences/courses/discovery-modules/</t>
        </is>
      </c>
      <c r="K386" s="77" t="inlineStr"/>
    </row>
    <row r="387">
      <c r="A387" s="77" t="inlineStr">
        <is>
          <t>UK03-X06</t>
        </is>
      </c>
      <c r="B387" s="77" t="inlineStr">
        <is>
          <t>UK03</t>
        </is>
      </c>
      <c r="C387" s="77" t="inlineStr">
        <is>
          <t>Lancaster</t>
        </is>
      </c>
      <c r="D387" s="77" t="inlineStr">
        <is>
          <t>UK – additional</t>
        </is>
      </c>
      <c r="E387" s="77" t="inlineStr">
        <is>
          <t>SHAPE sustainability project</t>
        </is>
      </c>
      <c r="F387" s="77" t="inlineStr">
        <is>
          <t>No</t>
        </is>
      </c>
      <c r="G387" s="77" t="inlineStr"/>
      <c r="H387" s="77" t="inlineStr">
        <is>
          <t>Evidence gap</t>
        </is>
      </c>
      <c r="I387" s="77" t="inlineStr">
        <is>
          <t>Small interdisciplinary groups solving real-life sustainability challenges (2024, with SOS-UK/British Academy); external organisation role and current status not evidenced.</t>
        </is>
      </c>
      <c r="J387" s="77" t="inlineStr">
        <is>
          <t>https://www.lancaster.ac.uk/sustainability/get-involved/students/</t>
        </is>
      </c>
      <c r="K387" s="77" t="inlineStr">
        <is>
          <t>2024</t>
        </is>
      </c>
    </row>
    <row r="388">
      <c r="A388" s="77" t="inlineStr">
        <is>
          <t>UK03-X07</t>
        </is>
      </c>
      <c r="B388" s="77" t="inlineStr">
        <is>
          <t>UK03</t>
        </is>
      </c>
      <c r="C388" s="77" t="inlineStr">
        <is>
          <t>Lancaster</t>
        </is>
      </c>
      <c r="D388" s="77" t="inlineStr">
        <is>
          <t>UK – additional</t>
        </is>
      </c>
      <c r="E388" s="77" t="inlineStr">
        <is>
          <t>MSc Data Science summer placement/dissertation</t>
        </is>
      </c>
      <c r="F388" s="77" t="inlineStr">
        <is>
          <t>No</t>
        </is>
      </c>
      <c r="G388" s="77" t="inlineStr"/>
      <c r="H388" s="77" t="inlineStr">
        <is>
          <t>Placement/internship</t>
        </is>
      </c>
      <c r="I388" s="77" t="inlineStr">
        <is>
          <t>Industry placements (Unilever, Siemens, Bank of England) as individual dissertation basis; not shown as group.</t>
        </is>
      </c>
      <c r="J388" s="77" t="inlineStr">
        <is>
          <t>https://www.lancaster.ac.uk/sci-tech/msc-data-science-apply-now/</t>
        </is>
      </c>
      <c r="K388" s="77" t="inlineStr"/>
    </row>
    <row r="389">
      <c r="A389" s="77" t="inlineStr">
        <is>
          <t>UK03-X08</t>
        </is>
      </c>
      <c r="B389" s="77" t="inlineStr">
        <is>
          <t>UK03</t>
        </is>
      </c>
      <c r="C389" s="77" t="inlineStr">
        <is>
          <t>Lancaster</t>
        </is>
      </c>
      <c r="D389" s="77" t="inlineStr">
        <is>
          <t>UK – additional</t>
        </is>
      </c>
      <c r="E389" s="77" t="inlineStr">
        <is>
          <t>Psychology Employability Programme</t>
        </is>
      </c>
      <c r="F389" s="77" t="inlineStr">
        <is>
          <t>No</t>
        </is>
      </c>
      <c r="G389" s="77" t="inlineStr"/>
      <c r="H389" s="77" t="inlineStr">
        <is>
          <t>Volunteering/service-learning</t>
        </is>
      </c>
      <c r="I389" s="77" t="inlineStr">
        <is>
          <t>Individual community/charity work placements counting toward Lancaster Award.</t>
        </is>
      </c>
      <c r="J389" s="77" t="inlineStr">
        <is>
          <t>https://www.lancaster.ac.uk/psychology/study/employability/</t>
        </is>
      </c>
      <c r="K389" s="77" t="inlineStr"/>
    </row>
    <row r="390">
      <c r="A390" s="77" t="inlineStr">
        <is>
          <t>UK03-X09</t>
        </is>
      </c>
      <c r="B390" s="77" t="inlineStr">
        <is>
          <t>UK03</t>
        </is>
      </c>
      <c r="C390" s="77" t="inlineStr">
        <is>
          <t>Lancaster</t>
        </is>
      </c>
      <c r="D390" s="77" t="inlineStr">
        <is>
          <t>UK – additional</t>
        </is>
      </c>
      <c r="E390" s="77" t="inlineStr">
        <is>
          <t>Environmental Management MSc / Environment and Development MSc</t>
        </is>
      </c>
      <c r="F390" s="77" t="inlineStr">
        <is>
          <t>No</t>
        </is>
      </c>
      <c r="G390" s="77" t="inlineStr"/>
      <c r="H390" s="77" t="inlineStr">
        <is>
          <t>Near-miss: not group</t>
        </is>
      </c>
      <c r="I390" s="77" t="inlineStr">
        <is>
          <t>Partner-organisation dissertations are individual; Eco-innovation team module has no external client evidenced.</t>
        </is>
      </c>
      <c r="J390" s="77" t="inlineStr">
        <is>
          <t>https://www.lancaster.ac.uk/study/postgraduate/postgraduate-courses/environmental-management-msc/2025/</t>
        </is>
      </c>
      <c r="K390" s="77" t="inlineStr"/>
    </row>
    <row r="391">
      <c r="A391" s="77" t="inlineStr">
        <is>
          <t>UK03-X10</t>
        </is>
      </c>
      <c r="B391" s="77" t="inlineStr">
        <is>
          <t>UK03</t>
        </is>
      </c>
      <c r="C391" s="77" t="inlineStr">
        <is>
          <t>Lancaster</t>
        </is>
      </c>
      <c r="D391" s="77" t="inlineStr">
        <is>
          <t>UK – additional</t>
        </is>
      </c>
      <c r="E391" s="77" t="inlineStr">
        <is>
          <t>Marketing MSc live dissertation / Executive MBA group consultancy challenge</t>
        </is>
      </c>
      <c r="F391" s="77" t="inlineStr">
        <is>
          <t>No</t>
        </is>
      </c>
      <c r="G391" s="77" t="inlineStr"/>
      <c r="H391" s="77" t="inlineStr">
        <is>
          <t>Evidence gap</t>
        </is>
      </c>
      <c r="I391" s="77" t="inlineStr">
        <is>
          <t>'Can' complete live company dissertation (P&amp;G, Molson Coors, Suntory); Executive MBA says 'real-life problem or business simulation'; group/real status not separable.</t>
        </is>
      </c>
      <c r="J391" s="77" t="inlineStr">
        <is>
          <t>https://www.lancaster.ac.uk/study/postgraduate/postgraduate-courses/marketing-msc/2026/</t>
        </is>
      </c>
      <c r="K391" s="77" t="inlineStr"/>
    </row>
    <row r="392">
      <c r="A392" s="77" t="inlineStr">
        <is>
          <t>UK03-X11</t>
        </is>
      </c>
      <c r="B392" s="77" t="inlineStr">
        <is>
          <t>UK03</t>
        </is>
      </c>
      <c r="C392" s="77" t="inlineStr">
        <is>
          <t>Lancaster</t>
        </is>
      </c>
      <c r="D392" s="77" t="inlineStr">
        <is>
          <t>UK – additional</t>
        </is>
      </c>
      <c r="E392" s="77" t="inlineStr">
        <is>
          <t>Lancaster University Consultancy Services (LUCS)</t>
        </is>
      </c>
      <c r="F392" s="77" t="inlineStr">
        <is>
          <t>No</t>
        </is>
      </c>
      <c r="G392" s="77" t="inlineStr"/>
      <c r="H392" s="77" t="inlineStr">
        <is>
          <t>Other</t>
        </is>
      </c>
      <c r="I392" s="77" t="inlineStr">
        <is>
          <t>Staff consultancy; states it will not subcontract to students.</t>
        </is>
      </c>
      <c r="J392" s="77" t="inlineStr">
        <is>
          <t>https://www.lancaster.ac.uk/research/research-enterprise-services/consultancy/key-principles/</t>
        </is>
      </c>
      <c r="K392" s="77" t="inlineStr"/>
    </row>
    <row r="393">
      <c r="A393" s="77" t="inlineStr">
        <is>
          <t>UK03-X12</t>
        </is>
      </c>
      <c r="B393" s="77" t="inlineStr">
        <is>
          <t>UK03</t>
        </is>
      </c>
      <c r="C393" s="77" t="inlineStr">
        <is>
          <t>Lancaster</t>
        </is>
      </c>
      <c r="D393" s="77" t="inlineStr">
        <is>
          <t>UK – additional</t>
        </is>
      </c>
      <c r="E393" s="77" t="inlineStr">
        <is>
          <t>LUMS Next-Gen Entrepreneurs Challenge / 100 Day Challenge</t>
        </is>
      </c>
      <c r="F393" s="77" t="inlineStr">
        <is>
          <t>No</t>
        </is>
      </c>
      <c r="G393" s="77" t="inlineStr"/>
      <c r="H393" s="77" t="inlineStr">
        <is>
          <t>Entrepreneurship/incubator</t>
        </is>
      </c>
      <c r="I393" s="77" t="inlineStr">
        <is>
          <t>Schools outreach / entrepreneurship competition; no live external client.</t>
        </is>
      </c>
      <c r="J393" s="77" t="inlineStr">
        <is>
          <t>https://www.lancaster.ac.uk/lums/about-us/working-with-schools/next-gen-entrepreneurs-challenge/</t>
        </is>
      </c>
      <c r="K393" s="77" t="inlineStr"/>
    </row>
    <row r="394">
      <c r="A394" s="77" t="inlineStr">
        <is>
          <t>UK04-X01</t>
        </is>
      </c>
      <c r="B394" s="77" t="inlineStr">
        <is>
          <t>UK04</t>
        </is>
      </c>
      <c r="C394" s="77" t="inlineStr">
        <is>
          <t>Loughborough</t>
        </is>
      </c>
      <c r="D394" s="77" t="inlineStr">
        <is>
          <t>UK – additional</t>
        </is>
      </c>
      <c r="E394" s="77" t="inlineStr">
        <is>
          <t>Personal Best</t>
        </is>
      </c>
      <c r="F394" s="77" t="inlineStr">
        <is>
          <t>Yes</t>
        </is>
      </c>
      <c r="G394" s="77" t="n">
        <v>56</v>
      </c>
      <c r="H394" s="77" t="inlineStr">
        <is>
          <t>Employability award</t>
        </is>
      </c>
      <c r="I394" s="77" t="inlineStr">
        <is>
          <t>Co-curricular award recording personal/professional development badges (complete Ready Set Loughborough plus other badges); no project, group or external-organisation component identified.</t>
        </is>
      </c>
      <c r="J394" s="77" t="inlineStr">
        <is>
          <t>https://www.lboro.ac.uk/students/personal-best/award/</t>
        </is>
      </c>
      <c r="K394" s="77" t="inlineStr">
        <is>
          <t>Awarded on transcript; undated</t>
        </is>
      </c>
    </row>
    <row r="395">
      <c r="A395" s="77" t="inlineStr">
        <is>
          <t>UK04-X02</t>
        </is>
      </c>
      <c r="B395" s="77" t="inlineStr">
        <is>
          <t>UK04</t>
        </is>
      </c>
      <c r="C395" s="77" t="inlineStr">
        <is>
          <t>Loughborough</t>
        </is>
      </c>
      <c r="D395" s="77" t="inlineStr">
        <is>
          <t>UK – additional</t>
        </is>
      </c>
      <c r="E395" s="77" t="inlineStr">
        <is>
          <t>Digital Media and Communication MSc Workplace Focused Dissertation</t>
        </is>
      </c>
      <c r="F395" s="77" t="inlineStr">
        <is>
          <t>No</t>
        </is>
      </c>
      <c r="G395" s="77" t="inlineStr"/>
      <c r="H395" s="77" t="inlineStr">
        <is>
          <t>Near-miss: not group</t>
        </is>
      </c>
      <c r="I395" s="77" t="inlineStr">
        <is>
          <t>60-credit dissertation based on a project partner's brief solving a real problem, but a dissertation assessed individually; no group working evidenced.</t>
        </is>
      </c>
      <c r="J395" s="77" t="inlineStr">
        <is>
          <t>https://www.lboro.ac.uk/study/postgraduate/masters-degrees/digital-media-communication/</t>
        </is>
      </c>
      <c r="K395" s="77" t="inlineStr">
        <is>
          <t>Undated</t>
        </is>
      </c>
    </row>
    <row r="396">
      <c r="A396" s="77" t="inlineStr">
        <is>
          <t>UK04-X03</t>
        </is>
      </c>
      <c r="B396" s="77" t="inlineStr">
        <is>
          <t>UK04</t>
        </is>
      </c>
      <c r="C396" s="77" t="inlineStr">
        <is>
          <t>Loughborough</t>
        </is>
      </c>
      <c r="D396" s="77" t="inlineStr">
        <is>
          <t>UK – additional</t>
        </is>
      </c>
      <c r="E396" s="77" t="inlineStr">
        <is>
          <t>NatWest Group final-year work-based learning case</t>
        </is>
      </c>
      <c r="F396" s="77" t="inlineStr">
        <is>
          <t>No</t>
        </is>
      </c>
      <c r="G396" s="77" t="inlineStr"/>
      <c r="H396" s="77" t="inlineStr">
        <is>
          <t>Near-miss: no external org</t>
        </is>
      </c>
      <c r="I396" s="77" t="inlineStr">
        <is>
          <t>NatWest wrote a case study of a fictional organisation; top performers offered an internship; not a live brief.</t>
        </is>
      </c>
      <c r="J396" s="77" t="inlineStr">
        <is>
          <t>https://www.lboro.ac.uk/schools/business-school/news/2023/natwest-group-working-with-business-school/</t>
        </is>
      </c>
      <c r="K396" s="77" t="inlineStr">
        <is>
          <t>2023</t>
        </is>
      </c>
    </row>
    <row r="397">
      <c r="A397" s="77" t="inlineStr">
        <is>
          <t>UK04-X04</t>
        </is>
      </c>
      <c r="B397" s="77" t="inlineStr">
        <is>
          <t>UK04</t>
        </is>
      </c>
      <c r="C397" s="77" t="inlineStr">
        <is>
          <t>Loughborough</t>
        </is>
      </c>
      <c r="D397" s="77" t="inlineStr">
        <is>
          <t>UK – additional</t>
        </is>
      </c>
      <c r="E397" s="77" t="inlineStr">
        <is>
          <t>University Business Challenge (Loughborough Business School teams)</t>
        </is>
      </c>
      <c r="F397" s="77" t="inlineStr">
        <is>
          <t>No</t>
        </is>
      </c>
      <c r="G397" s="77" t="inlineStr"/>
      <c r="H397" s="77" t="inlineStr">
        <is>
          <t>Simulation/virtual</t>
        </is>
      </c>
      <c r="I397" s="77" t="inlineStr">
        <is>
          <t>Online business simulation competition; no live client.</t>
        </is>
      </c>
      <c r="J397" s="77" t="inlineStr">
        <is>
          <t>https://www.lboro.ac.uk/schools/business-school/news/2026/ubc-semi-final-2026/</t>
        </is>
      </c>
      <c r="K397" s="77" t="inlineStr">
        <is>
          <t>2026 semi-finals</t>
        </is>
      </c>
    </row>
    <row r="398">
      <c r="A398" s="77" t="inlineStr">
        <is>
          <t>UK04-X05</t>
        </is>
      </c>
      <c r="B398" s="77" t="inlineStr">
        <is>
          <t>UK04</t>
        </is>
      </c>
      <c r="C398" s="77" t="inlineStr">
        <is>
          <t>Loughborough</t>
        </is>
      </c>
      <c r="D398" s="77" t="inlineStr">
        <is>
          <t>UK – additional</t>
        </is>
      </c>
      <c r="E398" s="77" t="inlineStr">
        <is>
          <t>Challenge X (Loughborough Enterprise Network)</t>
        </is>
      </c>
      <c r="F398" s="77" t="inlineStr">
        <is>
          <t>No</t>
        </is>
      </c>
      <c r="G398" s="77" t="inlineStr"/>
      <c r="H398" s="77" t="inlineStr">
        <is>
          <t>Evidence gap</t>
        </is>
      </c>
      <c r="I398" s="77" t="inlineStr">
        <is>
          <t>18-hour event pairing students with SMEs on real problems (Santander-sponsored) but evidence is an old student blog post and current delivery was not confirmed.</t>
        </is>
      </c>
      <c r="J398" s="77" t="inlineStr">
        <is>
          <t>https://blog.lboro.ac.uk/students/postgraduate/challenge-x/</t>
        </is>
      </c>
      <c r="K398" s="77" t="inlineStr">
        <is>
          <t>Undated/old</t>
        </is>
      </c>
    </row>
    <row r="399">
      <c r="A399" s="77" t="inlineStr">
        <is>
          <t>UK04-X06</t>
        </is>
      </c>
      <c r="B399" s="77" t="inlineStr">
        <is>
          <t>UK04</t>
        </is>
      </c>
      <c r="C399" s="77" t="inlineStr">
        <is>
          <t>Loughborough</t>
        </is>
      </c>
      <c r="D399" s="77" t="inlineStr">
        <is>
          <t>UK – additional</t>
        </is>
      </c>
      <c r="E399" s="77" t="inlineStr">
        <is>
          <t>Talent Match micro-internships and Finalist/Global internships</t>
        </is>
      </c>
      <c r="F399" s="77" t="inlineStr">
        <is>
          <t>No</t>
        </is>
      </c>
      <c r="G399" s="77" t="inlineStr"/>
      <c r="H399" s="77" t="inlineStr">
        <is>
          <t>Placement/internship</t>
        </is>
      </c>
      <c r="I399" s="77" t="inlineStr">
        <is>
          <t>50-100 hour paid internships with SMEs/organisations; individual placements; no group project evidenced (the Consultancy Programme is recorded as S4).</t>
        </is>
      </c>
      <c r="J399" s="77" t="inlineStr">
        <is>
          <t>https://www.lboro.ac.uk/internal/news/2023/october/talent-match-roles-live/</t>
        </is>
      </c>
      <c r="K399" s="77" t="inlineStr">
        <is>
          <t>2023 call</t>
        </is>
      </c>
    </row>
    <row r="400">
      <c r="A400" s="77" t="inlineStr">
        <is>
          <t>UK04-X07</t>
        </is>
      </c>
      <c r="B400" s="77" t="inlineStr">
        <is>
          <t>UK04</t>
        </is>
      </c>
      <c r="C400" s="77" t="inlineStr">
        <is>
          <t>Loughborough</t>
        </is>
      </c>
      <c r="D400" s="77" t="inlineStr">
        <is>
          <t>UK – additional</t>
        </is>
      </c>
      <c r="E400" s="77" t="inlineStr">
        <is>
          <t>Materials Science and Engineering BEng year-3 research project / Chemistry MChem final-year project</t>
        </is>
      </c>
      <c r="F400" s="77" t="inlineStr">
        <is>
          <t>No</t>
        </is>
      </c>
      <c r="G400" s="77" t="inlineStr"/>
      <c r="H400" s="77" t="inlineStr">
        <is>
          <t>Dissertation/research</t>
        </is>
      </c>
      <c r="I400" s="77" t="inlineStr">
        <is>
          <t>Individual research projects possibly with an industrial partner; industry-sponsored projects mentioned but no group or client-brief evidence.</t>
        </is>
      </c>
      <c r="J400" s="77" t="inlineStr">
        <is>
          <t>https://www.lboro.ac.uk/study/undergraduate/courses/materials-science-engineering-beng/</t>
        </is>
      </c>
      <c r="K400" s="77" t="inlineStr">
        <is>
          <t>Undated</t>
        </is>
      </c>
    </row>
    <row r="401">
      <c r="A401" s="77" t="inlineStr">
        <is>
          <t>UK04-X08</t>
        </is>
      </c>
      <c r="B401" s="77" t="inlineStr">
        <is>
          <t>UK04</t>
        </is>
      </c>
      <c r="C401" s="77" t="inlineStr">
        <is>
          <t>Loughborough</t>
        </is>
      </c>
      <c r="D401" s="77" t="inlineStr">
        <is>
          <t>UK – additional</t>
        </is>
      </c>
      <c r="E401" s="77" t="inlineStr">
        <is>
          <t>Computer Science Team Projects / Group Project modules</t>
        </is>
      </c>
      <c r="F401" s="77" t="inlineStr">
        <is>
          <t>No</t>
        </is>
      </c>
      <c r="G401" s="77" t="inlineStr"/>
      <c r="H401" s="77" t="inlineStr">
        <is>
          <t>Evidence gap</t>
        </is>
      </c>
      <c r="I401" s="77" t="inlineStr">
        <is>
          <t>Group project modules exist (26COB290, 26COC800, 26COD292) but search results gave no evidence of external clients or briefs.</t>
        </is>
      </c>
      <c r="J401" s="77" t="inlineStr">
        <is>
          <t>https://www.lboro.ac.uk/study/undergraduate/courses/computer-science-msci/</t>
        </is>
      </c>
      <c r="K401" s="77" t="inlineStr">
        <is>
          <t>2025 course archive</t>
        </is>
      </c>
    </row>
    <row r="402">
      <c r="A402" s="77" t="inlineStr">
        <is>
          <t>UK04-X09</t>
        </is>
      </c>
      <c r="B402" s="77" t="inlineStr">
        <is>
          <t>UK04</t>
        </is>
      </c>
      <c r="C402" s="77" t="inlineStr">
        <is>
          <t>Loughborough</t>
        </is>
      </c>
      <c r="D402" s="77" t="inlineStr">
        <is>
          <t>UK – additional</t>
        </is>
      </c>
      <c r="E402" s="77" t="inlineStr">
        <is>
          <t>Loughborough University Enterprises Limited (LUEL) consultancy</t>
        </is>
      </c>
      <c r="F402" s="77" t="inlineStr">
        <is>
          <t>No</t>
        </is>
      </c>
      <c r="G402" s="77" t="inlineStr"/>
      <c r="H402" s="77" t="inlineStr">
        <is>
          <t>Other</t>
        </is>
      </c>
      <c r="I402" s="77" t="inlineStr">
        <is>
          <t>Staff-led external consultancy, not student project work.</t>
        </is>
      </c>
      <c r="J402" s="77" t="inlineStr">
        <is>
          <t>https://www.lboro.ac.uk/internal/research-innovation-support/partners-collaborators/luel/</t>
        </is>
      </c>
      <c r="K402" s="77" t="inlineStr"/>
    </row>
    <row r="403">
      <c r="A403" s="77" t="inlineStr">
        <is>
          <t>UK04-X10</t>
        </is>
      </c>
      <c r="B403" s="77" t="inlineStr">
        <is>
          <t>UK04</t>
        </is>
      </c>
      <c r="C403" s="77" t="inlineStr">
        <is>
          <t>Loughborough</t>
        </is>
      </c>
      <c r="D403" s="77" t="inlineStr">
        <is>
          <t>UK – additional</t>
        </is>
      </c>
      <c r="E403" s="77" t="inlineStr">
        <is>
          <t>Engineers Without Borders Loughborough (student society)</t>
        </is>
      </c>
      <c r="F403" s="77" t="inlineStr">
        <is>
          <t>No</t>
        </is>
      </c>
      <c r="G403" s="77" t="inlineStr"/>
      <c r="H403" s="77" t="inlineStr">
        <is>
          <t>Event/competition without live client</t>
        </is>
      </c>
      <c r="I403" s="77" t="inlineStr">
        <is>
          <t>Student society design challenges; no external client brief evidenced.</t>
        </is>
      </c>
      <c r="J403" s="77" t="inlineStr">
        <is>
          <t>https://lsu.co.uk/societies/engineers-without-borders</t>
        </is>
      </c>
      <c r="K403" s="77" t="inlineStr"/>
    </row>
    <row r="404">
      <c r="A404" s="77" t="inlineStr">
        <is>
          <t>UK04-X11</t>
        </is>
      </c>
      <c r="B404" s="77" t="inlineStr">
        <is>
          <t>UK04</t>
        </is>
      </c>
      <c r="C404" s="77" t="inlineStr">
        <is>
          <t>Loughborough</t>
        </is>
      </c>
      <c r="D404" s="77" t="inlineStr">
        <is>
          <t>UK – additional</t>
        </is>
      </c>
      <c r="E404" s="77" t="inlineStr">
        <is>
          <t>Loughborough Apprentice / LEN enterprise challenge</t>
        </is>
      </c>
      <c r="F404" s="77" t="inlineStr">
        <is>
          <t>No</t>
        </is>
      </c>
      <c r="G404" s="77" t="inlineStr"/>
      <c r="H404" s="77" t="inlineStr">
        <is>
          <t>Event/competition without live client</t>
        </is>
      </c>
      <c r="I404" s="77" t="inlineStr">
        <is>
          <t>Student-life improvement challenge for societies and halls; internal, not an employer brief.</t>
        </is>
      </c>
      <c r="J404" s="77" t="inlineStr">
        <is>
          <t>https://www.lboro.ac.uk/services/student-services/topics/len-whats-on/</t>
        </is>
      </c>
      <c r="K404" s="77" t="inlineStr"/>
    </row>
    <row r="405">
      <c r="A405" s="77" t="inlineStr">
        <is>
          <t>UK05-X01</t>
        </is>
      </c>
      <c r="B405" s="77" t="inlineStr">
        <is>
          <t>UK05</t>
        </is>
      </c>
      <c r="C405" s="77" t="inlineStr">
        <is>
          <t>Aberdeen</t>
        </is>
      </c>
      <c r="D405" s="77" t="inlineStr">
        <is>
          <t>UK – additional</t>
        </is>
      </c>
      <c r="E405" s="77" t="inlineStr">
        <is>
          <t>ABDN Internships</t>
        </is>
      </c>
      <c r="F405" s="77" t="inlineStr">
        <is>
          <t>Yes</t>
        </is>
      </c>
      <c r="G405" s="77" t="n">
        <v>57</v>
      </c>
      <c r="H405" s="77" t="inlineStr">
        <is>
          <t>Placement/internship</t>
        </is>
      </c>
      <c r="I405"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405" s="77" t="inlineStr">
        <is>
          <t>https://www.abdn.ac.uk/careers/experience/abdn-internships/</t>
        </is>
      </c>
      <c r="K405" s="77" t="inlineStr">
        <is>
          <t>2026/27 confirmed: Term 1 applications closed 7 October 2026 (legacy row). Seven-week employer-project strand not verified; remains an evidence gap.</t>
        </is>
      </c>
    </row>
    <row r="406">
      <c r="A406" s="77" t="inlineStr">
        <is>
          <t>UK05-X02</t>
        </is>
      </c>
      <c r="B406" s="77" t="inlineStr">
        <is>
          <t>UK05</t>
        </is>
      </c>
      <c r="C406" s="77" t="inlineStr">
        <is>
          <t>Aberdeen</t>
        </is>
      </c>
      <c r="D406" s="77" t="inlineStr">
        <is>
          <t>UK – additional</t>
        </is>
      </c>
      <c r="E406" s="77" t="inlineStr">
        <is>
          <t>Business School postgraduate consulting courses (BU593F, BU5996, BU591L)</t>
        </is>
      </c>
      <c r="F406" s="77" t="inlineStr">
        <is>
          <t>No</t>
        </is>
      </c>
      <c r="G406" s="77" t="inlineStr"/>
      <c r="H406" s="77" t="inlineStr">
        <is>
          <t>Evidence gap</t>
        </is>
      </c>
      <c r="I406" s="77" t="inlineStr">
        <is>
          <t>Only older catalogues (2020-2023) retrieved; BU593F allows a company of the student's choice or a case; group working and external-client standardness not evidenced.</t>
        </is>
      </c>
      <c r="J406" s="77" t="inlineStr">
        <is>
          <t>https://www.abdn.ac.uk/registry/courses/postgraduate/2025-2026/business_studies/bu503e</t>
        </is>
      </c>
      <c r="K406" s="77" t="inlineStr">
        <is>
          <t>Not current-verified</t>
        </is>
      </c>
    </row>
    <row r="407">
      <c r="A407" s="77" t="inlineStr">
        <is>
          <t>UK05-X03</t>
        </is>
      </c>
      <c r="B407" s="77" t="inlineStr">
        <is>
          <t>UK05</t>
        </is>
      </c>
      <c r="C407" s="77" t="inlineStr">
        <is>
          <t>Aberdeen</t>
        </is>
      </c>
      <c r="D407" s="77" t="inlineStr">
        <is>
          <t>UK – additional</t>
        </is>
      </c>
      <c r="E407" s="77" t="inlineStr">
        <is>
          <t>Aberdeen Law Project</t>
        </is>
      </c>
      <c r="F407" s="77" t="inlineStr">
        <is>
          <t>No</t>
        </is>
      </c>
      <c r="G407" s="77" t="inlineStr"/>
      <c r="H407" s="77" t="inlineStr">
        <is>
          <t>Volunteering/service-learning</t>
        </is>
      </c>
      <c r="I407" s="77" t="inlineStr">
        <is>
          <t>Student-run legal advice clinic: casework for households, not a bounded group project for an external client.</t>
        </is>
      </c>
      <c r="J407" s="77" t="inlineStr">
        <is>
          <t>https://www.abdn.ac.uk/law/why-us/student-activities/</t>
        </is>
      </c>
      <c r="K407" s="77" t="inlineStr"/>
    </row>
    <row r="408">
      <c r="A408" s="77" t="inlineStr">
        <is>
          <t>UK05-X04</t>
        </is>
      </c>
      <c r="B408" s="77" t="inlineStr">
        <is>
          <t>UK05</t>
        </is>
      </c>
      <c r="C408" s="77" t="inlineStr">
        <is>
          <t>Aberdeen</t>
        </is>
      </c>
      <c r="D408" s="77" t="inlineStr">
        <is>
          <t>UK – additional</t>
        </is>
      </c>
      <c r="E408" s="77" t="inlineStr">
        <is>
          <t>Medicine Student Selected Component / electives</t>
        </is>
      </c>
      <c r="F408" s="77" t="inlineStr">
        <is>
          <t>No</t>
        </is>
      </c>
      <c r="G408" s="77" t="inlineStr"/>
      <c r="H408" s="77" t="inlineStr">
        <is>
          <t>Evidence gap</t>
        </is>
      </c>
      <c r="I408" s="77" t="inlineStr">
        <is>
          <t>SSC described as project-based group work, but no external organisation role evidenced; elective is individually arranged.</t>
        </is>
      </c>
      <c r="J408" s="77" t="inlineStr">
        <is>
          <t>https://www.abdn.ac.uk/smmsn/undergraduate/medicine/our-course/</t>
        </is>
      </c>
      <c r="K408" s="77" t="inlineStr"/>
    </row>
    <row r="409">
      <c r="A409" s="77" t="inlineStr">
        <is>
          <t>UK06-X01</t>
        </is>
      </c>
      <c r="B409" s="77" t="inlineStr">
        <is>
          <t>UK06</t>
        </is>
      </c>
      <c r="C409" s="77" t="inlineStr">
        <is>
          <t>Reading</t>
        </is>
      </c>
      <c r="D409" s="77" t="inlineStr">
        <is>
          <t>UK – additional</t>
        </is>
      </c>
      <c r="E409" s="77" t="inlineStr">
        <is>
          <t>RED Awards (Professional Development, Global Engagement, Sustainable Action)</t>
        </is>
      </c>
      <c r="F409" s="77" t="inlineStr">
        <is>
          <t>Yes</t>
        </is>
      </c>
      <c r="G409" s="77" t="n">
        <v>58</v>
      </c>
      <c r="H409" s="77" t="inlineStr">
        <is>
          <t>Employability award</t>
        </is>
      </c>
      <c r="I409" s="77" t="inlineStr">
        <is>
          <t>Co-curricular recognition scheme for any student activity; not itself a bounded team project with an external organisation (criteria A, B, C not evidenced).</t>
        </is>
      </c>
      <c r="J409" s="77" t="inlineStr">
        <is>
          <t>https://www.reading.ac.uk/essentials/Careers/Gaining-experience/RED-Awards</t>
        </is>
      </c>
      <c r="K409" s="77" t="inlineStr">
        <is>
          <t>Legacy row; undated page</t>
        </is>
      </c>
    </row>
    <row r="410">
      <c r="A410" s="77" t="inlineStr">
        <is>
          <t>UK06-X02</t>
        </is>
      </c>
      <c r="B410" s="77" t="inlineStr">
        <is>
          <t>UK06</t>
        </is>
      </c>
      <c r="C410" s="77" t="inlineStr">
        <is>
          <t>Reading</t>
        </is>
      </c>
      <c r="D410" s="77" t="inlineStr">
        <is>
          <t>UK – additional</t>
        </is>
      </c>
      <c r="E410" s="77" t="inlineStr">
        <is>
          <t>Reading Internship Scheme (RIS)</t>
        </is>
      </c>
      <c r="F410" s="77" t="inlineStr">
        <is>
          <t>No</t>
        </is>
      </c>
      <c r="G410" s="77" t="inlineStr"/>
      <c r="H410" s="77" t="inlineStr">
        <is>
          <t>Placement/internship</t>
        </is>
      </c>
      <c r="I410" s="77" t="inlineStr">
        <is>
          <t>Individual paid internships of 4-8 weeks with employer-set projects; individual, no team component (B not met).</t>
        </is>
      </c>
      <c r="J410" s="77" t="inlineStr">
        <is>
          <t>https://www.reading.ac.uk/essentials/careers/employers/ris</t>
        </is>
      </c>
      <c r="K410" s="77" t="inlineStr">
        <is>
          <t>2026-27 employer page</t>
        </is>
      </c>
    </row>
    <row r="411">
      <c r="A411" s="77" t="inlineStr">
        <is>
          <t>UK06-X03</t>
        </is>
      </c>
      <c r="B411" s="77" t="inlineStr">
        <is>
          <t>UK06</t>
        </is>
      </c>
      <c r="C411" s="77" t="inlineStr">
        <is>
          <t>Reading</t>
        </is>
      </c>
      <c r="D411" s="77" t="inlineStr">
        <is>
          <t>UK – additional</t>
        </is>
      </c>
      <c r="E411" s="77" t="inlineStr">
        <is>
          <t>MM313A/B Applied Entrepreneurship</t>
        </is>
      </c>
      <c r="F411" s="77" t="inlineStr">
        <is>
          <t>No</t>
        </is>
      </c>
      <c r="G411" s="77" t="inlineStr"/>
      <c r="H411" s="77" t="inlineStr">
        <is>
          <t>Near-miss: no external org</t>
        </is>
      </c>
      <c r="I411" s="77" t="inlineStr">
        <is>
          <t>Students run their own venture solo or in teams up to 3; no external client; earlier-year external industry assessor not confirmed for current version.</t>
        </is>
      </c>
      <c r="J411" s="77" t="inlineStr">
        <is>
          <t>https://www.reading.ac.uk/modules/documents?acyear=2025%2F6&amp;modcode=MM313A&amp;schoolcode=HBS+DME+W%7CHBS+FIN+W%7CHBS+IBS+W%7CHBS+ICM+W%7CHBS+LOB+W%7CHBS+MGM+W%7CHBS+MKR+W%7CHBS+REP+W</t>
        </is>
      </c>
      <c r="K411" s="77" t="inlineStr">
        <is>
          <t>2025/6 module record</t>
        </is>
      </c>
    </row>
    <row r="412">
      <c r="A412" s="77" t="inlineStr">
        <is>
          <t>UK06-X04</t>
        </is>
      </c>
      <c r="B412" s="77" t="inlineStr">
        <is>
          <t>UK06</t>
        </is>
      </c>
      <c r="C412" s="77" t="inlineStr">
        <is>
          <t>Reading</t>
        </is>
      </c>
      <c r="D412" s="77" t="inlineStr">
        <is>
          <t>UK – additional</t>
        </is>
      </c>
      <c r="E412" s="77" t="inlineStr">
        <is>
          <t>MMM163 Advanced Project (MSc International Business and Digital Transformation)</t>
        </is>
      </c>
      <c r="F412" s="77" t="inlineStr">
        <is>
          <t>No</t>
        </is>
      </c>
      <c r="G412" s="77" t="inlineStr"/>
      <c r="H412" s="77" t="inlineStr">
        <is>
          <t>Evidence gap</t>
        </is>
      </c>
      <c r="I412" s="77" t="inlineStr">
        <is>
          <t>Projects usually for outside organisations (competitive, may need interview) but a single report is submitted; group working not evidenced.</t>
        </is>
      </c>
      <c r="J412" s="77" t="inlineStr">
        <is>
          <t>https://www.reading.ac.uk/modules/documents?acyear=2025/6&amp;modcode=MMM163&amp;schoolcode=HBS+DME+W%7CHBS+FIN+W%7CHBS+IBS+W%7CHBS+ICM+W%7CHBS+LOB+W%7CHBS+MGM+W%7CHBS+MKR+W%7CHBS+REP+W</t>
        </is>
      </c>
      <c r="K412" s="77" t="inlineStr">
        <is>
          <t>2025/6 record</t>
        </is>
      </c>
    </row>
    <row r="413">
      <c r="A413" s="77" t="inlineStr">
        <is>
          <t>UK06-X05</t>
        </is>
      </c>
      <c r="B413" s="77" t="inlineStr">
        <is>
          <t>UK06</t>
        </is>
      </c>
      <c r="C413" s="77" t="inlineStr">
        <is>
          <t>Reading</t>
        </is>
      </c>
      <c r="D413" s="77" t="inlineStr">
        <is>
          <t>UK – additional</t>
        </is>
      </c>
      <c r="E413" s="77" t="inlineStr">
        <is>
          <t>MQM3CSP Capstone Project (Degree Apprenticeship MSc)</t>
        </is>
      </c>
      <c r="F413" s="77" t="inlineStr">
        <is>
          <t>No</t>
        </is>
      </c>
      <c r="G413" s="77" t="inlineStr"/>
      <c r="H413" s="77" t="inlineStr">
        <is>
          <t>Near-miss: not group</t>
        </is>
      </c>
      <c r="I413" s="77" t="inlineStr">
        <is>
          <t>Individual project for the apprentice's own employer.</t>
        </is>
      </c>
      <c r="J413" s="77" t="inlineStr">
        <is>
          <t>https://www.reading.ac.uk/modules/documents?acyear=2024/5&amp;modcode=MQM3CSP&amp;schoolcode=HBS+BIS+G%7CHBS+BIS+W%7CHBS+IBS+G%7CHBS+IBS+W%7CHBS+ICM+W%7CHBS+LOB+W%7CHBS+MGM+W%7CHBS+MKR+W%7CHBS+REP+W</t>
        </is>
      </c>
      <c r="K413" s="77" t="inlineStr">
        <is>
          <t>2024/5</t>
        </is>
      </c>
    </row>
    <row r="414">
      <c r="A414" s="77" t="inlineStr">
        <is>
          <t>UK06-X06</t>
        </is>
      </c>
      <c r="B414" s="77" t="inlineStr">
        <is>
          <t>UK06</t>
        </is>
      </c>
      <c r="C414" s="77" t="inlineStr">
        <is>
          <t>Reading</t>
        </is>
      </c>
      <c r="D414" s="77" t="inlineStr">
        <is>
          <t>UK – additional</t>
        </is>
      </c>
      <c r="E414" s="77" t="inlineStr">
        <is>
          <t>Strategic Technology Consulting (MQM2STC / INMB39)</t>
        </is>
      </c>
      <c r="F414" s="77" t="inlineStr">
        <is>
          <t>No</t>
        </is>
      </c>
      <c r="G414" s="77" t="inlineStr"/>
      <c r="H414" s="77" t="inlineStr">
        <is>
          <t>Evidence gap</t>
        </is>
      </c>
      <c r="I414" s="77" t="inlineStr">
        <is>
          <t>Module draws on students' own organisations; no live external client project evidenced.</t>
        </is>
      </c>
      <c r="J414" s="77" t="inlineStr">
        <is>
          <t>https://www.reading.ac.uk/modules/documents?acyear=2024/5&amp;modcode=MQM2STC</t>
        </is>
      </c>
      <c r="K414" s="77" t="inlineStr"/>
    </row>
    <row r="415">
      <c r="A415" s="77" t="inlineStr">
        <is>
          <t>UK06-X07</t>
        </is>
      </c>
      <c r="B415" s="77" t="inlineStr">
        <is>
          <t>UK06</t>
        </is>
      </c>
      <c r="C415" s="77" t="inlineStr">
        <is>
          <t>Reading</t>
        </is>
      </c>
      <c r="D415" s="77" t="inlineStr">
        <is>
          <t>UK – additional</t>
        </is>
      </c>
      <c r="E415" s="77" t="inlineStr">
        <is>
          <t>CS3IP Degree Project (Computer Science)</t>
        </is>
      </c>
      <c r="F415" s="77" t="inlineStr">
        <is>
          <t>No</t>
        </is>
      </c>
      <c r="G415" s="77" t="inlineStr"/>
      <c r="H415" s="77" t="inlineStr">
        <is>
          <t>Near-miss: no external org</t>
        </is>
      </c>
      <c r="I415" s="77" t="inlineStr">
        <is>
          <t>Final-year project with staff-proposed or own topics, supervisor and second assessor; no external organisation evidenced; team format unclear.</t>
        </is>
      </c>
      <c r="J415" s="77" t="inlineStr">
        <is>
          <t>https://www.reading.ac.uk/modules/documents?acyear=2025/6&amp;modcode=CS3IP&amp;schoolcode=MPS+CS%7CMPS+MATHST%7CMPS+MET</t>
        </is>
      </c>
      <c r="K415" s="77" t="inlineStr">
        <is>
          <t>2025/6</t>
        </is>
      </c>
    </row>
    <row r="416">
      <c r="A416" s="77" t="inlineStr">
        <is>
          <t>UK06-X08</t>
        </is>
      </c>
      <c r="B416" s="77" t="inlineStr">
        <is>
          <t>UK06</t>
        </is>
      </c>
      <c r="C416" s="77" t="inlineStr">
        <is>
          <t>Reading</t>
        </is>
      </c>
      <c r="D416" s="77" t="inlineStr">
        <is>
          <t>UK – additional</t>
        </is>
      </c>
      <c r="E416" s="77" t="inlineStr">
        <is>
          <t>PIM92 Applied Research Project and Placement (MSc Public Policy)</t>
        </is>
      </c>
      <c r="F416" s="77" t="inlineStr">
        <is>
          <t>No</t>
        </is>
      </c>
      <c r="G416" s="77" t="inlineStr"/>
      <c r="H416" s="77" t="inlineStr">
        <is>
          <t>Placement/internship</t>
        </is>
      </c>
      <c r="I416" s="77" t="inlineStr">
        <is>
          <t>Individual placement with external organisation and 4,000-word report; not a group route.</t>
        </is>
      </c>
      <c r="J416" s="77" t="inlineStr">
        <is>
          <t>https://www.reading.ac.uk/modules/documents?acyear=2023/4&amp;modcode=PIM92&amp;schoolcode=PEI+ECO%7CPEI+GIPIS%7CPEI+POL</t>
        </is>
      </c>
      <c r="K416" s="77" t="inlineStr">
        <is>
          <t>2023/4</t>
        </is>
      </c>
    </row>
    <row r="417">
      <c r="A417" s="77" t="inlineStr">
        <is>
          <t>UK06-X09</t>
        </is>
      </c>
      <c r="B417" s="77" t="inlineStr">
        <is>
          <t>UK06</t>
        </is>
      </c>
      <c r="C417" s="77" t="inlineStr">
        <is>
          <t>Reading</t>
        </is>
      </c>
      <c r="D417" s="77" t="inlineStr">
        <is>
          <t>UK – additional</t>
        </is>
      </c>
      <c r="E417" s="77" t="inlineStr">
        <is>
          <t>AD3APR Applied Marketing Project</t>
        </is>
      </c>
      <c r="F417" s="77" t="inlineStr">
        <is>
          <t>No</t>
        </is>
      </c>
      <c r="G417" s="77" t="inlineStr"/>
      <c r="H417" s="77" t="inlineStr">
        <is>
          <t>Evidence gap</t>
        </is>
      </c>
      <c r="I417" s="77" t="inlineStr">
        <is>
          <t>Students act as consultants responding to a client's brief, assessed by individual reports (3,500 words); no group work or external client evidenced.</t>
        </is>
      </c>
      <c r="J417" s="77" t="inlineStr">
        <is>
          <t>https://www.reading.ac.uk/modules/documents?acyear=2025/6&amp;modcode=AD3APR&amp;schoolcode=APD</t>
        </is>
      </c>
      <c r="K417" s="77" t="inlineStr">
        <is>
          <t>2025/6</t>
        </is>
      </c>
    </row>
    <row r="418">
      <c r="A418" s="77" t="inlineStr">
        <is>
          <t>UK06-X10</t>
        </is>
      </c>
      <c r="B418" s="77" t="inlineStr">
        <is>
          <t>UK06</t>
        </is>
      </c>
      <c r="C418" s="77" t="inlineStr">
        <is>
          <t>Reading</t>
        </is>
      </c>
      <c r="D418" s="77" t="inlineStr">
        <is>
          <t>UK – additional</t>
        </is>
      </c>
      <c r="E418" s="77" t="inlineStr">
        <is>
          <t>AP3EX3 Consumer Research Group Project 2</t>
        </is>
      </c>
      <c r="F418" s="77" t="inlineStr">
        <is>
          <t>No</t>
        </is>
      </c>
      <c r="G418" s="77" t="inlineStr"/>
      <c r="H418" s="77" t="inlineStr">
        <is>
          <t>Evidence gap</t>
        </is>
      </c>
      <c r="I418" s="77" t="inlineStr">
        <is>
          <t>Team consultancy for client companies/organisations, but only a 2021/22 record found; no current delivery evidence.</t>
        </is>
      </c>
      <c r="J418" s="77" t="inlineStr">
        <is>
          <t>https://www.reading.ac.uk/modules/documents?acyear=2021/2&amp;modcode=AP3EX3&amp;schoolcode=APD%7CAPD+AGECON%7CAPD+AGRIC%7CAPD+GIIDAE%7CAPD+IRDD</t>
        </is>
      </c>
      <c r="K418" s="77" t="inlineStr">
        <is>
          <t>Historical</t>
        </is>
      </c>
    </row>
    <row r="419">
      <c r="A419" s="77" t="inlineStr">
        <is>
          <t>UK06-X11</t>
        </is>
      </c>
      <c r="B419" s="77" t="inlineStr">
        <is>
          <t>UK06</t>
        </is>
      </c>
      <c r="C419" s="77" t="inlineStr">
        <is>
          <t>Reading</t>
        </is>
      </c>
      <c r="D419" s="77" t="inlineStr">
        <is>
          <t>UK – additional</t>
        </is>
      </c>
      <c r="E419" s="77" t="inlineStr">
        <is>
          <t>GV3GEF Geography and Environmental Science Field Class</t>
        </is>
      </c>
      <c r="F419" s="77" t="inlineStr">
        <is>
          <t>No</t>
        </is>
      </c>
      <c r="G419" s="77" t="inlineStr"/>
      <c r="H419" s="77" t="inlineStr">
        <is>
          <t>Near-miss: no external org</t>
        </is>
      </c>
      <c r="I419" s="77" t="inlineStr">
        <is>
          <t>Groups act as consultants on a scenario informed by field data; hypothetical scenario with no external organisation.</t>
        </is>
      </c>
      <c r="J419" s="77" t="inlineStr">
        <is>
          <t>https://www.reading.ac.uk/modules/documents?acyear=2025/6&amp;modcode=GV3GEF&amp;schoolcode=HES+ARCH%7CHES+GESC</t>
        </is>
      </c>
      <c r="K419" s="77" t="inlineStr">
        <is>
          <t>2025/6</t>
        </is>
      </c>
    </row>
    <row r="420">
      <c r="A420" s="77" t="inlineStr">
        <is>
          <t>UK06-X12</t>
        </is>
      </c>
      <c r="B420" s="77" t="inlineStr">
        <is>
          <t>UK06</t>
        </is>
      </c>
      <c r="C420" s="77" t="inlineStr">
        <is>
          <t>Reading</t>
        </is>
      </c>
      <c r="D420" s="77" t="inlineStr">
        <is>
          <t>UK – additional</t>
        </is>
      </c>
      <c r="E420" s="77" t="inlineStr">
        <is>
          <t>School of Law clinics and pro bono credit (Freedom Law Clinic, CommuniCare, Resolve Mediation)</t>
        </is>
      </c>
      <c r="F420" s="77" t="inlineStr">
        <is>
          <t>No</t>
        </is>
      </c>
      <c r="G420" s="77" t="inlineStr"/>
      <c r="H420" s="77" t="inlineStr">
        <is>
          <t>Volunteering/service-learning</t>
        </is>
      </c>
      <c r="I420" s="77" t="inlineStr">
        <is>
          <t>Individual casework/volunteering with supervisors; not a team project for a client; CommuniCare detail from 2010 source.</t>
        </is>
      </c>
      <c r="J420" s="77" t="inlineStr">
        <is>
          <t>https://www.reading.ac.uk/law/undergraduate/co-curricular-activities-and-pro-bono-work</t>
        </is>
      </c>
      <c r="K420" s="77" t="inlineStr"/>
    </row>
    <row r="421">
      <c r="A421" s="77" t="inlineStr">
        <is>
          <t>UK06-X13</t>
        </is>
      </c>
      <c r="B421" s="77" t="inlineStr">
        <is>
          <t>UK06</t>
        </is>
      </c>
      <c r="C421" s="77" t="inlineStr">
        <is>
          <t>Reading</t>
        </is>
      </c>
      <c r="D421" s="77" t="inlineStr">
        <is>
          <t>UK – additional</t>
        </is>
      </c>
      <c r="E421" s="77" t="inlineStr">
        <is>
          <t>Henley Enterprise Lab, IDEAFEST, Entrepreneurship Society</t>
        </is>
      </c>
      <c r="F421" s="77" t="inlineStr">
        <is>
          <t>No</t>
        </is>
      </c>
      <c r="G421" s="77" t="inlineStr"/>
      <c r="H421" s="77" t="inlineStr">
        <is>
          <t>Entrepreneurship/incubator</t>
        </is>
      </c>
      <c r="I421" s="77" t="inlineStr">
        <is>
          <t>Student business-idea competition and society; no external client brief evidenced.</t>
        </is>
      </c>
      <c r="J421" s="77" t="inlineStr">
        <is>
          <t>https://www.henley.ac.uk/henley-enterprise-lab</t>
        </is>
      </c>
      <c r="K421" s="77" t="inlineStr"/>
    </row>
    <row r="422">
      <c r="A422" s="77" t="inlineStr">
        <is>
          <t>UK06-X14</t>
        </is>
      </c>
      <c r="B422" s="77" t="inlineStr">
        <is>
          <t>UK06</t>
        </is>
      </c>
      <c r="C422" s="77" t="inlineStr">
        <is>
          <t>Reading</t>
        </is>
      </c>
      <c r="D422" s="77" t="inlineStr">
        <is>
          <t>UK – additional</t>
        </is>
      </c>
      <c r="E422" s="77" t="inlineStr">
        <is>
          <t>CE2CPR Projects (construction/surveying client briefs)</t>
        </is>
      </c>
      <c r="F422" s="77" t="inlineStr">
        <is>
          <t>No</t>
        </is>
      </c>
      <c r="G422" s="77" t="inlineStr"/>
      <c r="H422" s="77" t="inlineStr">
        <is>
          <t>Evidence gap</t>
        </is>
      </c>
      <c r="I422" s="77" t="inlineStr">
        <is>
          <t>Teams respond to client briefs and present to clients' representatives (2023/4 record), but whether clients are real external organisations and current delivery not verified.</t>
        </is>
      </c>
      <c r="J422" s="77" t="inlineStr">
        <is>
          <t>https://www.reading.ac.uk/modules/documents?acyear=2023/4&amp;modcode=CE2CPR</t>
        </is>
      </c>
      <c r="K422" s="77" t="inlineStr">
        <is>
          <t>2023/4</t>
        </is>
      </c>
    </row>
    <row r="423">
      <c r="A423" s="77" t="inlineStr">
        <is>
          <t>UK07-X01</t>
        </is>
      </c>
      <c r="B423" s="77" t="inlineStr">
        <is>
          <t>UK07</t>
        </is>
      </c>
      <c r="C423" s="77" t="inlineStr">
        <is>
          <t>Surrey</t>
        </is>
      </c>
      <c r="D423" s="77" t="inlineStr">
        <is>
          <t>UK – additional</t>
        </is>
      </c>
      <c r="E423" s="77" t="inlineStr">
        <is>
          <t>Professional Training placements</t>
        </is>
      </c>
      <c r="F423" s="77" t="inlineStr">
        <is>
          <t>Yes</t>
        </is>
      </c>
      <c r="G423" s="77" t="n">
        <v>59</v>
      </c>
      <c r="H423" s="77" t="inlineStr">
        <is>
          <t>Placement/internship</t>
        </is>
      </c>
      <c r="I423" s="77" t="inlineStr">
        <is>
          <t>Up-to-a-year individual placement with employers (legacy row); individual work alongside colleagues, no group project; not tested as project/group.</t>
        </is>
      </c>
      <c r="J423" s="77" t="inlineStr">
        <is>
          <t>https://www.surrey.ac.uk/professional-training-placements/ug-courses-placements</t>
        </is>
      </c>
      <c r="K423" s="77" t="inlineStr">
        <is>
          <t>Undated page; intake unverified</t>
        </is>
      </c>
    </row>
    <row r="424">
      <c r="A424" s="77" t="inlineStr">
        <is>
          <t>UK07-X02</t>
        </is>
      </c>
      <c r="B424" s="77" t="inlineStr">
        <is>
          <t>UK07</t>
        </is>
      </c>
      <c r="C424" s="77" t="inlineStr">
        <is>
          <t>Surrey</t>
        </is>
      </c>
      <c r="D424" s="77" t="inlineStr">
        <is>
          <t>UK – additional</t>
        </is>
      </c>
      <c r="E424" s="77" t="inlineStr">
        <is>
          <t>Independent Applied Study (MANM572)</t>
        </is>
      </c>
      <c r="F424" s="77" t="inlineStr">
        <is>
          <t>No</t>
        </is>
      </c>
      <c r="G424" s="77" t="inlineStr"/>
      <c r="H424" s="77" t="inlineStr">
        <is>
          <t>Near-miss: not group</t>
        </is>
      </c>
      <c r="I424" s="77" t="inlineStr">
        <is>
          <t>Consultancy route on a brief agreed with a company stakeholder and supervisor is an individual summer project.</t>
        </is>
      </c>
      <c r="J424" s="77" t="inlineStr">
        <is>
          <t>https://catalogue.surrey.ac.uk/2025-6/module/MANM572/XAY/X</t>
        </is>
      </c>
      <c r="K424" s="77" t="inlineStr">
        <is>
          <t>2025/6</t>
        </is>
      </c>
    </row>
    <row r="425">
      <c r="A425" s="77" t="inlineStr">
        <is>
          <t>UK07-X03</t>
        </is>
      </c>
      <c r="B425" s="77" t="inlineStr">
        <is>
          <t>UK07</t>
        </is>
      </c>
      <c r="C425" s="77" t="inlineStr">
        <is>
          <t>Surrey</t>
        </is>
      </c>
      <c r="D425" s="77" t="inlineStr">
        <is>
          <t>UK – additional</t>
        </is>
      </c>
      <c r="E425" s="77" t="inlineStr">
        <is>
          <t>Business Analytics Consultancy Project (MAN3245)</t>
        </is>
      </c>
      <c r="F425" s="77" t="inlineStr">
        <is>
          <t>No</t>
        </is>
      </c>
      <c r="G425" s="77" t="inlineStr"/>
      <c r="H425" s="77" t="inlineStr">
        <is>
          <t>Near-miss: not group</t>
        </is>
      </c>
      <c r="I425" s="77" t="inlineStr">
        <is>
          <t>Individual supervised analytics project.</t>
        </is>
      </c>
      <c r="J425" s="77" t="inlineStr">
        <is>
          <t>https://catalogue.surrey.ac.uk/2025-6/module/MAN3245</t>
        </is>
      </c>
      <c r="K425" s="77" t="inlineStr">
        <is>
          <t>2025/6</t>
        </is>
      </c>
    </row>
    <row r="426">
      <c r="A426" s="77" t="inlineStr">
        <is>
          <t>UK07-X04</t>
        </is>
      </c>
      <c r="B426" s="77" t="inlineStr">
        <is>
          <t>UK07</t>
        </is>
      </c>
      <c r="C426" s="77" t="inlineStr">
        <is>
          <t>Surrey</t>
        </is>
      </c>
      <c r="D426" s="77" t="inlineStr">
        <is>
          <t>UK – additional</t>
        </is>
      </c>
      <c r="E426" s="77" t="inlineStr">
        <is>
          <t>Capstone Project (MANM488)</t>
        </is>
      </c>
      <c r="F426" s="77" t="inlineStr">
        <is>
          <t>No</t>
        </is>
      </c>
      <c r="G426" s="77" t="inlineStr"/>
      <c r="H426" s="77" t="inlineStr">
        <is>
          <t>Dissertation/research</t>
        </is>
      </c>
      <c r="I426" s="77" t="inlineStr">
        <is>
          <t>Individual 8,000-word research report plus viva; no external organisation.</t>
        </is>
      </c>
      <c r="J426" s="77" t="inlineStr">
        <is>
          <t>https://catalogue.surrey.ac.uk/2025-6/module/MANM488</t>
        </is>
      </c>
      <c r="K426" s="77" t="inlineStr">
        <is>
          <t>2025/6</t>
        </is>
      </c>
    </row>
    <row r="427">
      <c r="A427" s="77" t="inlineStr">
        <is>
          <t>UK07-X05</t>
        </is>
      </c>
      <c r="B427" s="77" t="inlineStr">
        <is>
          <t>UK07</t>
        </is>
      </c>
      <c r="C427" s="77" t="inlineStr">
        <is>
          <t>Surrey</t>
        </is>
      </c>
      <c r="D427" s="77" t="inlineStr">
        <is>
          <t>UK – additional</t>
        </is>
      </c>
      <c r="E427" s="77" t="inlineStr">
        <is>
          <t>Professional Project (COM3001)</t>
        </is>
      </c>
      <c r="F427" s="77" t="inlineStr">
        <is>
          <t>No</t>
        </is>
      </c>
      <c r="G427" s="77" t="inlineStr"/>
      <c r="H427" s="77" t="inlineStr">
        <is>
          <t>Near-miss: not group</t>
        </is>
      </c>
      <c r="I427" s="77" t="inlineStr">
        <is>
          <t>Mostly individual final-year project; some on placement-employer topics.</t>
        </is>
      </c>
      <c r="J427" s="77" t="inlineStr">
        <is>
          <t>https://catalogue.surrey.ac.uk/2025-6/module/COM3001</t>
        </is>
      </c>
      <c r="K427" s="77" t="inlineStr">
        <is>
          <t>2025/6</t>
        </is>
      </c>
    </row>
    <row r="428">
      <c r="A428" s="77" t="inlineStr">
        <is>
          <t>UK07-X06</t>
        </is>
      </c>
      <c r="B428" s="77" t="inlineStr">
        <is>
          <t>UK07</t>
        </is>
      </c>
      <c r="C428" s="77" t="inlineStr">
        <is>
          <t>Surrey</t>
        </is>
      </c>
      <c r="D428" s="77" t="inlineStr">
        <is>
          <t>UK – additional</t>
        </is>
      </c>
      <c r="E428" s="77" t="inlineStr">
        <is>
          <t>Group Project (ENGM321, MSc Sustainable Energy)</t>
        </is>
      </c>
      <c r="F428" s="77" t="inlineStr">
        <is>
          <t>No</t>
        </is>
      </c>
      <c r="G428" s="77" t="inlineStr"/>
      <c r="H428" s="77" t="inlineStr">
        <is>
          <t>Near-miss: no external org</t>
        </is>
      </c>
      <c r="I428" s="77" t="inlineStr">
        <is>
          <t>Compulsory group project, but academic staff act as clients (internal), only 'often' consulting industry.</t>
        </is>
      </c>
      <c r="J428" s="77" t="inlineStr">
        <is>
          <t>https://catalogue.surrey.ac.uk/2025-6/module/ENGM321/XAY/XCF</t>
        </is>
      </c>
      <c r="K428" s="77" t="inlineStr">
        <is>
          <t>2025/6</t>
        </is>
      </c>
    </row>
    <row r="429">
      <c r="A429" s="77" t="inlineStr">
        <is>
          <t>UK07-X07</t>
        </is>
      </c>
      <c r="B429" s="77" t="inlineStr">
        <is>
          <t>UK07</t>
        </is>
      </c>
      <c r="C429" s="77" t="inlineStr">
        <is>
          <t>Surrey</t>
        </is>
      </c>
      <c r="D429" s="77" t="inlineStr">
        <is>
          <t>UK – additional</t>
        </is>
      </c>
      <c r="E429" s="77" t="inlineStr">
        <is>
          <t>Mentoring and Professional Development (MAN3162)</t>
        </is>
      </c>
      <c r="F429" s="77" t="inlineStr">
        <is>
          <t>No</t>
        </is>
      </c>
      <c r="G429" s="77" t="inlineStr"/>
      <c r="H429" s="77" t="inlineStr">
        <is>
          <t>Near-miss: not group</t>
        </is>
      </c>
      <c r="I429" s="77" t="inlineStr">
        <is>
          <t>Industry mentor sets a live issue but assessment is an individual 6,000-word industry report.</t>
        </is>
      </c>
      <c r="J429" s="77" t="inlineStr">
        <is>
          <t>https://www.surrey.ac.uk/mentoring-and-professional-development</t>
        </is>
      </c>
      <c r="K429" s="77" t="inlineStr">
        <is>
          <t>2025/6 catalogue</t>
        </is>
      </c>
    </row>
    <row r="430">
      <c r="A430" s="77" t="inlineStr">
        <is>
          <t>UK07-X08</t>
        </is>
      </c>
      <c r="B430" s="77" t="inlineStr">
        <is>
          <t>UK07</t>
        </is>
      </c>
      <c r="C430" s="77" t="inlineStr">
        <is>
          <t>Surrey</t>
        </is>
      </c>
      <c r="D430" s="77" t="inlineStr">
        <is>
          <t>UK – additional</t>
        </is>
      </c>
      <c r="E430" s="77" t="inlineStr">
        <is>
          <t>International Business Project (MANM372)</t>
        </is>
      </c>
      <c r="F430" s="77" t="inlineStr">
        <is>
          <t>No</t>
        </is>
      </c>
      <c r="G430" s="77" t="inlineStr"/>
      <c r="H430" s="77" t="inlineStr">
        <is>
          <t>Near-miss: no external org</t>
        </is>
      </c>
      <c r="I430" s="77" t="inlineStr">
        <is>
          <t>Unsupervised secondary-research project; no client evidenced.</t>
        </is>
      </c>
      <c r="J430" s="77" t="inlineStr">
        <is>
          <t>https://catalogue.surrey.ac.uk/2025-6/module/MANM372/SEMR2/2</t>
        </is>
      </c>
      <c r="K430" s="77" t="inlineStr">
        <is>
          <t>2025/6</t>
        </is>
      </c>
    </row>
    <row r="431">
      <c r="A431" s="77" t="inlineStr">
        <is>
          <t>UK07-X09</t>
        </is>
      </c>
      <c r="B431" s="77" t="inlineStr">
        <is>
          <t>UK07</t>
        </is>
      </c>
      <c r="C431" s="77" t="inlineStr">
        <is>
          <t>Surrey</t>
        </is>
      </c>
      <c r="D431" s="77" t="inlineStr">
        <is>
          <t>UK – additional</t>
        </is>
      </c>
      <c r="E431" s="77" t="inlineStr">
        <is>
          <t>Law Access to Justice partner workshop / D2LT pro bono / AI simulated client</t>
        </is>
      </c>
      <c r="F431" s="77" t="inlineStr">
        <is>
          <t>No</t>
        </is>
      </c>
      <c r="G431" s="77" t="inlineStr"/>
      <c r="H431" s="77" t="inlineStr">
        <is>
          <t>Evidence gap</t>
        </is>
      </c>
      <c r="I431" s="77" t="inlineStr">
        <is>
          <t>Single 2024 teaching-fund workshop with a charity and theatre company; pro bono clinical options and AI 'client' (simulation) not shown as group projects.</t>
        </is>
      </c>
      <c r="J431" s="77" t="inlineStr">
        <is>
          <t>https://surrey.ac.uk/faculty-arts-social-sciences/education/projects</t>
        </is>
      </c>
      <c r="K431" s="77" t="inlineStr">
        <is>
          <t>2024-2026</t>
        </is>
      </c>
    </row>
    <row r="432">
      <c r="A432" s="77" t="inlineStr">
        <is>
          <t>UK07-X10</t>
        </is>
      </c>
      <c r="B432" s="77" t="inlineStr">
        <is>
          <t>UK07</t>
        </is>
      </c>
      <c r="C432" s="77" t="inlineStr">
        <is>
          <t>Surrey</t>
        </is>
      </c>
      <c r="D432" s="77" t="inlineStr">
        <is>
          <t>UK – additional</t>
        </is>
      </c>
      <c r="E432" s="77" t="inlineStr">
        <is>
          <t>Biochemistry MSci target-product-profile pitch to industry experts</t>
        </is>
      </c>
      <c r="F432" s="77" t="inlineStr">
        <is>
          <t>No</t>
        </is>
      </c>
      <c r="G432" s="77" t="inlineStr"/>
      <c r="H432" s="77" t="inlineStr">
        <is>
          <t>Evidence gap</t>
        </is>
      </c>
      <c r="I432" s="77" t="inlineStr">
        <is>
          <t>Group status, client role and programme unclear from search summary.</t>
        </is>
      </c>
      <c r="J432" s="77" t="inlineStr">
        <is>
          <t>https://www.surrey.ac.uk/undergraduate/biochemistry</t>
        </is>
      </c>
      <c r="K432" s="77" t="inlineStr"/>
    </row>
    <row r="433">
      <c r="A433" s="77" t="inlineStr">
        <is>
          <t>UK07-X11</t>
        </is>
      </c>
      <c r="B433" s="77" t="inlineStr">
        <is>
          <t>UK07</t>
        </is>
      </c>
      <c r="C433" s="77" t="inlineStr">
        <is>
          <t>Surrey</t>
        </is>
      </c>
      <c r="D433" s="77" t="inlineStr">
        <is>
          <t>UK – additional</t>
        </is>
      </c>
      <c r="E433" s="77" t="inlineStr">
        <is>
          <t>Surrey Hatchery / Student Enterprise start-up support</t>
        </is>
      </c>
      <c r="F433" s="77" t="inlineStr">
        <is>
          <t>No</t>
        </is>
      </c>
      <c r="G433" s="77" t="inlineStr"/>
      <c r="H433" s="77" t="inlineStr">
        <is>
          <t>Entrepreneurship/incubator</t>
        </is>
      </c>
      <c r="I433" s="77" t="inlineStr">
        <is>
          <t>Supports students' own ventures.</t>
        </is>
      </c>
      <c r="J433" s="77" t="inlineStr">
        <is>
          <t>https://www.surrey.ac.uk/student-enterprise/about</t>
        </is>
      </c>
      <c r="K433" s="77" t="inlineStr"/>
    </row>
    <row r="434">
      <c r="A434" s="77" t="inlineStr">
        <is>
          <t>UK07-X12</t>
        </is>
      </c>
      <c r="B434" s="77" t="inlineStr">
        <is>
          <t>UK07</t>
        </is>
      </c>
      <c r="C434" s="77" t="inlineStr">
        <is>
          <t>Surrey</t>
        </is>
      </c>
      <c r="D434" s="77" t="inlineStr">
        <is>
          <t>UK – additional</t>
        </is>
      </c>
      <c r="E434" s="77" t="inlineStr">
        <is>
          <t>Surrey Employability Hub / Pathfinder / careers events</t>
        </is>
      </c>
      <c r="F434" s="77" t="inlineStr">
        <is>
          <t>No</t>
        </is>
      </c>
      <c r="G434" s="77" t="inlineStr"/>
      <c r="H434" s="77" t="inlineStr">
        <is>
          <t>Careers service</t>
        </is>
      </c>
      <c r="I434" s="77" t="inlineStr">
        <is>
          <t>Job and event listings; no project.</t>
        </is>
      </c>
      <c r="J434" s="77" t="inlineStr">
        <is>
          <t>https://www.surrey.ac.uk/employability-and-careers/about/surrey-employability-hub</t>
        </is>
      </c>
      <c r="K434" s="77" t="inlineStr"/>
    </row>
    <row r="435">
      <c r="A435" s="77" t="inlineStr">
        <is>
          <t>UK08-X01</t>
        </is>
      </c>
      <c r="B435" s="77" t="inlineStr">
        <is>
          <t>UK08</t>
        </is>
      </c>
      <c r="C435" s="77" t="inlineStr">
        <is>
          <t>Sussex</t>
        </is>
      </c>
      <c r="D435" s="77" t="inlineStr">
        <is>
          <t>UK – additional</t>
        </is>
      </c>
      <c r="E435" s="77" t="inlineStr">
        <is>
          <t>Connector Programme</t>
        </is>
      </c>
      <c r="F435" s="77" t="inlineStr">
        <is>
          <t>Yes</t>
        </is>
      </c>
      <c r="G435" s="77" t="n">
        <v>60</v>
      </c>
      <c r="H435" s="77" t="inlineStr">
        <is>
          <t>Near-miss: no external org</t>
        </is>
      </c>
      <c r="I435" s="77" t="inlineStr">
        <is>
          <t>Paid student-staff partnership projects improving university provision (modules, technology, student support); the university itself is the client, so C is not met (internal). Assessed from the legacy row; not re-searched this round (budget exhausted).</t>
        </is>
      </c>
      <c r="J435" s="77" t="inlineStr">
        <is>
          <t>https://staff.sussex.ac.uk/guides/join-the-connector-programme</t>
        </is>
      </c>
      <c r="K435" s="77" t="inlineStr">
        <is>
          <t>Legacy: 2025 welcome evidence</t>
        </is>
      </c>
    </row>
    <row r="436">
      <c r="A436" s="77" t="inlineStr">
        <is>
          <t>UK08-X02</t>
        </is>
      </c>
      <c r="B436" s="77" t="inlineStr">
        <is>
          <t>UK08</t>
        </is>
      </c>
      <c r="C436" s="77" t="inlineStr">
        <is>
          <t>Sussex</t>
        </is>
      </c>
      <c r="D436" s="77" t="inlineStr">
        <is>
          <t>UK – additional</t>
        </is>
      </c>
      <c r="E436" s="77" t="inlineStr">
        <is>
          <t>Teaching management consulting in partnership with the university's commercial services (Learning Matters blog)</t>
        </is>
      </c>
      <c r="F436" s="77" t="inlineStr">
        <is>
          <t>No</t>
        </is>
      </c>
      <c r="G436" s="77" t="inlineStr"/>
      <c r="H436" s="77" t="inlineStr">
        <is>
          <t>Near-miss: no external org</t>
        </is>
      </c>
      <c r="I436" s="77" t="inlineStr">
        <is>
          <t>Blog title indicates an authentic assessment in which the client is the university's own commercial services (internal client); not tested further.</t>
        </is>
      </c>
      <c r="J436" s="77" t="inlineStr">
        <is>
          <t>https://blogs.sussex.ac.uk/learning-matters/2024/08/27/authentic-assessment-through-collaboration-teaching-management-consulting-in-partnership-with-our-universitys-commercial-services/</t>
        </is>
      </c>
      <c r="K436" s="77" t="inlineStr">
        <is>
          <t>2024 blog</t>
        </is>
      </c>
    </row>
    <row r="437">
      <c r="A437" s="77" t="inlineStr">
        <is>
          <t>UK08-X03</t>
        </is>
      </c>
      <c r="B437" s="77" t="inlineStr">
        <is>
          <t>UK08</t>
        </is>
      </c>
      <c r="C437" s="77" t="inlineStr">
        <is>
          <t>Sussex</t>
        </is>
      </c>
      <c r="D437" s="77" t="inlineStr">
        <is>
          <t>UK – additional</t>
        </is>
      </c>
      <c r="E437" s="77" t="inlineStr">
        <is>
          <t>Business Analysis and Consulting (974N1)</t>
        </is>
      </c>
      <c r="F437" s="77" t="inlineStr">
        <is>
          <t>No</t>
        </is>
      </c>
      <c r="G437" s="77" t="inlineStr"/>
      <c r="H437" s="77" t="inlineStr">
        <is>
          <t>Evidence gap</t>
        </is>
      </c>
      <c r="I437" s="77" t="inlineStr">
        <is>
          <t>Level 7 module with group written submission (2020/21) following a generalist consulting approach; no evidence of an external client.</t>
        </is>
      </c>
      <c r="J437" s="77" t="inlineStr">
        <is>
          <t>https://www.sussex.ac.uk/business-school/internal/departments/strategy-marketing/pgcourses/2020/N1508T/88475</t>
        </is>
      </c>
      <c r="K437" s="77" t="inlineStr">
        <is>
          <t>2020/21 and 2024 pages</t>
        </is>
      </c>
    </row>
    <row r="438">
      <c r="A438" s="77" t="inlineStr">
        <is>
          <t>UK08-X04</t>
        </is>
      </c>
      <c r="B438" s="77" t="inlineStr">
        <is>
          <t>UK08</t>
        </is>
      </c>
      <c r="C438" s="77" t="inlineStr">
        <is>
          <t>Sussex</t>
        </is>
      </c>
      <c r="D438" s="77" t="inlineStr">
        <is>
          <t>UK – additional</t>
        </is>
      </c>
      <c r="E438" s="77" t="inlineStr">
        <is>
          <t>Dissertation / Consultancy Project (International Business and Development in Practice)</t>
        </is>
      </c>
      <c r="F438" s="77" t="inlineStr">
        <is>
          <t>No</t>
        </is>
      </c>
      <c r="G438" s="77" t="inlineStr"/>
      <c r="H438" s="77" t="inlineStr">
        <is>
          <t>Evidence gap</t>
        </is>
      </c>
      <c r="I438" s="77" t="inlineStr">
        <is>
          <t>Stream in which students choose a specific company and identify a research question; group working not evidenced (appears individual).</t>
        </is>
      </c>
      <c r="J438" s="77" t="inlineStr">
        <is>
          <t>https://www.sussex.ac.uk/study/modules/postgraduate/2024/95257-dissertation-consultancy-project-international-business-and-development-in-practice</t>
        </is>
      </c>
      <c r="K438" s="77" t="inlineStr">
        <is>
          <t>2024/25 page</t>
        </is>
      </c>
    </row>
    <row r="439">
      <c r="A439" s="77" t="inlineStr">
        <is>
          <t>UK08-X05</t>
        </is>
      </c>
      <c r="B439" s="77" t="inlineStr">
        <is>
          <t>UK08</t>
        </is>
      </c>
      <c r="C439" s="77" t="inlineStr">
        <is>
          <t>Sussex</t>
        </is>
      </c>
      <c r="D439" s="77" t="inlineStr">
        <is>
          <t>UK – additional</t>
        </is>
      </c>
      <c r="E439" s="77" t="inlineStr">
        <is>
          <t>MEng Group Project (860H1)</t>
        </is>
      </c>
      <c r="F439" s="77" t="inlineStr">
        <is>
          <t>No</t>
        </is>
      </c>
      <c r="G439" s="77" t="inlineStr"/>
      <c r="H439" s="77" t="inlineStr">
        <is>
          <t>Near-miss: no external org</t>
        </is>
      </c>
      <c r="I439" s="77" t="inlineStr">
        <is>
          <t>45-credit L7 multidisciplinary team project on an engineering challenge 'of industrial interest' in a mock industrial environment; no external client evidenced (page planned for 2022/23).</t>
        </is>
      </c>
      <c r="J439" s="77" t="inlineStr">
        <is>
          <t>https://www.sussex.ac.uk/study/modules/undergraduate/2022/96501-meng-group-project</t>
        </is>
      </c>
      <c r="K439" s="77" t="inlineStr">
        <is>
          <t>2022/23 page</t>
        </is>
      </c>
    </row>
    <row r="440">
      <c r="A440" s="77" t="inlineStr">
        <is>
          <t>UK08-X06</t>
        </is>
      </c>
      <c r="B440" s="77" t="inlineStr">
        <is>
          <t>UK08</t>
        </is>
      </c>
      <c r="C440" s="77" t="inlineStr">
        <is>
          <t>Sussex</t>
        </is>
      </c>
      <c r="D440" s="77" t="inlineStr">
        <is>
          <t>UK – additional</t>
        </is>
      </c>
      <c r="E440" s="77" t="inlineStr">
        <is>
          <t>Sussex Law Clinics (Clinical Legal Education)</t>
        </is>
      </c>
      <c r="F440" s="77" t="inlineStr">
        <is>
          <t>No</t>
        </is>
      </c>
      <c r="G440" s="77" t="inlineStr"/>
      <c r="H440" s="77" t="inlineStr">
        <is>
          <t>Evidence gap</t>
        </is>
      </c>
      <c r="I440" s="77" t="inlineStr">
        <is>
          <t>Third-year clinics with external solicitors/barristers advising charities and public; project/group structure and per-client team working not evidenced.</t>
        </is>
      </c>
      <c r="J440" s="77" t="inlineStr">
        <is>
          <t>https://www.sussex.ac.uk/schools/law-politics-and-sociology/study/law-clinics</t>
        </is>
      </c>
      <c r="K440" s="77" t="inlineStr">
        <is>
          <t>undated</t>
        </is>
      </c>
    </row>
    <row r="441">
      <c r="A441" s="77" t="inlineStr">
        <is>
          <t>UK08-X07</t>
        </is>
      </c>
      <c r="B441" s="77" t="inlineStr">
        <is>
          <t>UK08</t>
        </is>
      </c>
      <c r="C441" s="77" t="inlineStr">
        <is>
          <t>Sussex</t>
        </is>
      </c>
      <c r="D441" s="77" t="inlineStr">
        <is>
          <t>UK – additional</t>
        </is>
      </c>
      <c r="E441" s="77" t="inlineStr">
        <is>
          <t>Community Media (100595)</t>
        </is>
      </c>
      <c r="F441" s="77" t="inlineStr">
        <is>
          <t>No</t>
        </is>
      </c>
      <c r="G441" s="77" t="inlineStr"/>
      <c r="H441" s="77" t="inlineStr">
        <is>
          <t>Evidence gap</t>
        </is>
      </c>
      <c r="I441" s="77" t="inlineStr">
        <is>
          <t>L6 30-credit module working with activists, charities, NGOs; group working and client role not verified.</t>
        </is>
      </c>
      <c r="J441" s="77" t="inlineStr">
        <is>
          <t>https://www.sussex.ac.uk/study/modules/undergraduate/2024/100595-community-media</t>
        </is>
      </c>
      <c r="K441" s="77" t="inlineStr">
        <is>
          <t>2024</t>
        </is>
      </c>
    </row>
    <row r="442">
      <c r="A442" s="77" t="inlineStr">
        <is>
          <t>UK08-X08</t>
        </is>
      </c>
      <c r="B442" s="77" t="inlineStr">
        <is>
          <t>UK08</t>
        </is>
      </c>
      <c r="C442" s="77" t="inlineStr">
        <is>
          <t>Sussex</t>
        </is>
      </c>
      <c r="D442" s="77" t="inlineStr">
        <is>
          <t>UK – additional</t>
        </is>
      </c>
      <c r="E442" s="77" t="inlineStr">
        <is>
          <t>Chemistry Industrial Project / Informatics Industrial Advisory Board sponsored projects</t>
        </is>
      </c>
      <c r="F442" s="77" t="inlineStr">
        <is>
          <t>No</t>
        </is>
      </c>
      <c r="G442" s="77" t="inlineStr"/>
      <c r="H442" s="77" t="inlineStr">
        <is>
          <t>Evidence gap</t>
        </is>
      </c>
      <c r="I442" s="77" t="inlineStr">
        <is>
          <t>Listed in module catalogues; no description of group work or client seen.</t>
        </is>
      </c>
      <c r="J442" s="77" t="inlineStr">
        <is>
          <t>https://www.sussex.ac.uk/ei/internal/coursesandmodules/informatics/modules</t>
        </is>
      </c>
      <c r="K442" s="77" t="inlineStr">
        <is>
          <t>undated</t>
        </is>
      </c>
    </row>
    <row r="443">
      <c r="A443" s="77" t="inlineStr">
        <is>
          <t>UK09-X01</t>
        </is>
      </c>
      <c r="B443" s="77" t="inlineStr">
        <is>
          <t>UK09</t>
        </is>
      </c>
      <c r="C443" s="77" t="inlineStr">
        <is>
          <t>Leicester</t>
        </is>
      </c>
      <c r="D443" s="77" t="inlineStr">
        <is>
          <t>UK – additional</t>
        </is>
      </c>
      <c r="E443" s="77" t="inlineStr">
        <is>
          <t>Leicester Award / Leicester Award Gold</t>
        </is>
      </c>
      <c r="F443" s="77" t="inlineStr">
        <is>
          <t>Yes</t>
        </is>
      </c>
      <c r="G443" s="77" t="n">
        <v>61</v>
      </c>
      <c r="H443" s="77" t="inlineStr">
        <is>
          <t>Employability award</t>
        </is>
      </c>
      <c r="I443" s="77" t="inlineStr">
        <is>
          <t>Co-curricular/embedded employability award and Gold stage supporting placements/internships; no specific group employer project evidenced (fails A/B/C on its own). Now embedded in degree programmes (Gold usually a second-year module).</t>
        </is>
      </c>
      <c r="J443" s="77" t="inlineStr">
        <is>
          <t>https://le.ac.uk/study/undergraduates/careers/the-leicester-award</t>
        </is>
      </c>
      <c r="K443" s="77" t="inlineStr">
        <is>
          <t>2023 embedding news; latest award intake not verified</t>
        </is>
      </c>
    </row>
    <row r="444">
      <c r="A444" s="77" t="inlineStr">
        <is>
          <t>UK09-X02</t>
        </is>
      </c>
      <c r="B444" s="77" t="inlineStr">
        <is>
          <t>UK09</t>
        </is>
      </c>
      <c r="C444" s="77" t="inlineStr">
        <is>
          <t>Leicester</t>
        </is>
      </c>
      <c r="D444" s="77" t="inlineStr">
        <is>
          <t>UK – additional</t>
        </is>
      </c>
      <c r="E444" s="77" t="inlineStr">
        <is>
          <t>100 hours of work-related learning guarantee</t>
        </is>
      </c>
      <c r="F444" s="77" t="inlineStr">
        <is>
          <t>Yes</t>
        </is>
      </c>
      <c r="G444" s="77" t="n">
        <v>62</v>
      </c>
      <c r="H444" s="77" t="inlineStr">
        <is>
          <t>WIL framework</t>
        </is>
      </c>
      <c r="I444"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44" s="77" t="inlineStr">
        <is>
          <t>https://le.ac.uk/study/undergraduates/careers/100-hours</t>
        </is>
      </c>
      <c r="K444" s="77" t="inlineStr">
        <is>
          <t>Applies from 2026/27; announced Jan 2026</t>
        </is>
      </c>
    </row>
    <row r="445">
      <c r="A445" s="77" t="inlineStr">
        <is>
          <t>UK09-X03</t>
        </is>
      </c>
      <c r="B445" s="77" t="inlineStr">
        <is>
          <t>UK09</t>
        </is>
      </c>
      <c r="C445" s="77" t="inlineStr">
        <is>
          <t>Leicester</t>
        </is>
      </c>
      <c r="D445" s="77" t="inlineStr">
        <is>
          <t>UK – additional</t>
        </is>
      </c>
      <c r="E445" s="77" t="inlineStr">
        <is>
          <t>Business Consultancy Competition (School of Business)</t>
        </is>
      </c>
      <c r="F445" s="77" t="inlineStr">
        <is>
          <t>No</t>
        </is>
      </c>
      <c r="G445" s="77" t="inlineStr"/>
      <c r="H445" s="77" t="inlineStr">
        <is>
          <t>Simulation/virtual</t>
        </is>
      </c>
      <c r="I445" s="77" t="inlineStr">
        <is>
          <t>Teams of 2-5 form fictitious companies bidding on a made-up university procurement review; judges include the University's Director of Procurement (internal) - hypothetical client.</t>
        </is>
      </c>
      <c r="J445" s="77" t="inlineStr">
        <is>
          <t>https://le.ac.uk/school-of-business/news/events/business-consultancy-competition</t>
        </is>
      </c>
      <c r="K445" s="77" t="inlineStr">
        <is>
          <t>Event listing, undated</t>
        </is>
      </c>
    </row>
    <row r="446">
      <c r="A446" s="77" t="inlineStr">
        <is>
          <t>UK09-X04</t>
        </is>
      </c>
      <c r="B446" s="77" t="inlineStr">
        <is>
          <t>UK09</t>
        </is>
      </c>
      <c r="C446" s="77" t="inlineStr">
        <is>
          <t>Leicester</t>
        </is>
      </c>
      <c r="D446" s="77" t="inlineStr">
        <is>
          <t>UK – additional</t>
        </is>
      </c>
      <c r="E446" s="77" t="inlineStr">
        <is>
          <t>MSc Management with Professional Practice (live business project)</t>
        </is>
      </c>
      <c r="F446" s="77" t="inlineStr">
        <is>
          <t>No</t>
        </is>
      </c>
      <c r="G446" s="77" t="inlineStr"/>
      <c r="H446" s="77" t="inlineStr">
        <is>
          <t>Placement/internship</t>
        </is>
      </c>
      <c r="I446" s="77" t="inlineStr">
        <is>
          <t>Optional route: internship plus final business project informed by internship; individual and dependent on internship; group working not evidenced.</t>
        </is>
      </c>
      <c r="J446" s="77" t="inlineStr">
        <is>
          <t>https://le.ac.uk/courses/management-msc/2026</t>
        </is>
      </c>
      <c r="K446" s="77" t="inlineStr">
        <is>
          <t>2026 entry</t>
        </is>
      </c>
    </row>
    <row r="447">
      <c r="A447" s="77" t="inlineStr">
        <is>
          <t>UK09-X05</t>
        </is>
      </c>
      <c r="B447" s="77" t="inlineStr">
        <is>
          <t>UK09</t>
        </is>
      </c>
      <c r="C447" s="77" t="inlineStr">
        <is>
          <t>Leicester</t>
        </is>
      </c>
      <c r="D447" s="77" t="inlineStr">
        <is>
          <t>UK – additional</t>
        </is>
      </c>
      <c r="E447" s="77" t="inlineStr">
        <is>
          <t>MSc AI for Business Intelligence / Data Analysis for Business Intelligence summer project</t>
        </is>
      </c>
      <c r="F447" s="77" t="inlineStr">
        <is>
          <t>No</t>
        </is>
      </c>
      <c r="G447" s="77" t="inlineStr"/>
      <c r="H447" s="77" t="inlineStr">
        <is>
          <t>Near-miss: not group</t>
        </is>
      </c>
      <c r="I447" s="77" t="inlineStr">
        <is>
          <t>Industry supervisor and real data, partners such as Santander and Deloitte named as past collaborators, but programme specification describes students working individually.</t>
        </is>
      </c>
      <c r="J447" s="77" t="inlineStr">
        <is>
          <t>https://le.ac.uk/course-doc-links/pg/a/25-26/ai-for-business-intelligence-msc</t>
        </is>
      </c>
      <c r="K447" s="77" t="inlineStr">
        <is>
          <t>2025/26 spec</t>
        </is>
      </c>
    </row>
    <row r="448">
      <c r="A448" s="77" t="inlineStr">
        <is>
          <t>UK09-X06</t>
        </is>
      </c>
      <c r="B448" s="77" t="inlineStr">
        <is>
          <t>UK09</t>
        </is>
      </c>
      <c r="C448" s="77" t="inlineStr">
        <is>
          <t>Leicester</t>
        </is>
      </c>
      <c r="D448" s="77" t="inlineStr">
        <is>
          <t>UK – additional</t>
        </is>
      </c>
      <c r="E448" s="77" t="inlineStr">
        <is>
          <t>Law Legal Advice Clinic / Law in Practice modules and Pro Bono Society</t>
        </is>
      </c>
      <c r="F448" s="77" t="inlineStr">
        <is>
          <t>No</t>
        </is>
      </c>
      <c r="G448" s="77" t="inlineStr"/>
      <c r="H448" s="77" t="inlineStr">
        <is>
          <t>Volunteering/service-learning</t>
        </is>
      </c>
      <c r="I448"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48" s="77" t="inlineStr">
        <is>
          <t>https://le.ac.uk/engagement/case-studies/legal-advice</t>
        </is>
      </c>
      <c r="K448" s="77" t="inlineStr">
        <is>
          <t>2026 pages</t>
        </is>
      </c>
    </row>
    <row r="449">
      <c r="A449" s="77" t="inlineStr">
        <is>
          <t>UK09-X07</t>
        </is>
      </c>
      <c r="B449" s="77" t="inlineStr">
        <is>
          <t>UK09</t>
        </is>
      </c>
      <c r="C449" s="77" t="inlineStr">
        <is>
          <t>Leicester</t>
        </is>
      </c>
      <c r="D449" s="77" t="inlineStr">
        <is>
          <t>UK – additional</t>
        </is>
      </c>
      <c r="E449" s="77" t="inlineStr">
        <is>
          <t>Live Sociology (and Citizens for Change)</t>
        </is>
      </c>
      <c r="F449" s="77" t="inlineStr">
        <is>
          <t>No</t>
        </is>
      </c>
      <c r="G449" s="77" t="inlineStr"/>
      <c r="H449" s="77" t="inlineStr">
        <is>
          <t>Evidence gap</t>
        </is>
      </c>
      <c r="I449" s="77" t="inlineStr">
        <is>
          <t>Second-year community fieldwork 'real-world projects' module; no source identifies external organisations, group working or deliverables. Citizens for Change (Criminology BSc) format not described.</t>
        </is>
      </c>
      <c r="J449" s="77" t="inlineStr">
        <is>
          <t>https://le.ac.uk/courses/sociology-ba/2027</t>
        </is>
      </c>
      <c r="K449" s="77" t="inlineStr">
        <is>
          <t>2026-27 course pages</t>
        </is>
      </c>
    </row>
    <row r="450">
      <c r="A450" s="77" t="inlineStr">
        <is>
          <t>UK09-X08</t>
        </is>
      </c>
      <c r="B450" s="77" t="inlineStr">
        <is>
          <t>UK09</t>
        </is>
      </c>
      <c r="C450" s="77" t="inlineStr">
        <is>
          <t>Leicester</t>
        </is>
      </c>
      <c r="D450" s="77" t="inlineStr">
        <is>
          <t>UK – additional</t>
        </is>
      </c>
      <c r="E450" s="77" t="inlineStr">
        <is>
          <t>Employer-supplied summer consultancy challenges / micro-internships / Undergraduate Project Engineers (Innovation Hub)</t>
        </is>
      </c>
      <c r="F450" s="77" t="inlineStr">
        <is>
          <t>No</t>
        </is>
      </c>
      <c r="G450" s="77" t="inlineStr"/>
      <c r="H450" s="77" t="inlineStr">
        <is>
          <t>Evidence gap</t>
        </is>
      </c>
      <c r="I450" s="77" t="inlineStr">
        <is>
          <t>Employer-facing pages offer consultancy briefs and student projects for SMEs; no student-facing description, team structure, participation numbers or dated delivery found.</t>
        </is>
      </c>
      <c r="J450" s="77" t="inlineStr">
        <is>
          <t>https://le.ac.uk/enterprise/recruit-our-students/toolkit</t>
        </is>
      </c>
      <c r="K450" s="77" t="inlineStr">
        <is>
          <t>Undated pages</t>
        </is>
      </c>
    </row>
    <row r="451">
      <c r="A451" s="77" t="inlineStr">
        <is>
          <t>UK09-X09</t>
        </is>
      </c>
      <c r="B451" s="77" t="inlineStr">
        <is>
          <t>UK09</t>
        </is>
      </c>
      <c r="C451" s="77" t="inlineStr">
        <is>
          <t>Leicester</t>
        </is>
      </c>
      <c r="D451" s="77" t="inlineStr">
        <is>
          <t>UK – additional</t>
        </is>
      </c>
      <c r="E451" s="77" t="inlineStr">
        <is>
          <t>Interprofessional education / Health Care Team Challenge</t>
        </is>
      </c>
      <c r="F451" s="77" t="inlineStr">
        <is>
          <t>No</t>
        </is>
      </c>
      <c r="G451" s="77" t="inlineStr"/>
      <c r="H451" s="77" t="inlineStr">
        <is>
          <t>Simulation/virtual</t>
        </is>
      </c>
      <c r="I451" s="77" t="inlineStr">
        <is>
          <t>Uses a fictitious mock patient scenario; no external organisation.</t>
        </is>
      </c>
      <c r="J451" s="77" t="inlineStr">
        <is>
          <t>https://www2.le.ac.uk/departments/medicine/student-staff/projects/patient-centred-collaborative-quality-improvement-case-study-ajay-patel</t>
        </is>
      </c>
      <c r="K451" s="77" t="inlineStr">
        <is>
          <t>Undated</t>
        </is>
      </c>
    </row>
    <row r="452">
      <c r="A452" s="77" t="inlineStr">
        <is>
          <t>UK10-X01</t>
        </is>
      </c>
      <c r="B452" s="77" t="inlineStr">
        <is>
          <t>UK10</t>
        </is>
      </c>
      <c r="C452" s="77" t="inlineStr">
        <is>
          <t>Strathclyde</t>
        </is>
      </c>
      <c r="D452" s="77" t="inlineStr">
        <is>
          <t>UK – additional</t>
        </is>
      </c>
      <c r="E452" s="77" t="inlineStr">
        <is>
          <t>MSc Business Analysis &amp; Consulting summer project</t>
        </is>
      </c>
      <c r="F452" s="77" t="inlineStr">
        <is>
          <t>No</t>
        </is>
      </c>
      <c r="G452" s="77" t="inlineStr"/>
      <c r="H452" s="77" t="inlineStr">
        <is>
          <t>Near-miss: not group</t>
        </is>
      </c>
      <c r="I452" s="77" t="inlineStr">
        <is>
          <t>Three-month summer project for an external organisation, but the student manages the client relationship individually (individual project).</t>
        </is>
      </c>
      <c r="J452" s="77" t="inlineStr">
        <is>
          <t>https://www.strath.ac.uk/courses/postgraduatetaught/businessanalysisconsulting/</t>
        </is>
      </c>
      <c r="K452" s="77" t="inlineStr">
        <is>
          <t>Undated page; June-Sept (Aug-Nov January intake)</t>
        </is>
      </c>
    </row>
    <row r="453">
      <c r="A453" s="77" t="inlineStr">
        <is>
          <t>UK10-X02</t>
        </is>
      </c>
      <c r="B453" s="77" t="inlineStr">
        <is>
          <t>UK10</t>
        </is>
      </c>
      <c r="C453" s="77" t="inlineStr">
        <is>
          <t>Strathclyde</t>
        </is>
      </c>
      <c r="D453" s="77" t="inlineStr">
        <is>
          <t>UK – additional</t>
        </is>
      </c>
      <c r="E453" s="77" t="inlineStr">
        <is>
          <t>BA Business Analysis &amp; Technology Honours client projects</t>
        </is>
      </c>
      <c r="F453" s="77" t="inlineStr">
        <is>
          <t>No</t>
        </is>
      </c>
      <c r="G453" s="77" t="inlineStr"/>
      <c r="H453" s="77" t="inlineStr">
        <is>
          <t>Near-miss: not group</t>
        </is>
      </c>
      <c r="I453"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53" s="77" t="inlineStr">
        <is>
          <t>https://www.strath.ac.uk/courses/undergraduate/businessanalysistechnology/</t>
        </is>
      </c>
      <c r="K453" s="77" t="inlineStr">
        <is>
          <t>Undated</t>
        </is>
      </c>
    </row>
    <row r="454">
      <c r="A454" s="77" t="inlineStr">
        <is>
          <t>UK10-X03</t>
        </is>
      </c>
      <c r="B454" s="77" t="inlineStr">
        <is>
          <t>UK10</t>
        </is>
      </c>
      <c r="C454" s="77" t="inlineStr">
        <is>
          <t>Strathclyde</t>
        </is>
      </c>
      <c r="D454" s="77" t="inlineStr">
        <is>
          <t>UK – additional</t>
        </is>
      </c>
      <c r="E454" s="77" t="inlineStr">
        <is>
          <t>Strathclyde Business School Student Projects / HR Management Projects / Marketing placements (organisation engagement offer)</t>
        </is>
      </c>
      <c r="F454" s="77" t="inlineStr">
        <is>
          <t>No</t>
        </is>
      </c>
      <c r="G454" s="77" t="inlineStr"/>
      <c r="H454" s="77" t="inlineStr">
        <is>
          <t>Placement/internship</t>
        </is>
      </c>
      <c r="I454" s="77" t="inlineStr">
        <is>
          <t>Employer-facing offer of projects from a few days to months (class assignments or dissertations); HR route is student acting as consultant on an HR brief but no group working or underlying module evidenced; Marketing Works captured as S6.</t>
        </is>
      </c>
      <c r="J454" s="77" t="inlineStr">
        <is>
          <t>https://www.strath.ac.uk/business/faculty/engagewithourstudents/studentprojects/</t>
        </is>
      </c>
      <c r="K454" s="77" t="inlineStr"/>
    </row>
    <row r="455">
      <c r="A455" s="77" t="inlineStr">
        <is>
          <t>UK10-X04</t>
        </is>
      </c>
      <c r="B455" s="77" t="inlineStr">
        <is>
          <t>UK10</t>
        </is>
      </c>
      <c r="C455" s="77" t="inlineStr">
        <is>
          <t>Strathclyde</t>
        </is>
      </c>
      <c r="D455" s="77" t="inlineStr">
        <is>
          <t>UK – additional</t>
        </is>
      </c>
      <c r="E455" s="77" t="inlineStr">
        <is>
          <t>Management Science IDeA three-month consultancy</t>
        </is>
      </c>
      <c r="F455" s="77" t="inlineStr">
        <is>
          <t>No</t>
        </is>
      </c>
      <c r="G455" s="77" t="inlineStr"/>
      <c r="H455" s="77" t="inlineStr">
        <is>
          <t>Near-miss: not group</t>
        </is>
      </c>
      <c r="I455" s="77" t="inlineStr">
        <is>
          <t>Postgraduate students spend three months with organisations delivering consultancy work (dissertation-type); group working not evidenced.</t>
        </is>
      </c>
      <c r="J455" s="77" t="inlineStr">
        <is>
          <t>https://www.strath.ac.uk/business/managementscience/idea/howcanwehelp/</t>
        </is>
      </c>
      <c r="K455" s="77" t="inlineStr"/>
    </row>
    <row r="456">
      <c r="A456" s="77" t="inlineStr">
        <is>
          <t>UK10-X05</t>
        </is>
      </c>
      <c r="B456" s="77" t="inlineStr">
        <is>
          <t>UK10</t>
        </is>
      </c>
      <c r="C456" s="77" t="inlineStr">
        <is>
          <t>Strathclyde</t>
        </is>
      </c>
      <c r="D456" s="77" t="inlineStr">
        <is>
          <t>UK – additional</t>
        </is>
      </c>
      <c r="E456" s="77" t="inlineStr">
        <is>
          <t>Chemical &amp; Process Engineering industrial placement projects</t>
        </is>
      </c>
      <c r="F456" s="77" t="inlineStr">
        <is>
          <t>No</t>
        </is>
      </c>
      <c r="G456" s="77" t="inlineStr"/>
      <c r="H456" s="77" t="inlineStr">
        <is>
          <t>Near-miss: not group</t>
        </is>
      </c>
      <c r="I456" s="77" t="inlineStr">
        <is>
          <t>Final-year MEng students placed with a company for 3-6 months on a defined project: individual placement.</t>
        </is>
      </c>
      <c r="J456" s="77" t="inlineStr">
        <is>
          <t>https://www.strath.ac.uk/engineering/chemicalprocessengineering/workingwithindustry/industryprojects/</t>
        </is>
      </c>
      <c r="K456" s="77" t="inlineStr"/>
    </row>
    <row r="457">
      <c r="A457" s="77" t="inlineStr">
        <is>
          <t>UK10-X06</t>
        </is>
      </c>
      <c r="B457" s="77" t="inlineStr">
        <is>
          <t>UK10</t>
        </is>
      </c>
      <c r="C457" s="77" t="inlineStr">
        <is>
          <t>Strathclyde</t>
        </is>
      </c>
      <c r="D457" s="77" t="inlineStr">
        <is>
          <t>UK – additional</t>
        </is>
      </c>
      <c r="E457" s="77" t="inlineStr">
        <is>
          <t>BSc Software Engineering / MSc Advanced Computer Science employer-sponsored final projects</t>
        </is>
      </c>
      <c r="F457" s="77" t="inlineStr">
        <is>
          <t>No</t>
        </is>
      </c>
      <c r="G457" s="77" t="inlineStr"/>
      <c r="H457" s="77" t="inlineStr">
        <is>
          <t>Evidence gap</t>
        </is>
      </c>
      <c r="I457"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57" s="77" t="inlineStr">
        <is>
          <t>https://www.strath.ac.uk/courses/undergraduate/softwareengineering/</t>
        </is>
      </c>
      <c r="K457" s="77" t="inlineStr"/>
    </row>
    <row r="458">
      <c r="A458" s="77" t="inlineStr">
        <is>
          <t>UK10-X07</t>
        </is>
      </c>
      <c r="B458" s="77" t="inlineStr">
        <is>
          <t>UK10</t>
        </is>
      </c>
      <c r="C458" s="77" t="inlineStr">
        <is>
          <t>Strathclyde</t>
        </is>
      </c>
      <c r="D458" s="77" t="inlineStr">
        <is>
          <t>UK – additional</t>
        </is>
      </c>
      <c r="E458" s="77" t="inlineStr">
        <is>
          <t>Mechanical &amp; Aerospace Engineering MEng/MSc group projects</t>
        </is>
      </c>
      <c r="F458" s="77" t="inlineStr">
        <is>
          <t>No</t>
        </is>
      </c>
      <c r="G458" s="77" t="inlineStr"/>
      <c r="H458" s="77" t="inlineStr">
        <is>
          <t>Evidence gap</t>
        </is>
      </c>
      <c r="I458" s="77" t="inlineStr">
        <is>
          <t>PGT handbook 2025/26 refers to group projects tackling industry and societal challenges; no evidence retrieved that external clients set briefs.</t>
        </is>
      </c>
      <c r="J458" s="77" t="inlineStr">
        <is>
          <t>https://www.strath.ac.uk/media/departments/mechanicalengineering/handbooks/pg/FINAL_PGT_Handbook_2526.pdf</t>
        </is>
      </c>
      <c r="K458" s="77" t="inlineStr">
        <is>
          <t>2025/26 handbook</t>
        </is>
      </c>
    </row>
    <row r="459">
      <c r="A459" s="77" t="inlineStr">
        <is>
          <t>UK10-X08</t>
        </is>
      </c>
      <c r="B459" s="77" t="inlineStr">
        <is>
          <t>UK10</t>
        </is>
      </c>
      <c r="C459" s="77" t="inlineStr">
        <is>
          <t>Strathclyde</t>
        </is>
      </c>
      <c r="D459" s="77" t="inlineStr">
        <is>
          <t>UK – additional</t>
        </is>
      </c>
      <c r="E459" s="77" t="inlineStr">
        <is>
          <t>Mathematics &amp; Statistics SMART MSc summer projects</t>
        </is>
      </c>
      <c r="F459" s="77" t="inlineStr">
        <is>
          <t>No</t>
        </is>
      </c>
      <c r="G459" s="77" t="inlineStr"/>
      <c r="H459" s="77" t="inlineStr">
        <is>
          <t>Near-miss: not group</t>
        </is>
      </c>
      <c r="I459" s="77" t="inlineStr">
        <is>
          <t>Financial-sector firms co-supervise MSc Actuarial Science / Quantitative Finance summer projects; individual dissertations.</t>
        </is>
      </c>
      <c r="J459" s="77" t="inlineStr">
        <is>
          <t>https://www.strath.ac.uk/science/mathematicsstatistics/smart/</t>
        </is>
      </c>
      <c r="K459" s="77" t="inlineStr"/>
    </row>
    <row r="460">
      <c r="A460" s="77" t="inlineStr">
        <is>
          <t>UK10-X09</t>
        </is>
      </c>
      <c r="B460" s="77" t="inlineStr">
        <is>
          <t>UK10</t>
        </is>
      </c>
      <c r="C460" s="77" t="inlineStr">
        <is>
          <t>Strathclyde</t>
        </is>
      </c>
      <c r="D460" s="77" t="inlineStr">
        <is>
          <t>UK – additional</t>
        </is>
      </c>
      <c r="E460" s="77" t="inlineStr">
        <is>
          <t>Strathclyde Law Clinic</t>
        </is>
      </c>
      <c r="F460" s="77" t="inlineStr">
        <is>
          <t>No</t>
        </is>
      </c>
      <c r="G460" s="77" t="inlineStr"/>
      <c r="H460" s="77" t="inlineStr">
        <is>
          <t>Near-miss: no external org</t>
        </is>
      </c>
      <c r="I460" s="77" t="inlineStr">
        <is>
          <t>Students work in pairs under supervision on casework for members of the public (individuals), not external organisations; project-based clinics (e.g. Scottish Women's Rights Centre) mentioned but not assessed. Typed as service-learning/clinical.</t>
        </is>
      </c>
      <c r="J460" s="77" t="inlineStr">
        <is>
          <t>https://www.strath.ac.uk/humanities/lawschool/lawclinic/</t>
        </is>
      </c>
      <c r="K460" s="77" t="inlineStr"/>
    </row>
    <row r="461">
      <c r="A461" s="77" t="inlineStr">
        <is>
          <t>UK10-X10</t>
        </is>
      </c>
      <c r="B461" s="77" t="inlineStr">
        <is>
          <t>UK10</t>
        </is>
      </c>
      <c r="C461" s="77" t="inlineStr">
        <is>
          <t>Strathclyde</t>
        </is>
      </c>
      <c r="D461" s="77" t="inlineStr">
        <is>
          <t>UK – additional</t>
        </is>
      </c>
      <c r="E461" s="77" t="inlineStr">
        <is>
          <t>Exploring Entrepreneurship Challenge</t>
        </is>
      </c>
      <c r="F461" s="77" t="inlineStr">
        <is>
          <t>No</t>
        </is>
      </c>
      <c r="G461" s="77" t="inlineStr"/>
      <c r="H461" s="77" t="inlineStr">
        <is>
          <t>Entrepreneurship/incubator</t>
        </is>
      </c>
      <c r="I461" s="77" t="inlineStr">
        <is>
          <t>Student teams develop their own ventures with Strathclyde Inspire mentors; no external organisation sets a brief.</t>
        </is>
      </c>
      <c r="J461" s="77" t="inlineStr">
        <is>
          <t>https://www.strath.ac.uk/whystrathclyde/employability/employabilityopportunities/exploringentrepreneurshipchallenge/</t>
        </is>
      </c>
      <c r="K461" s="77" t="inlineStr"/>
    </row>
    <row r="462">
      <c r="A462" s="77" t="inlineStr">
        <is>
          <t>UK10-X11</t>
        </is>
      </c>
      <c r="B462" s="77" t="inlineStr">
        <is>
          <t>UK10</t>
        </is>
      </c>
      <c r="C462" s="77" t="inlineStr">
        <is>
          <t>Strathclyde</t>
        </is>
      </c>
      <c r="D462" s="77" t="inlineStr">
        <is>
          <t>UK – additional</t>
        </is>
      </c>
      <c r="E462" s="77" t="inlineStr">
        <is>
          <t>Innovation Challenge</t>
        </is>
      </c>
      <c r="F462" s="77" t="inlineStr">
        <is>
          <t>No</t>
        </is>
      </c>
      <c r="G462" s="77" t="inlineStr"/>
      <c r="H462" s="77" t="inlineStr">
        <is>
          <t>Entrepreneurship/incubator</t>
        </is>
      </c>
      <c r="I462" s="77" t="inlineStr">
        <is>
          <t>Grant of up to GBP 5,000 for students developing own product idea.</t>
        </is>
      </c>
      <c r="J462" s="77" t="inlineStr">
        <is>
          <t>https://www.strath.ac.uk/whystrathclyde/employability/employabilityopportunities/innovationchallege/</t>
        </is>
      </c>
      <c r="K462" s="77" t="inlineStr"/>
    </row>
    <row r="463">
      <c r="A463" s="77" t="inlineStr">
        <is>
          <t>UK10-X12</t>
        </is>
      </c>
      <c r="B463" s="77" t="inlineStr">
        <is>
          <t>UK10</t>
        </is>
      </c>
      <c r="C463" s="77" t="inlineStr">
        <is>
          <t>Strathclyde</t>
        </is>
      </c>
      <c r="D463" s="77" t="inlineStr">
        <is>
          <t>UK – additional</t>
        </is>
      </c>
      <c r="E463" s="77" t="inlineStr">
        <is>
          <t>Strathclyde Solutions Exchange</t>
        </is>
      </c>
      <c r="F463" s="77" t="inlineStr">
        <is>
          <t>No</t>
        </is>
      </c>
      <c r="G463" s="77" t="inlineStr"/>
      <c r="H463" s="77" t="inlineStr">
        <is>
          <t>Event/competition without live client</t>
        </is>
      </c>
      <c r="I463" s="77" t="inlineStr">
        <is>
          <t>Five-day workshop aimed at researchers working with students/staff on problems from industry, charities and SMEs; researcher-focused, student participation and curricular status not evidenced.</t>
        </is>
      </c>
      <c r="J463" s="77" t="inlineStr">
        <is>
          <t>https://www.strath.ac.uk/workwithus/strathclydesolutionsexchange/</t>
        </is>
      </c>
      <c r="K463" s="77" t="inlineStr"/>
    </row>
    <row r="464">
      <c r="A464" s="77" t="inlineStr">
        <is>
          <t>UK10-X13</t>
        </is>
      </c>
      <c r="B464" s="77" t="inlineStr">
        <is>
          <t>UK10</t>
        </is>
      </c>
      <c r="C464" s="77" t="inlineStr">
        <is>
          <t>Strathclyde</t>
        </is>
      </c>
      <c r="D464" s="77" t="inlineStr">
        <is>
          <t>UK – additional</t>
        </is>
      </c>
      <c r="E464" s="77" t="inlineStr">
        <is>
          <t>Careers Service employer projects/engagement</t>
        </is>
      </c>
      <c r="F464" s="77" t="inlineStr">
        <is>
          <t>No</t>
        </is>
      </c>
      <c r="G464" s="77" t="inlineStr"/>
      <c r="H464" s="77" t="inlineStr">
        <is>
          <t>Careers service</t>
        </is>
      </c>
      <c r="I464" s="77" t="inlineStr">
        <is>
          <t>Employer engagement page lists guest lectures and offering projects but no defined student project scheme.</t>
        </is>
      </c>
      <c r="J464" s="77" t="inlineStr">
        <is>
          <t>https://www.strath.ac.uk/professionalservices/careers/employers/</t>
        </is>
      </c>
      <c r="K464" s="77" t="inlineStr"/>
    </row>
    <row r="465">
      <c r="A465" s="77" t="inlineStr">
        <is>
          <t>UK10-X14</t>
        </is>
      </c>
      <c r="B465" s="77" t="inlineStr">
        <is>
          <t>UK10</t>
        </is>
      </c>
      <c r="C465" s="77" t="inlineStr">
        <is>
          <t>Strathclyde</t>
        </is>
      </c>
      <c r="D465" s="77" t="inlineStr">
        <is>
          <t>UK – additional</t>
        </is>
      </c>
      <c r="E465" s="77" t="inlineStr">
        <is>
          <t>Faculty of Humanities &amp; Social Sciences consultancy</t>
        </is>
      </c>
      <c r="F465" s="77" t="inlineStr">
        <is>
          <t>No</t>
        </is>
      </c>
      <c r="G465" s="77" t="inlineStr"/>
      <c r="H465" s="77" t="inlineStr">
        <is>
          <t>Other</t>
        </is>
      </c>
      <c r="I465" s="77" t="inlineStr">
        <is>
          <t>Staff consultancy (Save the Children, UNICEF Albania, British Council); no student project route evidenced.</t>
        </is>
      </c>
      <c r="J465" s="77" t="inlineStr">
        <is>
          <t>https://www.strath.ac.uk/humanities/engagewithus/consultancy/</t>
        </is>
      </c>
      <c r="K465" s="77" t="inlineStr"/>
    </row>
    <row r="466">
      <c r="A466" s="77" t="inlineStr">
        <is>
          <t>UK11-X01</t>
        </is>
      </c>
      <c r="B466" s="77" t="inlineStr">
        <is>
          <t>UK11</t>
        </is>
      </c>
      <c r="C466" s="77" t="inlineStr">
        <is>
          <t>Heriot-Watt</t>
        </is>
      </c>
      <c r="D466" s="77" t="inlineStr">
        <is>
          <t>UK – additional</t>
        </is>
      </c>
      <c r="E466" s="77" t="inlineStr">
        <is>
          <t>Global Innovation Challenge</t>
        </is>
      </c>
      <c r="F466" s="77" t="inlineStr">
        <is>
          <t>Yes</t>
        </is>
      </c>
      <c r="G466" s="77" t="n">
        <v>64</v>
      </c>
      <c r="H466" s="77" t="inlineStr">
        <is>
          <t>Entrepreneurship/incubator</t>
        </is>
      </c>
      <c r="I466" s="77" t="inlineStr">
        <is>
          <t>Nine-week workshop and competition developing participants' own business ideas (student/alumni-led ventures, prize fund). Founder-led; no external organisation sets a brief or acts as client (fails C; not a client project).</t>
        </is>
      </c>
      <c r="J466" s="77" t="inlineStr">
        <is>
          <t>https://www.hw.ac.uk/news/2025/global-innovation-challenge-2025-celebrates-heriot-watts-next-generation-of-founders</t>
        </is>
      </c>
      <c r="K466" s="77" t="inlineStr">
        <is>
          <t>2025 edition reported (GIC 2025 awarded £30,000 to student and alumni-led ventures); legacy notes 2026 challenge.</t>
        </is>
      </c>
    </row>
    <row r="467">
      <c r="A467" s="77" t="inlineStr">
        <is>
          <t>UK11-X02</t>
        </is>
      </c>
      <c r="B467" s="77" t="inlineStr">
        <is>
          <t>UK11</t>
        </is>
      </c>
      <c r="C467" s="77" t="inlineStr">
        <is>
          <t>Heriot-Watt</t>
        </is>
      </c>
      <c r="D467" s="77" t="inlineStr">
        <is>
          <t>UK – additional</t>
        </is>
      </c>
      <c r="E467" s="77" t="inlineStr">
        <is>
          <t>Careers and Graduate Futures Micro-Placements</t>
        </is>
      </c>
      <c r="F467" s="77" t="inlineStr">
        <is>
          <t>No</t>
        </is>
      </c>
      <c r="G467" s="77" t="inlineStr"/>
      <c r="H467" s="77" t="inlineStr">
        <is>
          <t>Placement/internship</t>
        </is>
      </c>
      <c r="I467" s="77" t="inlineStr">
        <is>
          <t>Two-week extracurricular unpaid placements giving insight into an industry; no evidence of a team project output.</t>
        </is>
      </c>
      <c r="J467" s="77" t="inlineStr">
        <is>
          <t>https://www.hw.ac.uk/document-library/recruitment-pack.pdf</t>
        </is>
      </c>
      <c r="K467" s="77" t="inlineStr">
        <is>
          <t>undated</t>
        </is>
      </c>
    </row>
    <row r="468">
      <c r="A468" s="77" t="inlineStr">
        <is>
          <t>UK11-X03</t>
        </is>
      </c>
      <c r="B468" s="77" t="inlineStr">
        <is>
          <t>UK11</t>
        </is>
      </c>
      <c r="C468" s="77" t="inlineStr">
        <is>
          <t>Heriot-Watt</t>
        </is>
      </c>
      <c r="D468" s="77" t="inlineStr">
        <is>
          <t>UK – additional</t>
        </is>
      </c>
      <c r="E468" s="77" t="inlineStr">
        <is>
          <t>MACS Project System (School of Mathematical and Computer Sciences project proposals)</t>
        </is>
      </c>
      <c r="F468" s="77" t="inlineStr">
        <is>
          <t>No</t>
        </is>
      </c>
      <c r="G468" s="77" t="inlineStr"/>
      <c r="H468" s="77" t="inlineStr">
        <is>
          <t>Dissertation/research</t>
        </is>
      </c>
      <c r="I468" s="77" t="inlineStr">
        <is>
          <t>Proposal database for (mainly individual) degree projects; some proposals state students work independently, others mention pairs/teams; external-client share not established. Evidence gap rather than verified scheme.</t>
        </is>
      </c>
      <c r="J468" s="77" t="inlineStr">
        <is>
          <t>https://projects.hw.ac.uk/Proposals/Index</t>
        </is>
      </c>
      <c r="K468" s="77" t="inlineStr">
        <is>
          <t>undated</t>
        </is>
      </c>
    </row>
    <row r="469">
      <c r="A469" s="77" t="inlineStr">
        <is>
          <t>UK11-X04</t>
        </is>
      </c>
      <c r="B469" s="77" t="inlineStr">
        <is>
          <t>UK11</t>
        </is>
      </c>
      <c r="C469" s="77" t="inlineStr">
        <is>
          <t>Heriot-Watt</t>
        </is>
      </c>
      <c r="D469" s="77" t="inlineStr">
        <is>
          <t>UK – additional</t>
        </is>
      </c>
      <c r="E469" s="77" t="inlineStr">
        <is>
          <t>Heriot-Watt / Falkirk FC Memorandum of Understanding</t>
        </is>
      </c>
      <c r="F469" s="77" t="inlineStr">
        <is>
          <t>No</t>
        </is>
      </c>
      <c r="G469" s="77" t="inlineStr"/>
      <c r="H469" s="77" t="inlineStr">
        <is>
          <t>Evidence gap</t>
        </is>
      </c>
      <c r="I469" s="77" t="inlineStr">
        <is>
          <t>2026 news says students apply learning to practical problems (player conditioning, match analysis) in a professional football environment; no evidence of a defined group project with output for the club.</t>
        </is>
      </c>
      <c r="J469" s="77" t="inlineStr">
        <is>
          <t>https://www.hw.ac.uk/news/2026/academic-expertise-aims-to-bolster-scottish-premiership-clubs-growth</t>
        </is>
      </c>
      <c r="K469" s="77" t="inlineStr">
        <is>
          <t>2026</t>
        </is>
      </c>
    </row>
    <row r="470">
      <c r="A470" s="77" t="inlineStr">
        <is>
          <t>UK11-X05</t>
        </is>
      </c>
      <c r="B470" s="77" t="inlineStr">
        <is>
          <t>UK11</t>
        </is>
      </c>
      <c r="C470" s="77" t="inlineStr">
        <is>
          <t>Heriot-Watt</t>
        </is>
      </c>
      <c r="D470" s="77" t="inlineStr">
        <is>
          <t>UK – additional</t>
        </is>
      </c>
      <c r="E470" s="77" t="inlineStr">
        <is>
          <t>EBS Consultancy Bootcamp / business partnerships</t>
        </is>
      </c>
      <c r="F470" s="77" t="inlineStr">
        <is>
          <t>No</t>
        </is>
      </c>
      <c r="G470" s="77" t="inlineStr"/>
      <c r="H470" s="77" t="inlineStr">
        <is>
          <t>Evidence gap</t>
        </is>
      </c>
      <c r="I470" s="77" t="inlineStr">
        <is>
          <t>Named on EBS study page only; no detail on teams, clients or outputs.</t>
        </is>
      </c>
      <c r="J470" s="77" t="inlineStr">
        <is>
          <t>https://www.hw.ac.uk/ebs/study</t>
        </is>
      </c>
      <c r="K470" s="77" t="inlineStr">
        <is>
          <t>undated</t>
        </is>
      </c>
    </row>
    <row r="471">
      <c r="A471" s="77" t="inlineStr">
        <is>
          <t>UK11-X06</t>
        </is>
      </c>
      <c r="B471" s="77" t="inlineStr">
        <is>
          <t>UK11</t>
        </is>
      </c>
      <c r="C471" s="77" t="inlineStr">
        <is>
          <t>Heriot-Watt</t>
        </is>
      </c>
      <c r="D471" s="77" t="inlineStr">
        <is>
          <t>UK – additional</t>
        </is>
      </c>
      <c r="E471" s="77" t="inlineStr">
        <is>
          <t>Actuarial Science Diploma in Industrial Training</t>
        </is>
      </c>
      <c r="F471" s="77" t="inlineStr">
        <is>
          <t>No</t>
        </is>
      </c>
      <c r="G471" s="77" t="inlineStr"/>
      <c r="H471" s="77" t="inlineStr">
        <is>
          <t>Placement/internship</t>
        </is>
      </c>
      <c r="I471" s="77" t="inlineStr">
        <is>
          <t>Year-long individual placement; no group project evidenced.</t>
        </is>
      </c>
      <c r="J471" s="77" t="inlineStr">
        <is>
          <t>https://www.hw.ac.uk/study/undergraduate/actuarial-science-and-diploma-in-industrial-training</t>
        </is>
      </c>
      <c r="K471" s="77" t="inlineStr">
        <is>
          <t>undated</t>
        </is>
      </c>
    </row>
    <row r="472">
      <c r="A472" s="77" t="inlineStr">
        <is>
          <t>UK12-X01</t>
        </is>
      </c>
      <c r="B472" s="77" t="inlineStr">
        <is>
          <t>UK12</t>
        </is>
      </c>
      <c r="C472" s="77" t="inlineStr">
        <is>
          <t>East Anglia</t>
        </is>
      </c>
      <c r="D472" s="77" t="inlineStr">
        <is>
          <t>UK – additional</t>
        </is>
      </c>
      <c r="E472" s="77" t="inlineStr">
        <is>
          <t>UEA Award</t>
        </is>
      </c>
      <c r="F472" s="77" t="inlineStr">
        <is>
          <t>Yes</t>
        </is>
      </c>
      <c r="G472" s="77" t="n">
        <v>65</v>
      </c>
      <c r="H472" s="77" t="inlineStr">
        <is>
          <t>Employability award</t>
        </is>
      </c>
      <c r="I472" s="77" t="inlineStr">
        <is>
          <t>CareerCentral co-curricular skills/employability award recognising wider experience; not itself a bounded group project with an external organisation. Reach not confirmed in legacy review.</t>
        </is>
      </c>
      <c r="J472" s="77" t="inlineStr">
        <is>
          <t>https://mycareercentral.uea.ac.uk/Uploads/Attachments/UEA%20Award/TandCs-UEA-Award-final.pdf</t>
        </is>
      </c>
      <c r="K472" s="77" t="inlineStr">
        <is>
          <t>Legacy: 2025-29 access plan and T&amp;Cs</t>
        </is>
      </c>
    </row>
    <row r="473">
      <c r="A473" s="77" t="inlineStr">
        <is>
          <t>UK12-X02</t>
        </is>
      </c>
      <c r="B473" s="77" t="inlineStr">
        <is>
          <t>UK12</t>
        </is>
      </c>
      <c r="C473" s="77" t="inlineStr">
        <is>
          <t>East Anglia</t>
        </is>
      </c>
      <c r="D473" s="77" t="inlineStr">
        <is>
          <t>UK – additional</t>
        </is>
      </c>
      <c r="E473" s="77" t="inlineStr">
        <is>
          <t>UEA Law Clinic (Norfolk Community Law Service, Shelter etc.)</t>
        </is>
      </c>
      <c r="F473" s="77" t="inlineStr">
        <is>
          <t>No</t>
        </is>
      </c>
      <c r="G473" s="77" t="inlineStr"/>
      <c r="H473" s="77" t="inlineStr">
        <is>
          <t>Volunteering/service-learning</t>
        </is>
      </c>
      <c r="I47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73" s="77" t="inlineStr">
        <is>
          <t>https://lawclinic.uea.ac.uk/what-our-students-do/</t>
        </is>
      </c>
      <c r="K473" s="77" t="inlineStr"/>
    </row>
    <row r="474">
      <c r="A474" s="77" t="inlineStr">
        <is>
          <t>UK12-X03</t>
        </is>
      </c>
      <c r="B474" s="77" t="inlineStr">
        <is>
          <t>UK12</t>
        </is>
      </c>
      <c r="C474" s="77" t="inlineStr">
        <is>
          <t>East Anglia</t>
        </is>
      </c>
      <c r="D474" s="77" t="inlineStr">
        <is>
          <t>UK – additional</t>
        </is>
      </c>
      <c r="E474" s="77" t="inlineStr">
        <is>
          <t>BA Media and International Development first-year communications consultancy group project</t>
        </is>
      </c>
      <c r="F474" s="77" t="inlineStr">
        <is>
          <t>No</t>
        </is>
      </c>
      <c r="G474" s="77" t="inlineStr"/>
      <c r="H474" s="77" t="inlineStr">
        <is>
          <t>Near-miss: no external org</t>
        </is>
      </c>
      <c r="I474" s="77" t="inlineStr">
        <is>
          <t>Group project analysing the political communications of a real political actor as 'client' in a role-play consultancy; the actor does not appear to engage with students or receive outputs. Source is a 2021-year page.</t>
        </is>
      </c>
      <c r="J474" s="77" t="inlineStr">
        <is>
          <t>https://www.uea.ac.uk/course/undergraduate/ba-media-and-international-development/2021</t>
        </is>
      </c>
      <c r="K474" s="77" t="inlineStr">
        <is>
          <t>2021 page; currency unknown</t>
        </is>
      </c>
    </row>
    <row r="475">
      <c r="A475" s="77" t="inlineStr">
        <is>
          <t>UK12-X04</t>
        </is>
      </c>
      <c r="B475" s="77" t="inlineStr">
        <is>
          <t>UK12</t>
        </is>
      </c>
      <c r="C475" s="77" t="inlineStr">
        <is>
          <t>East Anglia</t>
        </is>
      </c>
      <c r="D475" s="77" t="inlineStr">
        <is>
          <t>UK – additional</t>
        </is>
      </c>
      <c r="E475" s="77" t="inlineStr">
        <is>
          <t>Year in Industry / Placement Year / Year Abroad degree variants and UEA Internship Programme</t>
        </is>
      </c>
      <c r="F475" s="77" t="inlineStr">
        <is>
          <t>No</t>
        </is>
      </c>
      <c r="G475" s="77" t="inlineStr"/>
      <c r="H475" s="77" t="inlineStr">
        <is>
          <t>Placement/internship</t>
        </is>
      </c>
      <c r="I475" s="77" t="inlineStr">
        <is>
          <t>Individual employer placements and internships with no evidenced group project component.</t>
        </is>
      </c>
      <c r="J475" s="77" t="inlineStr">
        <is>
          <t>https://mycareercentral.uea.ac.uk/docs/684/UEA-Internship-Programme-Employer-Booklet_online.pdf</t>
        </is>
      </c>
      <c r="K475" s="77" t="inlineStr"/>
    </row>
    <row r="476">
      <c r="A476" s="77" t="inlineStr">
        <is>
          <t>UK12-X05</t>
        </is>
      </c>
      <c r="B476" s="77" t="inlineStr">
        <is>
          <t>UK12</t>
        </is>
      </c>
      <c r="C476" s="77" t="inlineStr">
        <is>
          <t>East Anglia</t>
        </is>
      </c>
      <c r="D476" s="77" t="inlineStr">
        <is>
          <t>UK – additional</t>
        </is>
      </c>
      <c r="E476" s="77" t="inlineStr">
        <is>
          <t>Student Enterprise (Startup Bootcamp, Try It)</t>
        </is>
      </c>
      <c r="F476" s="77" t="inlineStr">
        <is>
          <t>No</t>
        </is>
      </c>
      <c r="G476" s="77" t="inlineStr"/>
      <c r="H476" s="77" t="inlineStr">
        <is>
          <t>Entrepreneurship/incubator</t>
        </is>
      </c>
      <c r="I476" s="77" t="inlineStr">
        <is>
          <t>Support for students' own start-up ideas; no external client brief.</t>
        </is>
      </c>
      <c r="J476" s="77" t="inlineStr">
        <is>
          <t>https://www.uea.ac.uk/business/access-entrepreneurship-and-innovation/student-enterprise</t>
        </is>
      </c>
      <c r="K476" s="77" t="inlineStr"/>
    </row>
    <row r="477">
      <c r="A477" s="77" t="inlineStr">
        <is>
          <t>UK12-X06</t>
        </is>
      </c>
      <c r="B477" s="77" t="inlineStr">
        <is>
          <t>UK12</t>
        </is>
      </c>
      <c r="C477" s="77" t="inlineStr">
        <is>
          <t>East Anglia</t>
        </is>
      </c>
      <c r="D477" s="77" t="inlineStr">
        <is>
          <t>UK – additional</t>
        </is>
      </c>
      <c r="E477" s="77" t="inlineStr">
        <is>
          <t>BSc Environmental Sciences optional module 'Environmental Consultancy'</t>
        </is>
      </c>
      <c r="F477" s="77" t="inlineStr">
        <is>
          <t>No</t>
        </is>
      </c>
      <c r="G477" s="77" t="inlineStr"/>
      <c r="H477" s="77" t="inlineStr">
        <is>
          <t>Evidence gap</t>
        </is>
      </c>
      <c r="I477" s="77" t="inlineStr">
        <is>
          <t>Course page lists an environmental consultancy option, but no source on real clients, team working or outputs was found.</t>
        </is>
      </c>
      <c r="J477" s="77" t="inlineStr">
        <is>
          <t>https://www.uea.ac.uk/course/undergraduate/bsc-environmental-sciences/2025-26/sep</t>
        </is>
      </c>
      <c r="K477" s="77" t="inlineStr"/>
    </row>
    <row r="478">
      <c r="A478" s="77" t="inlineStr">
        <is>
          <t>UK12-X07</t>
        </is>
      </c>
      <c r="B478" s="77" t="inlineStr">
        <is>
          <t>UK12</t>
        </is>
      </c>
      <c r="C478" s="77" t="inlineStr">
        <is>
          <t>East Anglia</t>
        </is>
      </c>
      <c r="D478" s="77" t="inlineStr">
        <is>
          <t>UK – additional</t>
        </is>
      </c>
      <c r="E478" s="77" t="inlineStr">
        <is>
          <t>Biological Sciences Integrated Laboratory Research Project / Skills for Biologists</t>
        </is>
      </c>
      <c r="F478" s="77" t="inlineStr">
        <is>
          <t>No</t>
        </is>
      </c>
      <c r="G478" s="77" t="inlineStr"/>
      <c r="H478" s="77" t="inlineStr">
        <is>
          <t>Near-miss: no external org</t>
        </is>
      </c>
      <c r="I478" s="77" t="inlineStr">
        <is>
          <t>Group work named as a skill but no external organisation involved in the retrieved descriptions.</t>
        </is>
      </c>
      <c r="J478" s="77" t="inlineStr">
        <is>
          <t>https://www2.uea.ac.uk/study/undergraduate/degree/detail/bsc-biological-sciences-with-a-year-in-industry</t>
        </is>
      </c>
      <c r="K478" s="77" t="inlineStr"/>
    </row>
    <row r="479">
      <c r="A479" s="77" t="inlineStr">
        <is>
          <t>UK12-X08</t>
        </is>
      </c>
      <c r="B479" s="77" t="inlineStr">
        <is>
          <t>UK12</t>
        </is>
      </c>
      <c r="C479" s="77" t="inlineStr">
        <is>
          <t>East Anglia</t>
        </is>
      </c>
      <c r="D479" s="77" t="inlineStr">
        <is>
          <t>UK – additional</t>
        </is>
      </c>
      <c r="E479" s="77" t="inlineStr">
        <is>
          <t>MSc Project Management</t>
        </is>
      </c>
      <c r="F479" s="77" t="inlineStr">
        <is>
          <t>No</t>
        </is>
      </c>
      <c r="G479" s="77" t="inlineStr"/>
      <c r="H479" s="77" t="inlineStr">
        <is>
          <t>Evidence gap</t>
        </is>
      </c>
      <c r="I479" s="77" t="inlineStr">
        <is>
          <t>Individual and group work assessed, but no live-client project evidenced.</t>
        </is>
      </c>
      <c r="J479" s="77" t="inlineStr">
        <is>
          <t>https://www.uea.ac.uk/course/postgraduate/msc-project-management</t>
        </is>
      </c>
      <c r="K479" s="77" t="inlineStr"/>
    </row>
    <row r="480">
      <c r="A480" s="77" t="inlineStr">
        <is>
          <t>UK12-X09</t>
        </is>
      </c>
      <c r="B480" s="77" t="inlineStr">
        <is>
          <t>UK12</t>
        </is>
      </c>
      <c r="C480" s="77" t="inlineStr">
        <is>
          <t>East Anglia</t>
        </is>
      </c>
      <c r="D480" s="77" t="inlineStr">
        <is>
          <t>UK – additional</t>
        </is>
      </c>
      <c r="E480" s="77" t="inlineStr">
        <is>
          <t>TCS Tech Challenge (CareerCentral news)</t>
        </is>
      </c>
      <c r="F480" s="77" t="inlineStr">
        <is>
          <t>No</t>
        </is>
      </c>
      <c r="G480" s="77" t="inlineStr"/>
      <c r="H480" s="77" t="inlineStr">
        <is>
          <t>Evidence gap</t>
        </is>
      </c>
      <c r="I480" s="77" t="inlineStr">
        <is>
          <t>2015 page about 8-week charity projects by teams across six UK universities; no evidence that UEA took part or that it runs now.</t>
        </is>
      </c>
      <c r="J480" s="77" t="inlineStr">
        <is>
          <t>https://mycareercentral.uea.ac.uk/students/news/detail/78/tcs-tech-challenge</t>
        </is>
      </c>
      <c r="K480" s="77" t="inlineStr">
        <is>
          <t>2015, historical</t>
        </is>
      </c>
    </row>
    <row r="481">
      <c r="A481" s="77" t="inlineStr">
        <is>
          <t>UK12-X10</t>
        </is>
      </c>
      <c r="B481" s="77" t="inlineStr">
        <is>
          <t>UK12</t>
        </is>
      </c>
      <c r="C481" s="77" t="inlineStr">
        <is>
          <t>East Anglia</t>
        </is>
      </c>
      <c r="D481" s="77" t="inlineStr">
        <is>
          <t>UK – additional</t>
        </is>
      </c>
      <c r="E481" s="77" t="inlineStr">
        <is>
          <t>MPharm Pharmacy extended group projects</t>
        </is>
      </c>
      <c r="F481" s="77" t="inlineStr">
        <is>
          <t>No</t>
        </is>
      </c>
      <c r="G481" s="77" t="inlineStr"/>
      <c r="H481" s="77" t="inlineStr">
        <is>
          <t>Near-miss: no external org</t>
        </is>
      </c>
      <c r="I481"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81" s="77" t="inlineStr">
        <is>
          <t>https://www.uea.ac.uk/course/undergraduate/mpharm-pharmacy</t>
        </is>
      </c>
      <c r="K481" s="77" t="inlineStr">
        <is>
          <t>Course page, Sept 2027 start (2025/2026 starts also listed)</t>
        </is>
      </c>
    </row>
    <row r="482">
      <c r="A482" s="77" t="inlineStr">
        <is>
          <t>UK12-X11</t>
        </is>
      </c>
      <c r="B482" s="77" t="inlineStr">
        <is>
          <t>UK12</t>
        </is>
      </c>
      <c r="C482" s="77" t="inlineStr">
        <is>
          <t>East Anglia</t>
        </is>
      </c>
      <c r="D482" s="77" t="inlineStr">
        <is>
          <t>UK – additional</t>
        </is>
      </c>
      <c r="E482" s="77" t="inlineStr">
        <is>
          <t>Medicine (MBBS), BA Social Work, LLB Law course pages</t>
        </is>
      </c>
      <c r="F482" s="77" t="inlineStr">
        <is>
          <t>No</t>
        </is>
      </c>
      <c r="G482" s="77" t="inlineStr"/>
      <c r="H482" s="77" t="inlineStr">
        <is>
          <t>Evidence gap</t>
        </is>
      </c>
      <c r="I482" s="77" t="inlineStr">
        <is>
          <t>Course page text fetched 2026-10-13 contained no group project with external organisation wording (placements and clinical/practice learning are individual or non-project). Education school not queried.</t>
        </is>
      </c>
      <c r="J482" s="77" t="inlineStr">
        <is>
          <t>https://www.uea.ac.uk/course/undergraduate/mbbs-medicine</t>
        </is>
      </c>
      <c r="K482" s="77" t="inlineStr"/>
    </row>
    <row r="483">
      <c r="A483" s="77" t="inlineStr">
        <is>
          <t>UK13-X01</t>
        </is>
      </c>
      <c r="B483" s="77" t="inlineStr">
        <is>
          <t>UK13</t>
        </is>
      </c>
      <c r="C483" s="77" t="inlineStr">
        <is>
          <t>Dundee</t>
        </is>
      </c>
      <c r="D483" s="77" t="inlineStr">
        <is>
          <t>UK – additional</t>
        </is>
      </c>
      <c r="E483" s="77" t="inlineStr">
        <is>
          <t>Enterprise Challenge / Venture Competition</t>
        </is>
      </c>
      <c r="F483" s="77" t="inlineStr">
        <is>
          <t>Yes</t>
        </is>
      </c>
      <c r="G483" s="77" t="n">
        <v>66</v>
      </c>
      <c r="H483" s="77" t="inlineStr">
        <is>
          <t>Entrepreneurship/incubator</t>
        </is>
      </c>
      <c r="I483" s="77" t="inlineStr">
        <is>
          <t>New-business-idea competition for students, staff and recent graduates; no external organisation sets a brief; team participation not stated. Venture 2026 stages Jan-Feb 2026 (page text).</t>
        </is>
      </c>
      <c r="J483" s="77" t="inlineStr">
        <is>
          <t>https://www.dundee.ac.uk/entrepreneurship/venture</t>
        </is>
      </c>
      <c r="K483" s="77" t="inlineStr">
        <is>
          <t>Venture 2026 is now over; legacy dates confirmed</t>
        </is>
      </c>
    </row>
    <row r="484">
      <c r="A484" s="77" t="inlineStr">
        <is>
          <t>UK13-X02</t>
        </is>
      </c>
      <c r="B484" s="77" t="inlineStr">
        <is>
          <t>UK13</t>
        </is>
      </c>
      <c r="C484" s="77" t="inlineStr">
        <is>
          <t>Dundee</t>
        </is>
      </c>
      <c r="D484" s="77" t="inlineStr">
        <is>
          <t>UK – additional</t>
        </is>
      </c>
      <c r="E484" s="77" t="inlineStr">
        <is>
          <t>Business Consultancy Project (BU40012)</t>
        </is>
      </c>
      <c r="F484" s="77" t="inlineStr">
        <is>
          <t>No</t>
        </is>
      </c>
      <c r="G484" s="77" t="inlineStr"/>
      <c r="H484" s="77" t="inlineStr">
        <is>
          <t>Near-miss: not group</t>
        </is>
      </c>
      <c r="I484" s="77" t="inlineStr">
        <is>
          <t>30-credit consultancy project for a client but assessed by an individual 10,000-word report with supervisor; no group evidence (search extract).</t>
        </is>
      </c>
      <c r="J484" s="77" t="inlineStr">
        <is>
          <t>https://www.dundee.ac.uk/module/bu40012</t>
        </is>
      </c>
      <c r="K484" s="77" t="inlineStr">
        <is>
          <t>search-index extract</t>
        </is>
      </c>
    </row>
    <row r="485">
      <c r="A485" s="77" t="inlineStr">
        <is>
          <t>UK13-X03</t>
        </is>
      </c>
      <c r="B485" s="77" t="inlineStr">
        <is>
          <t>UK13</t>
        </is>
      </c>
      <c r="C485" s="77" t="inlineStr">
        <is>
          <t>Dundee</t>
        </is>
      </c>
      <c r="D485" s="77" t="inlineStr">
        <is>
          <t>UK – additional</t>
        </is>
      </c>
      <c r="E485" s="77" t="inlineStr">
        <is>
          <t>International Business Project (BU52020)</t>
        </is>
      </c>
      <c r="F485" s="77" t="inlineStr">
        <is>
          <t>No</t>
        </is>
      </c>
      <c r="G485" s="77" t="inlineStr"/>
      <c r="H485" s="77" t="inlineStr">
        <is>
          <t>Near-miss: not group</t>
        </is>
      </c>
      <c r="I485" s="77" t="inlineStr">
        <is>
          <t>Consultancy route with company brief but individual 4,000-6,000 word report (search extract).</t>
        </is>
      </c>
      <c r="J485" s="77" t="inlineStr">
        <is>
          <t>https://www.dundee.ac.uk/module/bu52020</t>
        </is>
      </c>
      <c r="K485" s="77" t="inlineStr">
        <is>
          <t>search-index extract</t>
        </is>
      </c>
    </row>
    <row r="486">
      <c r="A486" s="77" t="inlineStr">
        <is>
          <t>UK13-X04</t>
        </is>
      </c>
      <c r="B486" s="77" t="inlineStr">
        <is>
          <t>UK13</t>
        </is>
      </c>
      <c r="C486" s="77" t="inlineStr">
        <is>
          <t>Dundee</t>
        </is>
      </c>
      <c r="D486" s="77" t="inlineStr">
        <is>
          <t>UK – additional</t>
        </is>
      </c>
      <c r="E486" s="77" t="inlineStr">
        <is>
          <t>Partner employer real-life problems (Toll House Spirits, Dundee United FC)</t>
        </is>
      </c>
      <c r="F486" s="77" t="inlineStr">
        <is>
          <t>No</t>
        </is>
      </c>
      <c r="G486" s="77" t="inlineStr"/>
      <c r="H486" s="77" t="inlineStr">
        <is>
          <t>Evidence gap</t>
        </is>
      </c>
      <c r="I486" s="77" t="inlineStr">
        <is>
          <t>19 Nov 2025 news feature says partner employers provide real problems and students produce recommendation reports, but module, group basis and level are not named.</t>
        </is>
      </c>
      <c r="J486" s="77" t="inlineStr">
        <is>
          <t>https://www.dundee.ac.uk/feature/strengthening-employability-through-alumni-support</t>
        </is>
      </c>
      <c r="K486" s="77" t="inlineStr">
        <is>
          <t>page text; lead for follow-up</t>
        </is>
      </c>
    </row>
    <row r="487">
      <c r="A487" s="77" t="inlineStr">
        <is>
          <t>UK13-X05</t>
        </is>
      </c>
      <c r="B487" s="77" t="inlineStr">
        <is>
          <t>UK13</t>
        </is>
      </c>
      <c r="C487" s="77" t="inlineStr">
        <is>
          <t>Dundee</t>
        </is>
      </c>
      <c r="D487" s="77" t="inlineStr">
        <is>
          <t>UK – additional</t>
        </is>
      </c>
      <c r="E487" s="77" t="inlineStr">
        <is>
          <t>Biomedical Engineering BE32001 industry-provided design project</t>
        </is>
      </c>
      <c r="F487" s="77" t="inlineStr">
        <is>
          <t>No</t>
        </is>
      </c>
      <c r="G487" s="77" t="inlineStr"/>
      <c r="H487" s="77" t="inlineStr">
        <is>
          <t>Evidence gap</t>
        </is>
      </c>
      <c r="I487" s="77" t="inlineStr">
        <is>
          <t>Search summary only: industrial partners provide projects; module page not opened.</t>
        </is>
      </c>
      <c r="J487" s="77" t="inlineStr">
        <is>
          <t>https://www.dundee.ac.uk/undergraduate/biomedical-engineering/teaching-and-assessment</t>
        </is>
      </c>
      <c r="K487" s="77" t="inlineStr">
        <is>
          <t>search-index summary</t>
        </is>
      </c>
    </row>
    <row r="488">
      <c r="A488" s="77" t="inlineStr">
        <is>
          <t>UK13-X06</t>
        </is>
      </c>
      <c r="B488" s="77" t="inlineStr">
        <is>
          <t>UK13</t>
        </is>
      </c>
      <c r="C488" s="77" t="inlineStr">
        <is>
          <t>Dundee</t>
        </is>
      </c>
      <c r="D488" s="77" t="inlineStr">
        <is>
          <t>UK – additional</t>
        </is>
      </c>
      <c r="E488" s="77" t="inlineStr">
        <is>
          <t>Student Law Clinic</t>
        </is>
      </c>
      <c r="F488" s="77" t="inlineStr">
        <is>
          <t>No</t>
        </is>
      </c>
      <c r="G488" s="77" t="inlineStr"/>
      <c r="H488" s="77" t="inlineStr">
        <is>
          <t>Evidence gap</t>
        </is>
      </c>
      <c r="I488" s="77" t="inlineStr">
        <is>
          <t>Only 2012 press release; casework under solicitor supervision, not a team project.</t>
        </is>
      </c>
      <c r="J488" s="77" t="inlineStr">
        <is>
          <t>http://app.dundee.ac.uk/pressreleases/2012/june12/lawclinic.htm</t>
        </is>
      </c>
      <c r="K488" s="77" t="inlineStr">
        <is>
          <t>2012</t>
        </is>
      </c>
    </row>
    <row r="489">
      <c r="A489" s="77" t="inlineStr">
        <is>
          <t>UK14-X01</t>
        </is>
      </c>
      <c r="B489" s="77" t="inlineStr">
        <is>
          <t>UK14</t>
        </is>
      </c>
      <c r="C489" s="77" t="inlineStr">
        <is>
          <t>Swansea</t>
        </is>
      </c>
      <c r="D489" s="77" t="inlineStr">
        <is>
          <t>UK – additional</t>
        </is>
      </c>
      <c r="E489" s="77" t="inlineStr">
        <is>
          <t>Employability Awards (Swansea Employability Academy)</t>
        </is>
      </c>
      <c r="F489" s="77" t="inlineStr">
        <is>
          <t>Yes</t>
        </is>
      </c>
      <c r="G489" s="77" t="n">
        <v>67</v>
      </c>
      <c r="H489" s="77" t="inlineStr">
        <is>
          <t>Employability award</t>
        </is>
      </c>
      <c r="I48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89" s="77" t="inlineStr">
        <is>
          <t>https://hwb.swansea.ac.uk/employability-enterprise/employability-awards/</t>
        </is>
      </c>
      <c r="K489" s="77" t="inlineStr">
        <is>
          <t>Undated page</t>
        </is>
      </c>
    </row>
    <row r="490">
      <c r="A490" s="77" t="inlineStr">
        <is>
          <t>UK14-X02</t>
        </is>
      </c>
      <c r="B490" s="77" t="inlineStr">
        <is>
          <t>UK14</t>
        </is>
      </c>
      <c r="C490" s="77" t="inlineStr">
        <is>
          <t>Swansea</t>
        </is>
      </c>
      <c r="D490" s="77" t="inlineStr">
        <is>
          <t>UK – additional</t>
        </is>
      </c>
      <c r="E490" s="77" t="inlineStr">
        <is>
          <t>Discovery (student volunteering charity) award pathways</t>
        </is>
      </c>
      <c r="F490" s="77" t="inlineStr">
        <is>
          <t>No</t>
        </is>
      </c>
      <c r="G490" s="77" t="inlineStr"/>
      <c r="H490" s="77" t="inlineStr">
        <is>
          <t>Volunteering/service-learning</t>
        </is>
      </c>
      <c r="I490" s="77" t="inlineStr">
        <is>
          <t>Student-run volunteering projects with Volunteer, Project Coordinator and Trustee awards. No external organisation sets a brief or acts as client.</t>
        </is>
      </c>
      <c r="J490" s="77" t="inlineStr">
        <is>
          <t>https://hwb.swansea.ac.uk/employability-enterprise/employability-awards/</t>
        </is>
      </c>
      <c r="K490" s="77" t="inlineStr">
        <is>
          <t>Undated</t>
        </is>
      </c>
    </row>
    <row r="491">
      <c r="A491" s="77" t="inlineStr">
        <is>
          <t>UK14-X03</t>
        </is>
      </c>
      <c r="B491" s="77" t="inlineStr">
        <is>
          <t>UK14</t>
        </is>
      </c>
      <c r="C491" s="77" t="inlineStr">
        <is>
          <t>Swansea</t>
        </is>
      </c>
      <c r="D491" s="77" t="inlineStr">
        <is>
          <t>UK – additional</t>
        </is>
      </c>
      <c r="E491" s="77" t="inlineStr">
        <is>
          <t>GO Wales (SEA)</t>
        </is>
      </c>
      <c r="F491" s="77" t="inlineStr">
        <is>
          <t>No</t>
        </is>
      </c>
      <c r="G491" s="77" t="inlineStr"/>
      <c r="H491" s="77" t="inlineStr">
        <is>
          <t>Placement/internship</t>
        </is>
      </c>
      <c r="I491" s="77" t="inlineStr">
        <is>
          <t>Individual unpaid work experience (up to 70 hours) or subsidised internships. No group project evidenced.</t>
        </is>
      </c>
      <c r="J491" s="77" t="inlineStr">
        <is>
          <t>https://www.swansea.ac.uk/business-and-industry/recruit-our-talent/go-wales/</t>
        </is>
      </c>
      <c r="K491" s="77" t="inlineStr"/>
    </row>
    <row r="492">
      <c r="A492" s="77" t="inlineStr">
        <is>
          <t>UK14-X04</t>
        </is>
      </c>
      <c r="B492" s="77" t="inlineStr">
        <is>
          <t>UK14</t>
        </is>
      </c>
      <c r="C492" s="77" t="inlineStr">
        <is>
          <t>Swansea</t>
        </is>
      </c>
      <c r="D492" s="77" t="inlineStr">
        <is>
          <t>UK – additional</t>
        </is>
      </c>
      <c r="E492" s="77" t="inlineStr">
        <is>
          <t>Computer Science third-year project / Project Fair</t>
        </is>
      </c>
      <c r="F492" s="77" t="inlineStr">
        <is>
          <t>No</t>
        </is>
      </c>
      <c r="G492" s="77" t="inlineStr"/>
      <c r="H492" s="77" t="inlineStr">
        <is>
          <t>Near-miss: no external org</t>
        </is>
      </c>
      <c r="I49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92" s="77" t="inlineStr">
        <is>
          <t>https://www.swansea.ac.uk/undergraduate/courses/maths-comp-sci/computer-science/bsc-computer-science/</t>
        </is>
      </c>
      <c r="K492" s="77" t="inlineStr">
        <is>
          <t>Undated</t>
        </is>
      </c>
    </row>
    <row r="493">
      <c r="A493" s="77" t="inlineStr">
        <is>
          <t>UK14-X05</t>
        </is>
      </c>
      <c r="B493" s="77" t="inlineStr">
        <is>
          <t>UK14</t>
        </is>
      </c>
      <c r="C493" s="77" t="inlineStr">
        <is>
          <t>Swansea</t>
        </is>
      </c>
      <c r="D493" s="77" t="inlineStr">
        <is>
          <t>UK – additional</t>
        </is>
      </c>
      <c r="E493" s="77" t="inlineStr">
        <is>
          <t>Engineering Doctorate (EngD)</t>
        </is>
      </c>
      <c r="F493" s="77" t="inlineStr">
        <is>
          <t>No</t>
        </is>
      </c>
      <c r="G493" s="77" t="inlineStr"/>
      <c r="H493" s="77" t="inlineStr">
        <is>
          <t>Dissertation/research</t>
        </is>
      </c>
      <c r="I493" s="77" t="inlineStr">
        <is>
          <t>An individual four-year research project defined by an industrial partner. Not group.</t>
        </is>
      </c>
      <c r="J493" s="77" t="inlineStr">
        <is>
          <t>https://www.swansea.ac.uk/science-and-engineering/courses/engineering/engd/</t>
        </is>
      </c>
      <c r="K493" s="77" t="inlineStr">
        <is>
          <t>Postgraduate research</t>
        </is>
      </c>
    </row>
    <row r="494">
      <c r="A494" s="77" t="inlineStr">
        <is>
          <t>UK14-X06</t>
        </is>
      </c>
      <c r="B494" s="77" t="inlineStr">
        <is>
          <t>UK14</t>
        </is>
      </c>
      <c r="C494" s="77" t="inlineStr">
        <is>
          <t>Swansea</t>
        </is>
      </c>
      <c r="D494" s="77" t="inlineStr">
        <is>
          <t>UK – additional</t>
        </is>
      </c>
      <c r="E494" s="77" t="inlineStr">
        <is>
          <t>MBA consultancy-based project (Research in Action Part 2)</t>
        </is>
      </c>
      <c r="F494" s="77" t="inlineStr">
        <is>
          <t>No</t>
        </is>
      </c>
      <c r="G494" s="77" t="inlineStr"/>
      <c r="H494" s="77" t="inlineStr">
        <is>
          <t>Evidence gap</t>
        </is>
      </c>
      <c r="I494" s="77" t="inlineStr">
        <is>
          <t>A search summary said the MBA 'culminates in a consultancy-based project ... through working with a client organisation', but did not tie this to a specific URL, so it cannot be cited. Group format is unknown.</t>
        </is>
      </c>
      <c r="J494" s="77" t="inlineStr"/>
      <c r="K494" s="77" t="inlineStr">
        <is>
          <t>Needs re-search</t>
        </is>
      </c>
    </row>
    <row r="495">
      <c r="A495" s="77" t="inlineStr">
        <is>
          <t>UK14-X07</t>
        </is>
      </c>
      <c r="B495" s="77" t="inlineStr">
        <is>
          <t>UK14</t>
        </is>
      </c>
      <c r="C495" s="77" t="inlineStr">
        <is>
          <t>Swansea</t>
        </is>
      </c>
      <c r="D495" s="77" t="inlineStr">
        <is>
          <t>UK – additional</t>
        </is>
      </c>
      <c r="E495" s="77" t="inlineStr">
        <is>
          <t>MSc Accounting and Finance consultancy-style projects</t>
        </is>
      </c>
      <c r="F495" s="77" t="inlineStr">
        <is>
          <t>No</t>
        </is>
      </c>
      <c r="G495" s="77" t="inlineStr"/>
      <c r="H495" s="77" t="inlineStr">
        <is>
          <t>Evidence gap</t>
        </is>
      </c>
      <c r="I495" s="77" t="inlineStr">
        <is>
          <t>The course page mentions 'industry partners, simulations and consultancy-style projects' without separating live-client work from simulation. Group format is unknown.</t>
        </is>
      </c>
      <c r="J495" s="77" t="inlineStr">
        <is>
          <t>https://www.swansea.ac.uk/postgraduate/taught/som/accounting-finance/msc-accounting-finance/</t>
        </is>
      </c>
      <c r="K495" s="77" t="inlineStr">
        <is>
          <t>Undated</t>
        </is>
      </c>
    </row>
    <row r="496">
      <c r="A496" s="77" t="inlineStr">
        <is>
          <t>UK14-X08</t>
        </is>
      </c>
      <c r="B496" s="77" t="inlineStr">
        <is>
          <t>UK14</t>
        </is>
      </c>
      <c r="C496" s="77" t="inlineStr">
        <is>
          <t>Swansea</t>
        </is>
      </c>
      <c r="D496" s="77" t="inlineStr">
        <is>
          <t>UK – additional</t>
        </is>
      </c>
      <c r="E496" s="77" t="inlineStr">
        <is>
          <t>MSc with Industry (second-year industry-focused project)</t>
        </is>
      </c>
      <c r="F496" s="77" t="inlineStr">
        <is>
          <t>No</t>
        </is>
      </c>
      <c r="G496" s="77" t="inlineStr"/>
      <c r="H496" s="77" t="inlineStr">
        <is>
          <t>Evidence gap</t>
        </is>
      </c>
      <c r="I496" s="77" t="inlineStr">
        <is>
          <t>Second year offers 'Industry focused project to work on a real life challenge' with industrial partners, but group vs individual not stated and not guaranteed.</t>
        </is>
      </c>
      <c r="J496" s="77" t="inlineStr">
        <is>
          <t>https://www.swansea.ac.uk/science-and-engineering/courses/engineering/msc-industry/</t>
        </is>
      </c>
      <c r="K496" s="77" t="inlineStr">
        <is>
          <t>Undated</t>
        </is>
      </c>
    </row>
    <row r="497">
      <c r="A497" s="77" t="inlineStr">
        <is>
          <t>UK14-X09</t>
        </is>
      </c>
      <c r="B497" s="77" t="inlineStr">
        <is>
          <t>UK14</t>
        </is>
      </c>
      <c r="C497" s="77" t="inlineStr">
        <is>
          <t>Swansea</t>
        </is>
      </c>
      <c r="D497" s="77" t="inlineStr">
        <is>
          <t>UK – additional</t>
        </is>
      </c>
      <c r="E497" s="77" t="inlineStr">
        <is>
          <t>Sociology and other HSS placements</t>
        </is>
      </c>
      <c r="F497" s="77" t="inlineStr">
        <is>
          <t>No</t>
        </is>
      </c>
      <c r="G497" s="77" t="inlineStr"/>
      <c r="H497" s="77" t="inlineStr">
        <is>
          <t>Placement/internship</t>
        </is>
      </c>
      <c r="I497" s="77" t="inlineStr">
        <is>
          <t>Individual placements with local authorities, charities etc.; no group project.</t>
        </is>
      </c>
      <c r="J497" s="77" t="inlineStr">
        <is>
          <t>https://www.swansea.ac.uk/undergraduate/courses/human-and-health-sciences/sociology-foundation/</t>
        </is>
      </c>
      <c r="K497" s="77" t="inlineStr">
        <is>
          <t>Search summary only</t>
        </is>
      </c>
    </row>
    <row r="498">
      <c r="A498" s="77" t="inlineStr">
        <is>
          <t>UK15-X01</t>
        </is>
      </c>
      <c r="B498" s="77" t="inlineStr">
        <is>
          <t>UK15</t>
        </is>
      </c>
      <c r="C498" s="77" t="inlineStr">
        <is>
          <t>Essex</t>
        </is>
      </c>
      <c r="D498" s="77" t="inlineStr">
        <is>
          <t>UK – additional</t>
        </is>
      </c>
      <c r="E498" s="77" t="inlineStr">
        <is>
          <t>Big Essex Award</t>
        </is>
      </c>
      <c r="F498" s="77" t="inlineStr">
        <is>
          <t>Yes</t>
        </is>
      </c>
      <c r="G498" s="77" t="n">
        <v>68</v>
      </c>
      <c r="H498" s="77" t="inlineStr">
        <is>
          <t>Employability award</t>
        </is>
      </c>
      <c r="I498" s="77" t="inlineStr">
        <is>
          <t>Co-curricular recognition framework recorded via HEAR; not itself a collaborative employer-linked project. Underlying activities would need testing individually.</t>
        </is>
      </c>
      <c r="J498" s="77" t="inlineStr">
        <is>
          <t>https://www.essex.ac.uk/student/awards-and-achievements/hear</t>
        </is>
      </c>
      <c r="K498" s="77" t="inlineStr">
        <is>
          <t>Legacy row; official page, intake unverified</t>
        </is>
      </c>
    </row>
    <row r="499">
      <c r="A499" s="77" t="inlineStr">
        <is>
          <t>UK15-X02</t>
        </is>
      </c>
      <c r="B499" s="77" t="inlineStr">
        <is>
          <t>UK15</t>
        </is>
      </c>
      <c r="C499" s="77" t="inlineStr">
        <is>
          <t>Essex</t>
        </is>
      </c>
      <c r="D499" s="77" t="inlineStr">
        <is>
          <t>UK – additional</t>
        </is>
      </c>
      <c r="E499" s="77" t="inlineStr">
        <is>
          <t>Essex MBA consultancy project</t>
        </is>
      </c>
      <c r="F499" s="77" t="inlineStr">
        <is>
          <t>No</t>
        </is>
      </c>
      <c r="G499" s="77" t="inlineStr"/>
      <c r="H499" s="77" t="inlineStr">
        <is>
          <t>Near-miss: not group</t>
        </is>
      </c>
      <c r="I499" s="77" t="inlineStr">
        <is>
          <t>Real charity/business clients (e.g. Havens Hospices, 2022) but projects are carried out by a single student; MBA Project may alternatively be business plan or dissertation.</t>
        </is>
      </c>
      <c r="J499" s="77" t="inlineStr">
        <is>
          <t>https://www.essex.ac.uk/blog/posts/2023/02/27/mba-consultancy-project-havens-hospices</t>
        </is>
      </c>
      <c r="K499" s="77" t="inlineStr">
        <is>
          <t>Individual route</t>
        </is>
      </c>
    </row>
    <row r="500">
      <c r="A500" s="77" t="inlineStr">
        <is>
          <t>UK15-X03</t>
        </is>
      </c>
      <c r="B500" s="77" t="inlineStr">
        <is>
          <t>UK15</t>
        </is>
      </c>
      <c r="C500" s="77" t="inlineStr">
        <is>
          <t>Essex</t>
        </is>
      </c>
      <c r="D500" s="77" t="inlineStr">
        <is>
          <t>UK – additional</t>
        </is>
      </c>
      <c r="E500" s="77" t="inlineStr">
        <is>
          <t>Computer Science Team Project Challenge (CE101 / CE201 / CE291)</t>
        </is>
      </c>
      <c r="F500" s="77" t="inlineStr">
        <is>
          <t>No</t>
        </is>
      </c>
      <c r="G500" s="77" t="inlineStr"/>
      <c r="H500" s="77" t="inlineStr">
        <is>
          <t>Near-miss: no external org</t>
        </is>
      </c>
      <c r="I500" s="77" t="inlineStr">
        <is>
          <t>Small-team full-lifecycle project, but each team chooses its own project to given attributes; no external organisation evidenced.</t>
        </is>
      </c>
      <c r="J500" s="77" t="inlineStr">
        <is>
          <t>https://www1.essex.ac.uk/modules/Default.aspx?coursecode=CE101&amp;level=4&amp;period=FY&amp;campus=CO</t>
        </is>
      </c>
      <c r="K500" s="77" t="inlineStr">
        <is>
          <t>2026/27 CE101 entry seen via search extract</t>
        </is>
      </c>
    </row>
    <row r="501">
      <c r="A501" s="77" t="inlineStr">
        <is>
          <t>UK15-X04</t>
        </is>
      </c>
      <c r="B501" s="77" t="inlineStr">
        <is>
          <t>UK15</t>
        </is>
      </c>
      <c r="C501" s="77" t="inlineStr">
        <is>
          <t>Essex</t>
        </is>
      </c>
      <c r="D501" s="77" t="inlineStr">
        <is>
          <t>UK – additional</t>
        </is>
      </c>
      <c r="E501" s="77" t="inlineStr">
        <is>
          <t>Computer Science capstone with external company</t>
        </is>
      </c>
      <c r="F501" s="77" t="inlineStr">
        <is>
          <t>No</t>
        </is>
      </c>
      <c r="G501" s="77" t="inlineStr"/>
      <c r="H501" s="77" t="inlineStr">
        <is>
          <t>Near-miss: not group</t>
        </is>
      </c>
      <c r="I501" s="77" t="inlineStr">
        <is>
          <t>Project may originate from an external company with a company mentor, but it is an individual capstone and company projects are optional alongside staff-set ones.</t>
        </is>
      </c>
      <c r="J501" s="77" t="inlineStr">
        <is>
          <t>https://www.essex.ac.uk/courses/ug00069/1/bsc-computer-science</t>
        </is>
      </c>
      <c r="K501" s="77" t="inlineStr"/>
    </row>
    <row r="502">
      <c r="A502" s="77" t="inlineStr">
        <is>
          <t>UK15-X05</t>
        </is>
      </c>
      <c r="B502" s="77" t="inlineStr">
        <is>
          <t>UK15</t>
        </is>
      </c>
      <c r="C502" s="77" t="inlineStr">
        <is>
          <t>Essex</t>
        </is>
      </c>
      <c r="D502" s="77" t="inlineStr">
        <is>
          <t>UK – additional</t>
        </is>
      </c>
      <c r="E502" s="77" t="inlineStr">
        <is>
          <t>BSc Business and Human Resource Management final-year capstone (consultancy-based option)</t>
        </is>
      </c>
      <c r="F502" s="77" t="inlineStr">
        <is>
          <t>No</t>
        </is>
      </c>
      <c r="G502" s="77" t="inlineStr"/>
      <c r="H502" s="77" t="inlineStr">
        <is>
          <t>Evidence gap</t>
        </is>
      </c>
      <c r="I502" s="77" t="inlineStr">
        <is>
          <t>Students choose a consultancy-based project or independent research study with a personal supervisor; no evidence of group working or external-client standard.</t>
        </is>
      </c>
      <c r="J502" s="77" t="inlineStr">
        <is>
          <t>https://www.essex.ac.uk/courses/UG01545/1/BSc-Business-and-Human-Resource-Management</t>
        </is>
      </c>
      <c r="K502" s="77" t="inlineStr"/>
    </row>
    <row r="503">
      <c r="A503" s="77" t="inlineStr">
        <is>
          <t>UK15-X06</t>
        </is>
      </c>
      <c r="B503" s="77" t="inlineStr">
        <is>
          <t>UK15</t>
        </is>
      </c>
      <c r="C503" s="77" t="inlineStr">
        <is>
          <t>Essex</t>
        </is>
      </c>
      <c r="D503" s="77" t="inlineStr">
        <is>
          <t>UK – additional</t>
        </is>
      </c>
      <c r="E503" s="77" t="inlineStr">
        <is>
          <t>Social Impact Hackathon (Nov 2022)</t>
        </is>
      </c>
      <c r="F503" s="77" t="inlineStr">
        <is>
          <t>No</t>
        </is>
      </c>
      <c r="G503" s="77" t="inlineStr"/>
      <c r="H503" s="77" t="inlineStr">
        <is>
          <t>Event/competition without live client</t>
        </is>
      </c>
      <c r="I503" s="77" t="inlineStr">
        <is>
          <t>Weekend event with local businesses; 2022 only, no current delivery evidenced.</t>
        </is>
      </c>
      <c r="J503" s="77" t="inlineStr">
        <is>
          <t>https://www.essex.ac.uk/events/2022/11/18/social-impact-hackathon</t>
        </is>
      </c>
      <c r="K503" s="77" t="inlineStr">
        <is>
          <t>Historical</t>
        </is>
      </c>
    </row>
    <row r="504">
      <c r="A504" s="77" t="inlineStr">
        <is>
          <t>UK15-X07</t>
        </is>
      </c>
      <c r="B504" s="77" t="inlineStr">
        <is>
          <t>UK15</t>
        </is>
      </c>
      <c r="C504" s="77" t="inlineStr">
        <is>
          <t>Essex</t>
        </is>
      </c>
      <c r="D504" s="77" t="inlineStr">
        <is>
          <t>UK – additional</t>
        </is>
      </c>
      <c r="E504" s="77" t="inlineStr">
        <is>
          <t>Knowledge Transfer Partnerships</t>
        </is>
      </c>
      <c r="F504" s="77" t="inlineStr">
        <is>
          <t>No</t>
        </is>
      </c>
      <c r="G504" s="77" t="inlineStr"/>
      <c r="H504" s="77" t="inlineStr">
        <is>
          <t>Other</t>
        </is>
      </c>
      <c r="I504" s="77" t="inlineStr">
        <is>
          <t>Funded academic-business projects, not student group projects.</t>
        </is>
      </c>
      <c r="J504" s="77" t="inlineStr">
        <is>
          <t>https://www.essex.ac.uk/business/services/knowledge-transfer-partnerships</t>
        </is>
      </c>
      <c r="K504" s="77" t="inlineStr"/>
    </row>
    <row r="505">
      <c r="A505" s="77" t="inlineStr">
        <is>
          <t>UK15-X08</t>
        </is>
      </c>
      <c r="B505" s="77" t="inlineStr">
        <is>
          <t>UK15</t>
        </is>
      </c>
      <c r="C505" s="77" t="inlineStr">
        <is>
          <t>Essex</t>
        </is>
      </c>
      <c r="D505" s="77" t="inlineStr">
        <is>
          <t>UK – additional</t>
        </is>
      </c>
      <c r="E505" s="77" t="inlineStr">
        <is>
          <t>BEng Robotic Engineering capstone (CE301) and Team Project Challenge</t>
        </is>
      </c>
      <c r="F505" s="77" t="inlineStr">
        <is>
          <t>No</t>
        </is>
      </c>
      <c r="G505" s="77" t="inlineStr"/>
      <c r="H505" s="77" t="inlineStr">
        <is>
          <t>Near-miss: not group</t>
        </is>
      </c>
      <c r="I505" s="77" t="inlineStr">
        <is>
          <t>Capstone is individual with optional company mentor; Team Project Challenge has no external client evidenced.</t>
        </is>
      </c>
      <c r="J505" s="77" t="inlineStr">
        <is>
          <t>https://www.essex.ac.uk/courses/UG01061/1/BEng-Robotic-Engineering</t>
        </is>
      </c>
      <c r="K505" s="77" t="inlineStr"/>
    </row>
    <row r="506">
      <c r="A506" s="77" t="inlineStr">
        <is>
          <t>UK15-X09</t>
        </is>
      </c>
      <c r="B506" s="77" t="inlineStr">
        <is>
          <t>UK15</t>
        </is>
      </c>
      <c r="C506" s="77" t="inlineStr">
        <is>
          <t>Essex</t>
        </is>
      </c>
      <c r="D506" s="77" t="inlineStr">
        <is>
          <t>UK – additional</t>
        </is>
      </c>
      <c r="E506" s="77" t="inlineStr">
        <is>
          <t>Essex Law Clinic casework projects</t>
        </is>
      </c>
      <c r="F506" s="77" t="inlineStr">
        <is>
          <t>No</t>
        </is>
      </c>
      <c r="G506" s="77" t="inlineStr"/>
      <c r="H506" s="77" t="inlineStr">
        <is>
          <t>Volunteering/service-learning</t>
        </is>
      </c>
      <c r="I506" s="77" t="inlineStr">
        <is>
          <t>Pro bono casework/outreach for clients; group and project structure not evidenced as a bounded team project.</t>
        </is>
      </c>
      <c r="J506" s="77" t="inlineStr">
        <is>
          <t>https://www.essex.ac.uk/departments/law/essex-law-clinic/volunteer-as-a-student</t>
        </is>
      </c>
      <c r="K506" s="77" t="inlineStr"/>
    </row>
    <row r="507">
      <c r="A507" s="77" t="inlineStr">
        <is>
          <t>UK16-X01</t>
        </is>
      </c>
      <c r="B507" s="77" t="inlineStr">
        <is>
          <t>UK16</t>
        </is>
      </c>
      <c r="C507" s="77" t="inlineStr">
        <is>
          <t>Kent</t>
        </is>
      </c>
      <c r="D507" s="77" t="inlineStr">
        <is>
          <t>UK – additional</t>
        </is>
      </c>
      <c r="E507" s="77" t="inlineStr">
        <is>
          <t>Employability Points</t>
        </is>
      </c>
      <c r="F507" s="77" t="inlineStr">
        <is>
          <t>Yes</t>
        </is>
      </c>
      <c r="G507" s="77" t="n">
        <v>69</v>
      </c>
      <c r="H507" s="77" t="inlineStr">
        <is>
          <t>Employability award</t>
        </is>
      </c>
      <c r="I507" s="77" t="inlineStr">
        <is>
          <t>Points scheme redeemed for employer rewards (e.g. virtual internships after 200 points); no group project. Page text: 'These points can then be cashed in for exclusive rewards offered by employers.'</t>
        </is>
      </c>
      <c r="J507" s="77" t="inlineStr">
        <is>
          <t>https://student.kent.ac.uk/careers/employability-points/ep-points-how-it-works</t>
        </is>
      </c>
      <c r="K507" s="77" t="inlineStr">
        <is>
          <t>Undated page</t>
        </is>
      </c>
    </row>
    <row r="508">
      <c r="A508" s="77" t="inlineStr">
        <is>
          <t>UK16-X02</t>
        </is>
      </c>
      <c r="B508" s="77" t="inlineStr">
        <is>
          <t>UK16</t>
        </is>
      </c>
      <c r="C508" s="77" t="inlineStr">
        <is>
          <t>Kent</t>
        </is>
      </c>
      <c r="D508" s="77" t="inlineStr">
        <is>
          <t>UK – additional</t>
        </is>
      </c>
      <c r="E508" s="77" t="inlineStr">
        <is>
          <t>Kent IT Consultancy modules (COMP8430, COMP6500, COMP6450)</t>
        </is>
      </c>
      <c r="F508" s="77" t="inlineStr">
        <is>
          <t>No</t>
        </is>
      </c>
      <c r="G508" s="77" t="inlineStr"/>
      <c r="H508" s="77" t="inlineStr">
        <is>
          <t>Near-miss: not group</t>
        </is>
      </c>
      <c r="I508" s="77" t="inlineStr">
        <is>
          <t>External client work via KITC with teamwork, but 'each student is assessed on an individual basis'; COMP8430 'not currently running in 2026 to 2027'; COMP6500/6450 reported not running 2024/25.</t>
        </is>
      </c>
      <c r="J508" s="77" t="inlineStr">
        <is>
          <t>https://www.kent.ac.uk/courses/modules/module/COMP8430</t>
        </is>
      </c>
      <c r="K508" s="77" t="inlineStr">
        <is>
          <t>Not running</t>
        </is>
      </c>
    </row>
    <row r="509">
      <c r="A509" s="77" t="inlineStr">
        <is>
          <t>UK16-X03</t>
        </is>
      </c>
      <c r="B509" s="77" t="inlineStr">
        <is>
          <t>UK16</t>
        </is>
      </c>
      <c r="C509" s="77" t="inlineStr">
        <is>
          <t>Kent</t>
        </is>
      </c>
      <c r="D509" s="77" t="inlineStr">
        <is>
          <t>UK – additional</t>
        </is>
      </c>
      <c r="E509" s="77" t="inlineStr">
        <is>
          <t>Physics Group Project (PHYS6030)</t>
        </is>
      </c>
      <c r="F509" s="77" t="inlineStr">
        <is>
          <t>No</t>
        </is>
      </c>
      <c r="G509" s="77" t="inlineStr"/>
      <c r="H509" s="77" t="inlineStr">
        <is>
          <t>Evidence gap</t>
        </is>
      </c>
      <c r="I509" s="77" t="inlineStr">
        <is>
          <t>Group research problems; 'project themes vary from industry linked projects to academic research and education/outreach' so external client only for some; page states not running 2024/25; compulsory status not stated.</t>
        </is>
      </c>
      <c r="J509" s="77" t="inlineStr">
        <is>
          <t>https://www.kent.ac.uk/courses/modules/module/PH603</t>
        </is>
      </c>
      <c r="K509" s="77" t="inlineStr">
        <is>
          <t>Current status unclear</t>
        </is>
      </c>
    </row>
    <row r="510">
      <c r="A510" s="77" t="inlineStr">
        <is>
          <t>UK16-X04</t>
        </is>
      </c>
      <c r="B510" s="77" t="inlineStr">
        <is>
          <t>UK16</t>
        </is>
      </c>
      <c r="C510" s="77" t="inlineStr">
        <is>
          <t>Kent</t>
        </is>
      </c>
      <c r="D510" s="77" t="inlineStr">
        <is>
          <t>UK – additional</t>
        </is>
      </c>
      <c r="E510" s="77" t="inlineStr">
        <is>
          <t>Engineering Group Project (EENG5620)</t>
        </is>
      </c>
      <c r="F510" s="77" t="inlineStr">
        <is>
          <t>No</t>
        </is>
      </c>
      <c r="G510" s="77" t="inlineStr"/>
      <c r="H510" s="77" t="inlineStr">
        <is>
          <t>Near-miss: no external org</t>
        </is>
      </c>
      <c r="I510" s="77" t="inlineStr">
        <is>
          <t>Practical group project (groups of typically five) but no external client mentioned on module page; 2024/25 listing. Older 2019 MEng pages mention industrial advisers (not fetched).</t>
        </is>
      </c>
      <c r="J510" s="77" t="inlineStr">
        <is>
          <t>https://www.kent.ac.uk/courses/modules/module/EL562</t>
        </is>
      </c>
      <c r="K510" s="77" t="inlineStr">
        <is>
          <t>2024/25</t>
        </is>
      </c>
    </row>
    <row r="511">
      <c r="A511" s="77" t="inlineStr">
        <is>
          <t>UK16-X05</t>
        </is>
      </c>
      <c r="B511" s="77" t="inlineStr">
        <is>
          <t>UK16</t>
        </is>
      </c>
      <c r="C511" s="77" t="inlineStr">
        <is>
          <t>Kent</t>
        </is>
      </c>
      <c r="D511" s="77" t="inlineStr">
        <is>
          <t>UK – additional</t>
        </is>
      </c>
      <c r="E511" s="77" t="inlineStr">
        <is>
          <t>Consultancy and Evaluation Skills in Practice (BUSN9125) and Consultancy Project (BUSX5104)</t>
        </is>
      </c>
      <c r="F511" s="77" t="inlineStr">
        <is>
          <t>No</t>
        </is>
      </c>
      <c r="G511" s="77" t="inlineStr"/>
      <c r="H511" s="77" t="inlineStr">
        <is>
          <t>Near-miss: not group</t>
        </is>
      </c>
      <c r="I511" s="77" t="inlineStr">
        <is>
          <t>BUSN9125 real client project but both assessments individual and page year 2024/25; BUSX5104 students choose own organisation, individual report.</t>
        </is>
      </c>
      <c r="J511" s="77" t="inlineStr">
        <is>
          <t>https://www.kent.ac.uk/courses/modules/module/BUSN9125</t>
        </is>
      </c>
      <c r="K511" s="77" t="inlineStr"/>
    </row>
    <row r="512">
      <c r="A512" s="77" t="inlineStr">
        <is>
          <t>UK16-X06</t>
        </is>
      </c>
      <c r="B512" s="77" t="inlineStr">
        <is>
          <t>UK16</t>
        </is>
      </c>
      <c r="C512" s="77" t="inlineStr">
        <is>
          <t>Kent</t>
        </is>
      </c>
      <c r="D512" s="77" t="inlineStr">
        <is>
          <t>UK – additional</t>
        </is>
      </c>
      <c r="E512" s="77" t="inlineStr">
        <is>
          <t>SOCI6015 Final Year Project (research for organisations option) / SOCI5470 Social Research Placement</t>
        </is>
      </c>
      <c r="F512" s="77" t="inlineStr">
        <is>
          <t>No</t>
        </is>
      </c>
      <c r="G512" s="77" t="inlineStr"/>
      <c r="H512" s="77" t="inlineStr">
        <is>
          <t>Near-miss: not group</t>
        </is>
      </c>
      <c r="I512" s="77" t="inlineStr">
        <is>
          <t>Opportunity to undertake research for organisations within an independent project; group basis not stated; SOCI5470 reported not running 2024/25.</t>
        </is>
      </c>
      <c r="J512" s="77" t="inlineStr">
        <is>
          <t>https://www.kent.ac.uk/courses/modules/module/SOCI6015</t>
        </is>
      </c>
      <c r="K512" s="77" t="inlineStr"/>
    </row>
    <row r="513">
      <c r="A513" s="77" t="inlineStr">
        <is>
          <t>UK16-X07</t>
        </is>
      </c>
      <c r="B513" s="77" t="inlineStr">
        <is>
          <t>UK16</t>
        </is>
      </c>
      <c r="C513" s="77" t="inlineStr">
        <is>
          <t>Kent</t>
        </is>
      </c>
      <c r="D513" s="77" t="inlineStr">
        <is>
          <t>UK – additional</t>
        </is>
      </c>
      <c r="E513" s="77" t="inlineStr">
        <is>
          <t>Kent Law Clinic / Clinical Option (LAWS5430)</t>
        </is>
      </c>
      <c r="F513" s="77" t="inlineStr">
        <is>
          <t>No</t>
        </is>
      </c>
      <c r="G513" s="77" t="inlineStr"/>
      <c r="H513" s="77" t="inlineStr">
        <is>
          <t>Placement/internship</t>
        </is>
      </c>
      <c r="I513" s="77" t="inlineStr">
        <is>
          <t>Live client casework under supervision, not a team project with a defined output.</t>
        </is>
      </c>
      <c r="J513" s="77" t="inlineStr">
        <is>
          <t>https://www.kent.ac.uk/kent-law-school/kent-law-clinic</t>
        </is>
      </c>
      <c r="K513" s="77" t="inlineStr"/>
    </row>
    <row r="514">
      <c r="A514" s="77" t="inlineStr">
        <is>
          <t>UK16-X08</t>
        </is>
      </c>
      <c r="B514" s="77" t="inlineStr">
        <is>
          <t>UK16</t>
        </is>
      </c>
      <c r="C514" s="77" t="inlineStr">
        <is>
          <t>Kent</t>
        </is>
      </c>
      <c r="D514" s="77" t="inlineStr">
        <is>
          <t>UK – additional</t>
        </is>
      </c>
      <c r="E514" s="77" t="inlineStr">
        <is>
          <t>Social Research Methods SOCI6020 group research project</t>
        </is>
      </c>
      <c r="F514" s="77" t="inlineStr">
        <is>
          <t>No</t>
        </is>
      </c>
      <c r="G514" s="77" t="inlineStr"/>
      <c r="H514" s="77" t="inlineStr">
        <is>
          <t>Near-miss: no external org</t>
        </is>
      </c>
      <c r="I514" s="77" t="inlineStr">
        <is>
          <t>Group research project in spring term; no external organisation evidenced.</t>
        </is>
      </c>
      <c r="J514" s="77" t="inlineStr">
        <is>
          <t>https://www.kent.ac.uk/courses/modules/module/SO602</t>
        </is>
      </c>
      <c r="K514" s="77" t="inlineStr"/>
    </row>
    <row r="515">
      <c r="A515" s="77" t="inlineStr">
        <is>
          <t>UK16-X09</t>
        </is>
      </c>
      <c r="B515" s="77" t="inlineStr">
        <is>
          <t>UK16</t>
        </is>
      </c>
      <c r="C515" s="77" t="inlineStr">
        <is>
          <t>Kent</t>
        </is>
      </c>
      <c r="D515" s="77" t="inlineStr">
        <is>
          <t>UK – additional</t>
        </is>
      </c>
      <c r="E515" s="77" t="inlineStr">
        <is>
          <t>MSc International Business and Management live consultancy option / MBA Challenge</t>
        </is>
      </c>
      <c r="F515" s="77" t="inlineStr">
        <is>
          <t>No</t>
        </is>
      </c>
      <c r="G515" s="77" t="inlineStr"/>
      <c r="H515" s="77" t="inlineStr">
        <is>
          <t>Evidence gap</t>
        </is>
      </c>
      <c r="I515" s="77" t="inlineStr">
        <is>
          <t>Programme page says options include live consultancy; group basis and partner role not evidenced; 2023 MBA challenge historical.</t>
        </is>
      </c>
      <c r="J515" s="77" t="inlineStr">
        <is>
          <t>https://www.kent.ac.uk/courses/postgraduate/299/international-business-management</t>
        </is>
      </c>
      <c r="K515" s="77" t="inlineStr">
        <is>
          <t>Not researched further</t>
        </is>
      </c>
    </row>
    <row r="516">
      <c r="A516" s="77" t="inlineStr">
        <is>
          <t>UK17-X01</t>
        </is>
      </c>
      <c r="B516" s="77" t="inlineStr">
        <is>
          <t>UK17</t>
        </is>
      </c>
      <c r="C516" s="77" t="inlineStr">
        <is>
          <t>Brunel</t>
        </is>
      </c>
      <c r="D516" s="77" t="inlineStr">
        <is>
          <t>UK – additional</t>
        </is>
      </c>
      <c r="E516" s="77" t="inlineStr">
        <is>
          <t>Professional work placements</t>
        </is>
      </c>
      <c r="F516" s="77" t="inlineStr">
        <is>
          <t>Yes</t>
        </is>
      </c>
      <c r="G516" s="77" t="n">
        <v>70</v>
      </c>
      <c r="H516" s="77" t="inlineStr">
        <is>
          <t>Placement/internship</t>
        </is>
      </c>
      <c r="I516" s="77" t="inlineStr">
        <is>
          <t>Individual placements; no project/group component evidenced; programme-dependent.</t>
        </is>
      </c>
      <c r="J516" s="77" t="inlineStr">
        <is>
          <t>https://www.brunel.ac.uk/student-professional-development/work-placements</t>
        </is>
      </c>
      <c r="K516" s="77" t="inlineStr">
        <is>
          <t>Legacy row 70; undated page</t>
        </is>
      </c>
    </row>
    <row r="517">
      <c r="A517" s="77" t="inlineStr">
        <is>
          <t>UK17-X02</t>
        </is>
      </c>
      <c r="B517" s="77" t="inlineStr">
        <is>
          <t>UK17</t>
        </is>
      </c>
      <c r="C517" s="77" t="inlineStr">
        <is>
          <t>Brunel</t>
        </is>
      </c>
      <c r="D517" s="77" t="inlineStr">
        <is>
          <t>UK – additional</t>
        </is>
      </c>
      <c r="E517" s="77" t="inlineStr">
        <is>
          <t>Brunel Business School Executive Education / corporate partnerships</t>
        </is>
      </c>
      <c r="F517" s="77" t="inlineStr">
        <is>
          <t>No</t>
        </is>
      </c>
      <c r="G517" s="77" t="inlineStr"/>
      <c r="H517" s="77" t="inlineStr">
        <is>
          <t>Other</t>
        </is>
      </c>
      <c r="I517" s="77" t="inlineStr">
        <is>
          <t>Institutional partnerships (guest lectures, curriculum input, placements), not student project routes.</t>
        </is>
      </c>
      <c r="J517" s="77" t="inlineStr">
        <is>
          <t>https://www.brunel.ac.uk/about/business-school/executive-education/Existing-clients</t>
        </is>
      </c>
      <c r="K517" s="77" t="inlineStr"/>
    </row>
    <row r="518">
      <c r="A518" s="77" t="inlineStr">
        <is>
          <t>UK17-X03</t>
        </is>
      </c>
      <c r="B518" s="77" t="inlineStr">
        <is>
          <t>UK17</t>
        </is>
      </c>
      <c r="C518" s="77" t="inlineStr">
        <is>
          <t>Brunel</t>
        </is>
      </c>
      <c r="D518" s="77" t="inlineStr">
        <is>
          <t>UK – additional</t>
        </is>
      </c>
      <c r="E518" s="77" t="inlineStr">
        <is>
          <t>Brunel Consultancy (academic consultancy services)</t>
        </is>
      </c>
      <c r="F518" s="77" t="inlineStr">
        <is>
          <t>No</t>
        </is>
      </c>
      <c r="G518" s="77" t="inlineStr"/>
      <c r="H518" s="77" t="inlineStr">
        <is>
          <t>Other</t>
        </is>
      </c>
      <c r="I518" s="77" t="inlineStr">
        <is>
          <t>Staff-delivered consultancy for external companies, not student projects.</t>
        </is>
      </c>
      <c r="J518" s="77" t="inlineStr">
        <is>
          <t>https://www.brunel.ac.uk/business/consultancy</t>
        </is>
      </c>
      <c r="K518" s="77" t="inlineStr"/>
    </row>
    <row r="519">
      <c r="A519" s="77" t="inlineStr">
        <is>
          <t>UK17-X04</t>
        </is>
      </c>
      <c r="B519" s="77" t="inlineStr">
        <is>
          <t>UK17</t>
        </is>
      </c>
      <c r="C519" s="77" t="inlineStr">
        <is>
          <t>Brunel</t>
        </is>
      </c>
      <c r="D519" s="77" t="inlineStr">
        <is>
          <t>UK – additional</t>
        </is>
      </c>
      <c r="E519" s="77" t="inlineStr">
        <is>
          <t>Contemporary Challenges (SC1603), Anthropology and Sociology BSc</t>
        </is>
      </c>
      <c r="F519" s="77" t="inlineStr">
        <is>
          <t>No</t>
        </is>
      </c>
      <c r="G519" s="77" t="inlineStr"/>
      <c r="H519" s="77" t="inlineStr">
        <is>
          <t>Evidence gap</t>
        </is>
      </c>
      <c r="I519" s="77" t="inlineStr">
        <is>
          <t>Compulsory 10-week small-group applied research, but search summary does not say any external organisation sets the brief.</t>
        </is>
      </c>
      <c r="J519" s="77" t="inlineStr">
        <is>
          <t>https://www.brunel.ac.uk/study/undergraduate/anthropology-and-sociology-bsc</t>
        </is>
      </c>
      <c r="K519" s="77" t="inlineStr">
        <is>
          <t>search summary only</t>
        </is>
      </c>
    </row>
    <row r="520">
      <c r="A520" s="77" t="inlineStr">
        <is>
          <t>UK17-X05</t>
        </is>
      </c>
      <c r="B520" s="77" t="inlineStr">
        <is>
          <t>UK17</t>
        </is>
      </c>
      <c r="C520" s="77" t="inlineStr">
        <is>
          <t>Brunel</t>
        </is>
      </c>
      <c r="D520" s="77" t="inlineStr">
        <is>
          <t>UK – additional</t>
        </is>
      </c>
      <c r="E520" s="77" t="inlineStr">
        <is>
          <t>Made in Brunel Software Innovation / Brunel Engineers+ showcases</t>
        </is>
      </c>
      <c r="F520" s="77" t="inlineStr">
        <is>
          <t>No</t>
        </is>
      </c>
      <c r="G520" s="77" t="inlineStr"/>
      <c r="H520" s="77" t="inlineStr">
        <is>
          <t>Event/competition without live client</t>
        </is>
      </c>
      <c r="I520" s="77" t="inlineStr">
        <is>
          <t>Industry visitors view and judge final-year work; no external brief or team project evidenced.</t>
        </is>
      </c>
      <c r="J520" s="77" t="inlineStr">
        <is>
          <t>https://www.brunel.ac.uk/computer-science/why-study-computer-science-at-brunel/skills-development/made-in-brunel-software-innovation</t>
        </is>
      </c>
      <c r="K520" s="77" t="inlineStr">
        <is>
          <t>events listed to 2023</t>
        </is>
      </c>
    </row>
    <row r="521">
      <c r="A521" s="77" t="inlineStr">
        <is>
          <t>UK17-X06</t>
        </is>
      </c>
      <c r="B521" s="77" t="inlineStr">
        <is>
          <t>UK17</t>
        </is>
      </c>
      <c r="C521" s="77" t="inlineStr">
        <is>
          <t>Brunel</t>
        </is>
      </c>
      <c r="D521" s="77" t="inlineStr">
        <is>
          <t>UK – additional</t>
        </is>
      </c>
      <c r="E521" s="77" t="inlineStr">
        <is>
          <t>EEE MEng major group project / engineering design group projects</t>
        </is>
      </c>
      <c r="F521" s="77" t="inlineStr">
        <is>
          <t>No</t>
        </is>
      </c>
      <c r="G521" s="77" t="inlineStr"/>
      <c r="H521" s="77" t="inlineStr">
        <is>
          <t>Near-miss: no external org</t>
        </is>
      </c>
      <c r="I521" s="77" t="inlineStr">
        <is>
          <t>Group projects exist but no external client evidenced; industry-based final-year projects are individual.</t>
        </is>
      </c>
      <c r="J521" s="77" t="inlineStr">
        <is>
          <t>https://www.brunel.ac.uk/study/courses/electronic-and-electrical-engineering-meng</t>
        </is>
      </c>
      <c r="K521" s="77" t="inlineStr">
        <is>
          <t>further departmental instances likely</t>
        </is>
      </c>
    </row>
    <row r="522">
      <c r="A522" s="77" t="inlineStr">
        <is>
          <t>UK17-X07</t>
        </is>
      </c>
      <c r="B522" s="77" t="inlineStr">
        <is>
          <t>UK17</t>
        </is>
      </c>
      <c r="C522" s="77" t="inlineStr">
        <is>
          <t>Brunel</t>
        </is>
      </c>
      <c r="D522" s="77" t="inlineStr">
        <is>
          <t>UK – additional</t>
        </is>
      </c>
      <c r="E522" s="77" t="inlineStr">
        <is>
          <t>Life Sciences / Mathematics final-year projects</t>
        </is>
      </c>
      <c r="F522" s="77" t="inlineStr">
        <is>
          <t>No</t>
        </is>
      </c>
      <c r="G522" s="77" t="inlineStr"/>
      <c r="H522" s="77" t="inlineStr">
        <is>
          <t>Dissertation/research</t>
        </is>
      </c>
      <c r="I522" s="77" t="inlineStr">
        <is>
          <t>Independent staff-supervised projects; no group or client.</t>
        </is>
      </c>
      <c r="J522" s="77" t="inlineStr">
        <is>
          <t>https://www.brunel.ac.uk/study/courses/life-sciences-bsc</t>
        </is>
      </c>
      <c r="K522" s="77" t="inlineStr"/>
    </row>
    <row r="523">
      <c r="A523" s="77" t="inlineStr">
        <is>
          <t>UK18-X01</t>
        </is>
      </c>
      <c r="B523" s="77" t="inlineStr">
        <is>
          <t>UK18</t>
        </is>
      </c>
      <c r="C523" s="77" t="inlineStr">
        <is>
          <t>Aston</t>
        </is>
      </c>
      <c r="D523" s="77" t="inlineStr">
        <is>
          <t>UK – additional</t>
        </is>
      </c>
      <c r="E523" s="77" t="inlineStr">
        <is>
          <t>Industry Clubs (Computer Science; Mechanical Engineering and Design; Chemical Engineering and Applied Chemistry)</t>
        </is>
      </c>
      <c r="F523" s="77" t="inlineStr">
        <is>
          <t>No</t>
        </is>
      </c>
      <c r="G523" s="77" t="inlineStr"/>
      <c r="H523" s="77" t="inlineStr">
        <is>
          <t>Evidence gap</t>
        </is>
      </c>
      <c r="I523" s="77" t="inlineStr">
        <is>
          <t>Strategic company-membership scheme (launched 2016); page does not describe team projects, credit or eligibility. Mechanical Engineering course pages mention live industrial projects but no module evidence found.</t>
        </is>
      </c>
      <c r="J523" s="77" t="inlineStr">
        <is>
          <t>https://www.aston.ac.uk/eps/business/industry-clubs</t>
        </is>
      </c>
      <c r="K523" s="77" t="inlineStr">
        <is>
          <t>undated</t>
        </is>
      </c>
    </row>
    <row r="524">
      <c r="A524" s="77" t="inlineStr">
        <is>
          <t>UK18-X02</t>
        </is>
      </c>
      <c r="B524" s="77" t="inlineStr">
        <is>
          <t>UK18</t>
        </is>
      </c>
      <c r="C524" s="77" t="inlineStr">
        <is>
          <t>Aston</t>
        </is>
      </c>
      <c r="D524" s="77" t="inlineStr">
        <is>
          <t>UK – additional</t>
        </is>
      </c>
      <c r="E524" s="77" t="inlineStr">
        <is>
          <t>Aston Business School postgraduate Business Projects (partnered modules)</t>
        </is>
      </c>
      <c r="F524" s="77" t="inlineStr">
        <is>
          <t>No</t>
        </is>
      </c>
      <c r="G524" s="77" t="inlineStr"/>
      <c r="H524" s="77" t="inlineStr">
        <is>
          <t>Evidence gap</t>
        </is>
      </c>
      <c r="I524" s="77" t="inlineStr">
        <is>
          <t>Local organisation presents a real issue in a module and returns to hear solutions; no named modules, group basis or output evidenced.</t>
        </is>
      </c>
      <c r="J524" s="77" t="inlineStr">
        <is>
          <t>https://www.aston.ac.uk/bss/aston-business-school/student-experience/do-business</t>
        </is>
      </c>
      <c r="K524" s="77" t="inlineStr">
        <is>
          <t>undated</t>
        </is>
      </c>
    </row>
    <row r="525">
      <c r="A525" s="77" t="inlineStr">
        <is>
          <t>UK18-X03</t>
        </is>
      </c>
      <c r="B525" s="77" t="inlineStr">
        <is>
          <t>UK18</t>
        </is>
      </c>
      <c r="C525" s="77" t="inlineStr">
        <is>
          <t>Aston</t>
        </is>
      </c>
      <c r="D525" s="77" t="inlineStr">
        <is>
          <t>UK – additional</t>
        </is>
      </c>
      <c r="E525" s="77" t="inlineStr">
        <is>
          <t>Full-time MBA Aston Startup Lab / consultancy for real life clients</t>
        </is>
      </c>
      <c r="F525" s="77" t="inlineStr">
        <is>
          <t>No</t>
        </is>
      </c>
      <c r="G525" s="77" t="inlineStr"/>
      <c r="H525" s="77" t="inlineStr">
        <is>
          <t>Evidence gap</t>
        </is>
      </c>
      <c r="I525" s="77" t="inlineStr">
        <is>
          <t>Course page says all students undertake consultancy for real clients and Startup Lab is 15 credits with teamwork, but the Consultancy Research Project is individual and client/team detail for the real-client element is not specified.</t>
        </is>
      </c>
      <c r="J525" s="77" t="inlineStr">
        <is>
          <t>https://www.aston.ac.uk/study/courses/mba-full-time-mba</t>
        </is>
      </c>
      <c r="K525" s="77" t="inlineStr">
        <is>
          <t>intakes Jan and Sep 2027</t>
        </is>
      </c>
    </row>
    <row r="526">
      <c r="A526" s="77" t="inlineStr">
        <is>
          <t>UK18-X04</t>
        </is>
      </c>
      <c r="B526" s="77" t="inlineStr">
        <is>
          <t>UK18</t>
        </is>
      </c>
      <c r="C526" s="77" t="inlineStr">
        <is>
          <t>Aston</t>
        </is>
      </c>
      <c r="D526" s="77" t="inlineStr">
        <is>
          <t>UK – additional</t>
        </is>
      </c>
      <c r="E526" s="77" t="inlineStr">
        <is>
          <t>Product Design and Innovation BSc (Design Factory, Design Live Challenges, team design projects)</t>
        </is>
      </c>
      <c r="F526" s="77" t="inlineStr">
        <is>
          <t>No</t>
        </is>
      </c>
      <c r="G526" s="77" t="inlineStr"/>
      <c r="H526" s="77" t="inlineStr">
        <is>
          <t>Evidence gap</t>
        </is>
      </c>
      <c r="I526" s="77" t="inlineStr">
        <is>
          <t>Projects 'set by real companies, tutors and yourself'; core team modules (Interdisciplinary Design Project, CDIO Team Project) not shown to use external clients; Design Factory/Live Challenges are optional extracurricular and it is a commercial enterprise of the university (internal).</t>
        </is>
      </c>
      <c r="J526" s="77" t="inlineStr">
        <is>
          <t>https://www.aston.ac.uk/study/courses/product-design-and-innovation-bsc</t>
        </is>
      </c>
      <c r="K526" s="77" t="inlineStr">
        <is>
          <t>undated</t>
        </is>
      </c>
    </row>
    <row r="527">
      <c r="A527" s="77" t="inlineStr">
        <is>
          <t>UK18-X05</t>
        </is>
      </c>
      <c r="B527" s="77" t="inlineStr">
        <is>
          <t>UK18</t>
        </is>
      </c>
      <c r="C527" s="77" t="inlineStr">
        <is>
          <t>Aston</t>
        </is>
      </c>
      <c r="D527" s="77" t="inlineStr">
        <is>
          <t>UK – additional</t>
        </is>
      </c>
      <c r="E527" s="77" t="inlineStr">
        <is>
          <t>Aston Business School Prince's Trust partnership</t>
        </is>
      </c>
      <c r="F527" s="77" t="inlineStr">
        <is>
          <t>No</t>
        </is>
      </c>
      <c r="G527" s="77" t="inlineStr"/>
      <c r="H527" s="77" t="inlineStr">
        <is>
          <t>Volunteering/service-learning</t>
        </is>
      </c>
      <c r="I527" s="77" t="inlineStr">
        <is>
          <t>Fundraising, e-mentoring and training activities rather than a client project; degrees not specified.</t>
        </is>
      </c>
      <c r="J527" s="77" t="inlineStr">
        <is>
          <t>https://www.aston.ac.uk/bss/aston-business-school/student-experience/do-business</t>
        </is>
      </c>
      <c r="K527" s="77" t="inlineStr">
        <is>
          <t>undated</t>
        </is>
      </c>
    </row>
    <row r="528">
      <c r="A528" s="77" t="inlineStr">
        <is>
          <t>UK18-X06</t>
        </is>
      </c>
      <c r="B528" s="77" t="inlineStr">
        <is>
          <t>UK18</t>
        </is>
      </c>
      <c r="C528" s="77" t="inlineStr">
        <is>
          <t>Aston</t>
        </is>
      </c>
      <c r="D528" s="77" t="inlineStr">
        <is>
          <t>UK – additional</t>
        </is>
      </c>
      <c r="E528" s="77" t="inlineStr">
        <is>
          <t>Aston Centre for Europe policy paper module</t>
        </is>
      </c>
      <c r="F528" s="77" t="inlineStr">
        <is>
          <t>No</t>
        </is>
      </c>
      <c r="G528" s="77" t="inlineStr"/>
      <c r="H528" s="77" t="inlineStr">
        <is>
          <t>Evidence gap</t>
        </is>
      </c>
      <c r="I528" s="77" t="inlineStr">
        <is>
          <t>Optional co-authored policy paper for a think tank mentioned only in a search summary; module not identified.</t>
        </is>
      </c>
      <c r="J528" s="77" t="inlineStr">
        <is>
          <t>https://www.aston.ac.uk/research/bss/research-centres/ace</t>
        </is>
      </c>
      <c r="K528" s="77" t="inlineStr">
        <is>
          <t>not opened</t>
        </is>
      </c>
    </row>
    <row r="529">
      <c r="A529" s="77" t="inlineStr">
        <is>
          <t>UK19-X01</t>
        </is>
      </c>
      <c r="B529" s="77" t="inlineStr">
        <is>
          <t>UK19</t>
        </is>
      </c>
      <c r="C529" s="77" t="inlineStr">
        <is>
          <t>Stirling</t>
        </is>
      </c>
      <c r="D529" s="77" t="inlineStr">
        <is>
          <t>UK – additional</t>
        </is>
      </c>
      <c r="E529" s="77" t="inlineStr">
        <is>
          <t>My Stirling Award</t>
        </is>
      </c>
      <c r="F529" s="77" t="inlineStr">
        <is>
          <t>Yes</t>
        </is>
      </c>
      <c r="G529" s="77" t="n">
        <v>72</v>
      </c>
      <c r="H529" s="77" t="inlineStr">
        <is>
          <t>Employability award</t>
        </is>
      </c>
      <c r="I529" s="77" t="inlineStr">
        <is>
          <t>Hours-based co-curricular recognition scheme (employment, volunteering, projects); not itself a group employer-linked project (fails A/B/C).</t>
        </is>
      </c>
      <c r="J529" s="77" t="inlineStr">
        <is>
          <t>https://www.stir.ac.uk/student-life/careers/get-career-experience/my-stirling-award/</t>
        </is>
      </c>
      <c r="K529" s="77" t="inlineStr">
        <is>
          <t>Legacy row; not re-fetched</t>
        </is>
      </c>
    </row>
    <row r="530">
      <c r="A530" s="77" t="inlineStr">
        <is>
          <t>UK19-X02</t>
        </is>
      </c>
      <c r="B530" s="77" t="inlineStr">
        <is>
          <t>UK19</t>
        </is>
      </c>
      <c r="C530" s="77" t="inlineStr">
        <is>
          <t>Stirling</t>
        </is>
      </c>
      <c r="D530" s="77" t="inlineStr">
        <is>
          <t>UK – additional</t>
        </is>
      </c>
      <c r="E530" s="77" t="inlineStr">
        <is>
          <t>Computing Science placements (6-12 weeks)</t>
        </is>
      </c>
      <c r="F530" s="77" t="inlineStr">
        <is>
          <t>No</t>
        </is>
      </c>
      <c r="G530" s="77" t="inlineStr"/>
      <c r="H530" s="77" t="inlineStr">
        <is>
          <t>Placement/internship</t>
        </is>
      </c>
      <c r="I530" s="77" t="inlineStr">
        <is>
          <t>Individual employer placements; 'hoped' students join an industrial team, which is working alongside colleagues, not a student team project; no credit stated.</t>
        </is>
      </c>
      <c r="J530" s="77" t="inlineStr">
        <is>
          <t>https://www.stir.ac.uk/student-life/careers/employers/recruiting-our-students/student-projects/computing-science-placements/</t>
        </is>
      </c>
      <c r="K530" s="77" t="inlineStr">
        <is>
          <t>Page text fetched, undated</t>
        </is>
      </c>
    </row>
    <row r="531">
      <c r="A531" s="77" t="inlineStr">
        <is>
          <t>UK19-X03</t>
        </is>
      </c>
      <c r="B531" s="77" t="inlineStr">
        <is>
          <t>UK19</t>
        </is>
      </c>
      <c r="C531" s="77" t="inlineStr">
        <is>
          <t>Stirling</t>
        </is>
      </c>
      <c r="D531" s="77" t="inlineStr">
        <is>
          <t>UK – additional</t>
        </is>
      </c>
      <c r="E531" s="77" t="inlineStr">
        <is>
          <t>Arts and Humanities placements (second-year UG, 30 hrs over 10 weeks)</t>
        </is>
      </c>
      <c r="F531" s="77" t="inlineStr">
        <is>
          <t>No</t>
        </is>
      </c>
      <c r="G531" s="77" t="inlineStr"/>
      <c r="H531" s="77" t="inlineStr">
        <is>
          <t>Evidence gap</t>
        </is>
      </c>
      <c r="I531" s="77" t="inlineStr">
        <is>
          <t>Real projects for Bannockburn House, BHF etc.; group working only evidenced for one example ('small team' for Scotland Shop); mostly placement-style; credit not stated; undated.</t>
        </is>
      </c>
      <c r="J531" s="77" t="inlineStr">
        <is>
          <t>https://www.stir.ac.uk/student-life/careers/employers/recruiting-our-students/student-projects/arts-and-humanities-placements/</t>
        </is>
      </c>
      <c r="K531" s="77" t="inlineStr">
        <is>
          <t>Page text fetched, undated</t>
        </is>
      </c>
    </row>
    <row r="532">
      <c r="A532" s="77" t="inlineStr">
        <is>
          <t>UK19-X04</t>
        </is>
      </c>
      <c r="B532" s="77" t="inlineStr">
        <is>
          <t>UK19</t>
        </is>
      </c>
      <c r="C532" s="77" t="inlineStr">
        <is>
          <t>Stirling</t>
        </is>
      </c>
      <c r="D532" s="77" t="inlineStr">
        <is>
          <t>UK – additional</t>
        </is>
      </c>
      <c r="E532" s="77" t="inlineStr">
        <is>
          <t>Other Careers 'Student projects' placements (21 listed: law, sport, life sciences, psychology, FinTech, AI, big data, environmental etc.)</t>
        </is>
      </c>
      <c r="F532" s="77" t="inlineStr">
        <is>
          <t>No</t>
        </is>
      </c>
      <c r="G532" s="77" t="inlineStr"/>
      <c r="H532" s="77" t="inlineStr">
        <is>
          <t>Evidence gap</t>
        </is>
      </c>
      <c r="I532" s="77" t="inlineStr">
        <is>
          <t>Index page lists schemes but gives no group/credit/year information; not researched under reduced-depth mode.</t>
        </is>
      </c>
      <c r="J532" s="77" t="inlineStr">
        <is>
          <t>https://www.stir.ac.uk/student-life/careers/employers/recruiting-our-students/student-projects/</t>
        </is>
      </c>
      <c r="K532" s="77" t="inlineStr">
        <is>
          <t>Index only</t>
        </is>
      </c>
    </row>
    <row r="533">
      <c r="A533" s="77" t="inlineStr">
        <is>
          <t>UK19-X05</t>
        </is>
      </c>
      <c r="B533" s="77" t="inlineStr">
        <is>
          <t>UK19</t>
        </is>
      </c>
      <c r="C533" s="77" t="inlineStr">
        <is>
          <t>Stirling</t>
        </is>
      </c>
      <c r="D533" s="77" t="inlineStr">
        <is>
          <t>UK – additional</t>
        </is>
      </c>
      <c r="E533" s="77" t="inlineStr">
        <is>
          <t>MSc Media Management live client group projects</t>
        </is>
      </c>
      <c r="F533" s="77" t="inlineStr">
        <is>
          <t>No</t>
        </is>
      </c>
      <c r="G533" s="77" t="inlineStr"/>
      <c r="H533" s="77" t="inlineStr">
        <is>
          <t>Paused/discontinued</t>
        </is>
      </c>
      <c r="I533" s="77" t="inlineStr">
        <is>
          <t>Search snippet reported live media clients and group projects, but the programme page fetched says the course is no longer available.</t>
        </is>
      </c>
      <c r="J533" s="77" t="inlineStr">
        <is>
          <t>https://www.stir.ac.uk/courses/pg-taught/media-management/</t>
        </is>
      </c>
      <c r="K533" s="77" t="inlineStr">
        <is>
          <t>Discontinued</t>
        </is>
      </c>
    </row>
    <row r="534">
      <c r="A534" s="77" t="inlineStr">
        <is>
          <t>UK19-X06</t>
        </is>
      </c>
      <c r="B534" s="77" t="inlineStr">
        <is>
          <t>UK19</t>
        </is>
      </c>
      <c r="C534" s="77" t="inlineStr">
        <is>
          <t>Stirling</t>
        </is>
      </c>
      <c r="D534" s="77" t="inlineStr">
        <is>
          <t>UK – additional</t>
        </is>
      </c>
      <c r="E534" s="77" t="inlineStr">
        <is>
          <t>Wicked Problems Sustainable Solutions (cross-faculty module)</t>
        </is>
      </c>
      <c r="F534" s="77" t="inlineStr">
        <is>
          <t>No</t>
        </is>
      </c>
      <c r="G534" s="77" t="inlineStr"/>
      <c r="H534" s="77" t="inlineStr">
        <is>
          <t>Evidence gap</t>
        </is>
      </c>
      <c r="I534" s="77" t="inlineStr">
        <is>
          <t>Search snippet only; no evidence of external organisations or group project.</t>
        </is>
      </c>
      <c r="J534" s="77" t="inlineStr"/>
      <c r="K534" s="77" t="inlineStr">
        <is>
          <t>Not opened</t>
        </is>
      </c>
    </row>
    <row r="535">
      <c r="A535" s="77" t="inlineStr">
        <is>
          <t>UK19-X07</t>
        </is>
      </c>
      <c r="B535" s="77" t="inlineStr">
        <is>
          <t>UK19</t>
        </is>
      </c>
      <c r="C535" s="77" t="inlineStr">
        <is>
          <t>Stirling</t>
        </is>
      </c>
      <c r="D535" s="77" t="inlineStr">
        <is>
          <t>UK – additional</t>
        </is>
      </c>
      <c r="E535" s="77" t="inlineStr">
        <is>
          <t>MLitt Genders and Sexualities Research Placement; MSc Heritage work-related dissertation; MSc Environmental Management project; MSc Project Management Applied Project</t>
        </is>
      </c>
      <c r="F535" s="77" t="inlineStr">
        <is>
          <t>No</t>
        </is>
      </c>
      <c r="G535" s="77" t="inlineStr"/>
      <c r="H535" s="77" t="inlineStr">
        <is>
          <t>Near-miss: not group</t>
        </is>
      </c>
      <c r="I535" s="77" t="inlineStr">
        <is>
          <t>Individual placements/dissertations with external organisations per search snippets; no group evidence.</t>
        </is>
      </c>
      <c r="J535" s="77" t="inlineStr">
        <is>
          <t>https://www.stir.ac.uk/courses/pg-taught/heritage/</t>
        </is>
      </c>
      <c r="K535" s="77" t="inlineStr">
        <is>
          <t>Snippet only</t>
        </is>
      </c>
    </row>
    <row r="536">
      <c r="A536" s="77" t="inlineStr">
        <is>
          <t>UK20-X01</t>
        </is>
      </c>
      <c r="B536" s="77" t="inlineStr">
        <is>
          <t>UK20</t>
        </is>
      </c>
      <c r="C536" s="77" t="inlineStr">
        <is>
          <t>SOAS</t>
        </is>
      </c>
      <c r="D536" s="77" t="inlineStr">
        <is>
          <t>UK – additional</t>
        </is>
      </c>
      <c r="E536" s="77" t="inlineStr">
        <is>
          <t>School of Finance and Management Virtual Industry Project (2022 event)</t>
        </is>
      </c>
      <c r="F536" s="77" t="inlineStr">
        <is>
          <t>No</t>
        </is>
      </c>
      <c r="G536" s="77" t="inlineStr"/>
      <c r="H536" s="77" t="inlineStr">
        <is>
          <t>Evidence gap</t>
        </is>
      </c>
      <c r="I536" s="77" t="inlineStr">
        <is>
          <t>Practera two-week team project for a client (startup/non-profit/SME), places reserved for SFM UG years 2/3; only dated 12-25 September 2022; BSc Management page says collaboration continues but no current-year evidence. Probably a department variant of S1.</t>
        </is>
      </c>
      <c r="J536" s="77" t="inlineStr">
        <is>
          <t>https://www.soas.ac.uk/about/event/school-finance-and-management-virtual-industry-project</t>
        </is>
      </c>
      <c r="K536" s="77" t="inlineStr">
        <is>
          <t>Historical delivery only (2022)</t>
        </is>
      </c>
    </row>
    <row r="537">
      <c r="A537" s="77" t="inlineStr">
        <is>
          <t>UK20-X02</t>
        </is>
      </c>
      <c r="B537" s="77" t="inlineStr">
        <is>
          <t>UK20</t>
        </is>
      </c>
      <c r="C537" s="77" t="inlineStr">
        <is>
          <t>SOAS</t>
        </is>
      </c>
      <c r="D537" s="77" t="inlineStr">
        <is>
          <t>UK – additional</t>
        </is>
      </c>
      <c r="E537" s="77" t="inlineStr">
        <is>
          <t>Law clinics (Detention Law Clinic with Wilsons Solicitors LLP; other clinics)</t>
        </is>
      </c>
      <c r="F537" s="77" t="inlineStr">
        <is>
          <t>No</t>
        </is>
      </c>
      <c r="G537" s="77" t="inlineStr"/>
      <c r="H537" s="77" t="inlineStr">
        <is>
          <t>Near-miss: not project</t>
        </is>
      </c>
      <c r="I537" s="77" t="inlineStr">
        <is>
          <t>Supervised legal advice to real clients/individual casework; no team project brief or group output evidenced; embedded in law modules or competitive application.</t>
        </is>
      </c>
      <c r="J537" s="77" t="inlineStr">
        <is>
          <t>https://www.soas.ac.uk/work-aligned-learning-soas</t>
        </is>
      </c>
      <c r="K537" s="77" t="inlineStr"/>
    </row>
    <row r="538">
      <c r="A538" s="77" t="inlineStr">
        <is>
          <t>UK20-X03</t>
        </is>
      </c>
      <c r="B538" s="77" t="inlineStr">
        <is>
          <t>UK20</t>
        </is>
      </c>
      <c r="C538" s="77" t="inlineStr">
        <is>
          <t>SOAS</t>
        </is>
      </c>
      <c r="D538" s="77" t="inlineStr">
        <is>
          <t>UK – additional</t>
        </is>
      </c>
      <c r="E538" s="77" t="inlineStr">
        <is>
          <t>Summer Internship, Co-Creator Internship, AES x Learning Connected Micro-Internship, placement modules, Year in Industry/PG Placement Year</t>
        </is>
      </c>
      <c r="F538" s="77" t="inlineStr">
        <is>
          <t>No</t>
        </is>
      </c>
      <c r="G538" s="77" t="inlineStr"/>
      <c r="H538" s="77" t="inlineStr">
        <is>
          <t>Placement/internship</t>
        </is>
      </c>
      <c r="I538" s="77" t="inlineStr">
        <is>
          <t>Individual paid placements/internships; no group project evidenced.</t>
        </is>
      </c>
      <c r="J538" s="77" t="inlineStr">
        <is>
          <t>https://www.soas.ac.uk/work-aligned-learning-soas</t>
        </is>
      </c>
      <c r="K538" s="77" t="inlineStr"/>
    </row>
    <row r="539">
      <c r="A539" s="77" t="inlineStr">
        <is>
          <t>UK20-X04</t>
        </is>
      </c>
      <c r="B539" s="77" t="inlineStr">
        <is>
          <t>UK20</t>
        </is>
      </c>
      <c r="C539" s="77" t="inlineStr">
        <is>
          <t>SOAS</t>
        </is>
      </c>
      <c r="D539" s="77" t="inlineStr">
        <is>
          <t>UK – additional</t>
        </is>
      </c>
      <c r="E539" s="77" t="inlineStr">
        <is>
          <t>MSc Data Science / Economics research projects</t>
        </is>
      </c>
      <c r="F539" s="77" t="inlineStr">
        <is>
          <t>No</t>
        </is>
      </c>
      <c r="G539" s="77" t="inlineStr"/>
      <c r="H539" s="77" t="inlineStr">
        <is>
          <t>Dissertation/research</t>
        </is>
      </c>
      <c r="I539" s="77" t="inlineStr">
        <is>
          <t>Data science MScs sit in Economics with a 60-credit research project; no external-partner group project found in one query.</t>
        </is>
      </c>
      <c r="J539" s="77" t="inlineStr">
        <is>
          <t>https://www.soas.ac.uk/study/find-course/msc-data-science</t>
        </is>
      </c>
      <c r="K539" s="77" t="inlineStr"/>
    </row>
    <row r="540">
      <c r="A540" s="77" t="inlineStr">
        <is>
          <t>UK21-X01</t>
        </is>
      </c>
      <c r="B540" s="77" t="inlineStr">
        <is>
          <t>UK21</t>
        </is>
      </c>
      <c r="C540" s="77" t="inlineStr">
        <is>
          <t>Birkbeck</t>
        </is>
      </c>
      <c r="D540" s="77" t="inlineStr">
        <is>
          <t>UK – additional</t>
        </is>
      </c>
      <c r="E540" s="77" t="inlineStr">
        <is>
          <t>Pioneer Programme</t>
        </is>
      </c>
      <c r="F540" s="77" t="inlineStr">
        <is>
          <t>Yes</t>
        </is>
      </c>
      <c r="G540" s="77" t="n">
        <v>75</v>
      </c>
      <c r="H540" s="77" t="inlineStr">
        <is>
          <t>Entrepreneurship/incubator</t>
        </is>
      </c>
      <c r="I540" s="77" t="inlineStr">
        <is>
          <t>Enterprise workshops and founder guidance with a live pitch final; no employer-set brief or group project evidenced. 2026/27 timetable (Nov-June, applications close 18 Oct 2026) confirms it is running.</t>
        </is>
      </c>
      <c r="J540" s="77" t="inlineStr">
        <is>
          <t>https://www.bbk.ac.uk/student-services/careers-and-enterprise/start-a-business</t>
        </is>
      </c>
      <c r="K540" s="77" t="inlineStr">
        <is>
          <t>Current delivery confirmed 2026/27</t>
        </is>
      </c>
    </row>
    <row r="541">
      <c r="A541" s="77" t="inlineStr">
        <is>
          <t>UK21-X02</t>
        </is>
      </c>
      <c r="B541" s="77" t="inlineStr">
        <is>
          <t>UK21</t>
        </is>
      </c>
      <c r="C541" s="77" t="inlineStr">
        <is>
          <t>Birkbeck</t>
        </is>
      </c>
      <c r="D541" s="77" t="inlineStr">
        <is>
          <t>UK – additional</t>
        </is>
      </c>
      <c r="E541" s="77" t="inlineStr">
        <is>
          <t>Applied Software Engineering group programming project (BUCI090S7)</t>
        </is>
      </c>
      <c r="F541" s="77" t="inlineStr">
        <is>
          <t>No</t>
        </is>
      </c>
      <c r="G541" s="77" t="inlineStr"/>
      <c r="H541" s="77" t="inlineStr">
        <is>
          <t>Near-miss: no external org</t>
        </is>
      </c>
      <c r="I541" s="77" t="inlineStr">
        <is>
          <t>Group programming project worth 60% but no client or external organisation mentioned on the module page.</t>
        </is>
      </c>
      <c r="J541" s="77" t="inlineStr">
        <is>
          <t>https://www.bbk.ac.uk/courses/modules/buci/BUCI090S7</t>
        </is>
      </c>
      <c r="K541" s="77" t="inlineStr">
        <is>
          <t>undated</t>
        </is>
      </c>
    </row>
    <row r="542">
      <c r="A542" s="77" t="inlineStr">
        <is>
          <t>UK21-X03</t>
        </is>
      </c>
      <c r="B542" s="77" t="inlineStr">
        <is>
          <t>UK21</t>
        </is>
      </c>
      <c r="C542" s="77" t="inlineStr">
        <is>
          <t>Birkbeck</t>
        </is>
      </c>
      <c r="D542" s="77" t="inlineStr">
        <is>
          <t>UK – additional</t>
        </is>
      </c>
      <c r="E542" s="77" t="inlineStr">
        <is>
          <t>Museum and Heritage Work Placement (ARVC054S7)</t>
        </is>
      </c>
      <c r="F542" s="77" t="inlineStr">
        <is>
          <t>No</t>
        </is>
      </c>
      <c r="G542" s="77" t="inlineStr"/>
      <c r="H542" s="77" t="inlineStr">
        <is>
          <t>Placement/internship</t>
        </is>
      </c>
      <c r="I542" s="77" t="inlineStr">
        <is>
          <t>Individual placement at host institution; essay assessed.</t>
        </is>
      </c>
      <c r="J542" s="77" t="inlineStr">
        <is>
          <t>https://www.bbk.ac.uk/courses/modules/arvc/ARVC054S7</t>
        </is>
      </c>
      <c r="K542" s="77" t="inlineStr"/>
    </row>
    <row r="543">
      <c r="A543" s="77" t="inlineStr">
        <is>
          <t>UK21-X04</t>
        </is>
      </c>
      <c r="B543" s="77" t="inlineStr">
        <is>
          <t>UK21</t>
        </is>
      </c>
      <c r="C543" s="77" t="inlineStr">
        <is>
          <t>Birkbeck</t>
        </is>
      </c>
      <c r="D543" s="77" t="inlineStr">
        <is>
          <t>UK – additional</t>
        </is>
      </c>
      <c r="E543" s="77" t="inlineStr">
        <is>
          <t>Law clinical opportunities</t>
        </is>
      </c>
      <c r="F543" s="77" t="inlineStr">
        <is>
          <t>No</t>
        </is>
      </c>
      <c r="G543" s="77" t="inlineStr"/>
      <c r="H543" s="77" t="inlineStr">
        <is>
          <t>Volunteering/service-learning</t>
        </is>
      </c>
      <c r="I543" s="77" t="inlineStr">
        <is>
          <t>Pro bono casework with partner organisations; no group project with defined output evidenced.</t>
        </is>
      </c>
      <c r="J543" s="77" t="inlineStr">
        <is>
          <t>https://www.bbk.ac.uk/school/law/clinical-opportunities-in-law</t>
        </is>
      </c>
      <c r="K543" s="77" t="inlineStr"/>
    </row>
    <row r="544">
      <c r="A544" s="77" t="inlineStr">
        <is>
          <t>UK21-X05</t>
        </is>
      </c>
      <c r="B544" s="77" t="inlineStr">
        <is>
          <t>UK21</t>
        </is>
      </c>
      <c r="C544" s="77" t="inlineStr">
        <is>
          <t>Birkbeck</t>
        </is>
      </c>
      <c r="D544" s="77" t="inlineStr">
        <is>
          <t>UK – additional</t>
        </is>
      </c>
      <c r="E544" s="77" t="inlineStr">
        <is>
          <t>Workplace Research Project (BUMN117D6)</t>
        </is>
      </c>
      <c r="F544" s="77" t="inlineStr">
        <is>
          <t>No</t>
        </is>
      </c>
      <c r="G544" s="77" t="inlineStr"/>
      <c r="H544" s="77" t="inlineStr">
        <is>
          <t>Near-miss: not group</t>
        </is>
      </c>
      <c r="I544" s="77" t="inlineStr">
        <is>
          <t>Individual practitioner research project/report.</t>
        </is>
      </c>
      <c r="J544" s="77" t="inlineStr">
        <is>
          <t>https://www.bbk.ac.uk/courses/modules/bumn/BUMN117D6</t>
        </is>
      </c>
      <c r="K544" s="77" t="inlineStr"/>
    </row>
    <row r="545">
      <c r="A545" s="77" t="inlineStr">
        <is>
          <t>UK22-X01</t>
        </is>
      </c>
      <c r="B545" s="77" t="inlineStr">
        <is>
          <t>UK22</t>
        </is>
      </c>
      <c r="C545" s="77" t="inlineStr">
        <is>
          <t>Royal Holloway</t>
        </is>
      </c>
      <c r="D545" s="77" t="inlineStr">
        <is>
          <t>UK – additional</t>
        </is>
      </c>
      <c r="E545" s="77" t="inlineStr">
        <is>
          <t>Royal Holloway Volunteer Awards</t>
        </is>
      </c>
      <c r="F545" s="77" t="inlineStr">
        <is>
          <t>Yes</t>
        </is>
      </c>
      <c r="G545" s="77" t="n">
        <v>76</v>
      </c>
      <c r="H545" s="77" t="inlineStr">
        <is>
          <t>Volunteering/service-learning</t>
        </is>
      </c>
      <c r="I545" s="77" t="inlineStr">
        <is>
          <t>Recognition of hours of individual community volunteering (30/50/100 hours) with 100+ partners; no bounded group project (A, B not met).</t>
        </is>
      </c>
      <c r="J545" s="77" t="inlineStr">
        <is>
          <t>https://intranet.royalholloway.ac.uk/students/campus-life/volunteering/the-royal-holloway-volunteer-awards-2026.aspx</t>
        </is>
      </c>
      <c r="K545" s="77" t="inlineStr">
        <is>
          <t>2025/26 awards per legacy row; not re-fetched</t>
        </is>
      </c>
    </row>
    <row r="546">
      <c r="A546" s="77" t="inlineStr">
        <is>
          <t>UK22-X02</t>
        </is>
      </c>
      <c r="B546" s="77" t="inlineStr">
        <is>
          <t>UK22</t>
        </is>
      </c>
      <c r="C546" s="77" t="inlineStr">
        <is>
          <t>Royal Holloway</t>
        </is>
      </c>
      <c r="D546" s="77" t="inlineStr">
        <is>
          <t>UK – additional</t>
        </is>
      </c>
      <c r="E546" s="77" t="inlineStr">
        <is>
          <t>Computer Science individual final-year projects proposed by companies</t>
        </is>
      </c>
      <c r="F546" s="77" t="inlineStr">
        <is>
          <t>No</t>
        </is>
      </c>
      <c r="G546" s="77" t="inlineStr"/>
      <c r="H546" s="77" t="inlineStr">
        <is>
          <t>Near-miss: not group</t>
        </is>
      </c>
      <c r="I546" s="77" t="inlineStr">
        <is>
          <t>Companies may propose projects but each student completes an individual project supervised by an academic.</t>
        </is>
      </c>
      <c r="J546" s="77" t="inlineStr">
        <is>
          <t>https://www.royalholloway.ac.uk/research-and-education/subjects/computer-science/working-with-companies/</t>
        </is>
      </c>
      <c r="K546" s="77" t="inlineStr"/>
    </row>
    <row r="547">
      <c r="A547" s="77" t="inlineStr">
        <is>
          <t>UK22-X03</t>
        </is>
      </c>
      <c r="B547" s="77" t="inlineStr">
        <is>
          <t>UK22</t>
        </is>
      </c>
      <c r="C547" s="77" t="inlineStr">
        <is>
          <t>Royal Holloway</t>
        </is>
      </c>
      <c r="D547" s="77" t="inlineStr">
        <is>
          <t>UK – additional</t>
        </is>
      </c>
      <c r="E547" s="77" t="inlineStr">
        <is>
          <t>Consulting Project, MSc AI for Business / Business Analytics (MN5821)</t>
        </is>
      </c>
      <c r="F547" s="77" t="inlineStr">
        <is>
          <t>No</t>
        </is>
      </c>
      <c r="G547" s="77" t="inlineStr"/>
      <c r="H547" s="77" t="inlineStr">
        <is>
          <t>Near-miss: not group</t>
        </is>
      </c>
      <c r="I547" s="77" t="inlineStr">
        <is>
          <t>Consulting project is 'work individually, guided by an academic supervisor' with access to industry professionals.</t>
        </is>
      </c>
      <c r="J547" s="77" t="inlineStr">
        <is>
          <t>https://www.royalholloway.ac.uk/studying-here/postgraduate/business-and-management/ai-for-business-msc/</t>
        </is>
      </c>
      <c r="K547" s="77" t="inlineStr"/>
    </row>
    <row r="548">
      <c r="A548" s="77" t="inlineStr">
        <is>
          <t>UK22-X04</t>
        </is>
      </c>
      <c r="B548" s="77" t="inlineStr">
        <is>
          <t>UK22</t>
        </is>
      </c>
      <c r="C548" s="77" t="inlineStr">
        <is>
          <t>Royal Holloway</t>
        </is>
      </c>
      <c r="D548" s="77" t="inlineStr">
        <is>
          <t>UK – additional</t>
        </is>
      </c>
      <c r="E548" s="77" t="inlineStr">
        <is>
          <t>Business and Management Impact Project I/II (MN3007/MN3008)</t>
        </is>
      </c>
      <c r="F548" s="77" t="inlineStr">
        <is>
          <t>No</t>
        </is>
      </c>
      <c r="G548" s="77" t="inlineStr"/>
      <c r="H548" s="77" t="inlineStr">
        <is>
          <t>Evidence gap</t>
        </is>
      </c>
      <c r="I548" s="77" t="inlineStr">
        <is>
          <t>Described as real-world business challenges but not always tied to an external client; no group or client evidence.</t>
        </is>
      </c>
      <c r="J548" s="77" t="inlineStr">
        <is>
          <t>https://www.royalholloway.ac.uk/studying-here/undergraduate/business-school/business-and-management/</t>
        </is>
      </c>
      <c r="K548" s="77" t="inlineStr"/>
    </row>
    <row r="549">
      <c r="A549" s="77" t="inlineStr">
        <is>
          <t>UK22-X05</t>
        </is>
      </c>
      <c r="B549" s="77" t="inlineStr">
        <is>
          <t>UK22</t>
        </is>
      </c>
      <c r="C549" s="77" t="inlineStr">
        <is>
          <t>Royal Holloway</t>
        </is>
      </c>
      <c r="D549" s="77" t="inlineStr">
        <is>
          <t>UK – additional</t>
        </is>
      </c>
      <c r="E549" s="77" t="inlineStr">
        <is>
          <t>Geography urban promotion plans for real cities / CIMA business game / Dragon's Den</t>
        </is>
      </c>
      <c r="F549" s="77" t="inlineStr">
        <is>
          <t>No</t>
        </is>
      </c>
      <c r="G549" s="77" t="inlineStr"/>
      <c r="H549" s="77" t="inlineStr">
        <is>
          <t>Evidence gap</t>
        </is>
      </c>
      <c r="I549" s="77" t="inlineStr">
        <is>
          <t>Mentioned on Embedding employability page (undated): industry assessors, CIMA-set challenges; no module, group basis or duration evidenced.</t>
        </is>
      </c>
      <c r="J549" s="77" t="inlineStr">
        <is>
          <t>https://www.royalholloway.ac.uk/research-and-education/education/embedding-employability/</t>
        </is>
      </c>
      <c r="K549" s="77" t="inlineStr"/>
    </row>
    <row r="550">
      <c r="A550" s="77" t="inlineStr">
        <is>
          <t>UK22-X06</t>
        </is>
      </c>
      <c r="B550" s="77" t="inlineStr">
        <is>
          <t>UK22</t>
        </is>
      </c>
      <c r="C550" s="77" t="inlineStr">
        <is>
          <t>Royal Holloway</t>
        </is>
      </c>
      <c r="D550" s="77" t="inlineStr">
        <is>
          <t>UK – additional</t>
        </is>
      </c>
      <c r="E550" s="77" t="inlineStr">
        <is>
          <t>Independent Placement-Linked Dissertation (Physical Geography, Year 3)</t>
        </is>
      </c>
      <c r="F550" s="77" t="inlineStr">
        <is>
          <t>No</t>
        </is>
      </c>
      <c r="G550" s="77" t="inlineStr"/>
      <c r="H550" s="77" t="inlineStr">
        <is>
          <t>Placement/internship</t>
        </is>
      </c>
      <c r="I550" s="77" t="inlineStr">
        <is>
          <t>Individual dissertation linked to a placement organisation; not group.</t>
        </is>
      </c>
      <c r="J550" s="77" t="inlineStr">
        <is>
          <t>https://www.royalholloway.ac.uk/studying-here/undergraduate/geography/physical-geography/</t>
        </is>
      </c>
      <c r="K550" s="77" t="inlineStr"/>
    </row>
    <row r="551">
      <c r="A551" s="77" t="inlineStr">
        <is>
          <t>UK22-X07</t>
        </is>
      </c>
      <c r="B551" s="77" t="inlineStr">
        <is>
          <t>UK22</t>
        </is>
      </c>
      <c r="C551" s="77" t="inlineStr">
        <is>
          <t>Royal Holloway</t>
        </is>
      </c>
      <c r="D551" s="77" t="inlineStr">
        <is>
          <t>UK – additional</t>
        </is>
      </c>
      <c r="E551" s="77" t="inlineStr">
        <is>
          <t>Royal Hackaway</t>
        </is>
      </c>
      <c r="F551" s="77" t="inlineStr">
        <is>
          <t>No</t>
        </is>
      </c>
      <c r="G551" s="77" t="inlineStr"/>
      <c r="H551" s="77" t="inlineStr">
        <is>
          <t>Event/competition without live client</t>
        </is>
      </c>
      <c r="I551" s="77" t="inlineStr">
        <is>
          <t>24-hour student hackathon; no employer-set brief evidenced in the search extract.</t>
        </is>
      </c>
      <c r="J551" s="77" t="inlineStr">
        <is>
          <t>https://www.royalholloway.ac.uk/research-and-education/subjects/computer-science/news/royal-hackaway-showcases-students-talent-and-teamwork/</t>
        </is>
      </c>
      <c r="K551" s="77" t="inlineStr"/>
    </row>
    <row r="552">
      <c r="A552" s="77" t="inlineStr">
        <is>
          <t>UK22-X08</t>
        </is>
      </c>
      <c r="B552" s="77" t="inlineStr">
        <is>
          <t>UK22</t>
        </is>
      </c>
      <c r="C552" s="77" t="inlineStr">
        <is>
          <t>Royal Holloway</t>
        </is>
      </c>
      <c r="D552" s="77" t="inlineStr">
        <is>
          <t>UK – additional</t>
        </is>
      </c>
      <c r="E552" s="77" t="inlineStr">
        <is>
          <t>CS2815 Small enterprise team project (Year 2)</t>
        </is>
      </c>
      <c r="F552" s="77" t="inlineStr">
        <is>
          <t>No</t>
        </is>
      </c>
      <c r="G552" s="77" t="inlineStr"/>
      <c r="H552" s="77" t="inlineStr">
        <is>
          <t>Evidence gap</t>
        </is>
      </c>
      <c r="I552" s="77" t="inlineStr">
        <is>
          <t>Mandatory team module seen in programme spec listing; external client involvement not evidenced; not researched under reduced depth.</t>
        </is>
      </c>
      <c r="J552" s="77" t="inlineStr">
        <is>
          <t>https://www.royalholloway.ac.uk/media/dmfhzdkk/computer-science-software-engineering-msci-g461.pdf</t>
        </is>
      </c>
      <c r="K552" s="77" t="inlineStr"/>
    </row>
    <row r="553">
      <c r="A553" s="77" t="inlineStr">
        <is>
          <t>UK23-X01</t>
        </is>
      </c>
      <c r="B553" s="77" t="inlineStr">
        <is>
          <t>UK23</t>
        </is>
      </c>
      <c r="C553" s="77" t="inlineStr">
        <is>
          <t>City St George’s</t>
        </is>
      </c>
      <c r="D553" s="77" t="inlineStr">
        <is>
          <t>UK – additional</t>
        </is>
      </c>
      <c r="E553" s="77" t="inlineStr">
        <is>
          <t>CitySpark</t>
        </is>
      </c>
      <c r="F553" s="77" t="inlineStr">
        <is>
          <t>Yes</t>
        </is>
      </c>
      <c r="G553" s="77" t="n">
        <v>77</v>
      </c>
      <c r="H553" s="77" t="inlineStr">
        <is>
          <t>Entrepreneurship/incubator</t>
        </is>
      </c>
      <c r="I553" s="77" t="inlineStr">
        <is>
          <t>Business-idea competition with workshops, mentoring and pitching (2024: GBP 3,000; 2023: GBP 25,000). No external organisation sets a brief, so criterion C fails, and no 2025 or 2026 round was found.</t>
        </is>
      </c>
      <c r="J553" s="77" t="inlineStr">
        <is>
          <t>https://studenthub.citystgeorges.ac.uk/news-and-events/news/2024/february/cityspark-2024</t>
        </is>
      </c>
      <c r="K553" s="77" t="inlineStr">
        <is>
          <t>No 2025/26 evidence</t>
        </is>
      </c>
    </row>
    <row r="554">
      <c r="A554" s="77" t="inlineStr">
        <is>
          <t>UK23-X02</t>
        </is>
      </c>
      <c r="B554" s="77" t="inlineStr">
        <is>
          <t>UK23</t>
        </is>
      </c>
      <c r="C554" s="77" t="inlineStr">
        <is>
          <t>City St George’s</t>
        </is>
      </c>
      <c r="D554" s="77" t="inlineStr">
        <is>
          <t>UK – additional</t>
        </is>
      </c>
      <c r="E554" s="77" t="inlineStr">
        <is>
          <t>MSc Industry Project (Bayes) / MSc Computing internship-linked client project</t>
        </is>
      </c>
      <c r="F554" s="77" t="inlineStr">
        <is>
          <t>No</t>
        </is>
      </c>
      <c r="G554" s="77" t="inlineStr"/>
      <c r="H554" s="77" t="inlineStr">
        <is>
          <t>Near-miss: not group</t>
        </is>
      </c>
      <c r="I554" s="77" t="inlineStr">
        <is>
          <t>Individual company projects; the group working criterion is not met.</t>
        </is>
      </c>
      <c r="J554" s="77" t="inlineStr">
        <is>
          <t>https://www.bayes.citystgeorges.ac.uk/for-businesses/recruit-our-students/business-projects-page</t>
        </is>
      </c>
      <c r="K554" s="77" t="inlineStr"/>
    </row>
    <row r="555">
      <c r="A555" s="77" t="inlineStr">
        <is>
          <t>UK23-X03</t>
        </is>
      </c>
      <c r="B555" s="77" t="inlineStr">
        <is>
          <t>UK23</t>
        </is>
      </c>
      <c r="C555" s="77" t="inlineStr">
        <is>
          <t>City St George’s</t>
        </is>
      </c>
      <c r="D555" s="77" t="inlineStr">
        <is>
          <t>UK – additional</t>
        </is>
      </c>
      <c r="E555" s="77" t="inlineStr">
        <is>
          <t>Career Transformation Programme (taught master's live employer project)</t>
        </is>
      </c>
      <c r="F555" s="77" t="inlineStr">
        <is>
          <t>No</t>
        </is>
      </c>
      <c r="G555" s="77" t="inlineStr"/>
      <c r="H555" s="77" t="inlineStr">
        <is>
          <t>Evidence gap</t>
        </is>
      </c>
      <c r="I555" s="77" t="inlineStr">
        <is>
          <t>Search summary says master's students can choose a live project with an employer (100+ partners); group basis, credit and delivery not evidenced.</t>
        </is>
      </c>
      <c r="J555" s="77" t="inlineStr">
        <is>
          <t>https://www.citystgeorges.ac.uk/business/access/meet</t>
        </is>
      </c>
      <c r="K555" s="77" t="inlineStr"/>
    </row>
    <row r="556">
      <c r="A556" s="77" t="inlineStr">
        <is>
          <t>UK23-X04</t>
        </is>
      </c>
      <c r="B556" s="77" t="inlineStr">
        <is>
          <t>UK23</t>
        </is>
      </c>
      <c r="C556" s="77" t="inlineStr">
        <is>
          <t>City St George’s</t>
        </is>
      </c>
      <c r="D556" s="77" t="inlineStr">
        <is>
          <t>UK – additional</t>
        </is>
      </c>
      <c r="E556" s="77" t="inlineStr">
        <is>
          <t>CityCLAC, Refugee Law Clinic, Innocence Project, Solicitors' Practice pro bono</t>
        </is>
      </c>
      <c r="F556" s="77" t="inlineStr">
        <is>
          <t>No</t>
        </is>
      </c>
      <c r="G556" s="77" t="inlineStr"/>
      <c r="H556" s="77" t="inlineStr">
        <is>
          <t>Volunteering/service-learning</t>
        </is>
      </c>
      <c r="I556" s="77" t="inlineStr">
        <is>
          <t>Client casework and advice rather than a team project for an organisation.</t>
        </is>
      </c>
      <c r="J556" s="77" t="inlineStr">
        <is>
          <t>https://www.citystgeorges.ac.uk/about/schools/law/law-in-real-life/volunteering-for-law-students</t>
        </is>
      </c>
      <c r="K556" s="77" t="inlineStr"/>
    </row>
    <row r="557">
      <c r="A557" s="77" t="inlineStr">
        <is>
          <t>UK23-X05</t>
        </is>
      </c>
      <c r="B557" s="77" t="inlineStr">
        <is>
          <t>UK23</t>
        </is>
      </c>
      <c r="C557" s="77" t="inlineStr">
        <is>
          <t>City St George’s</t>
        </is>
      </c>
      <c r="D557" s="77" t="inlineStr">
        <is>
          <t>UK – additional</t>
        </is>
      </c>
      <c r="E557" s="77" t="inlineStr">
        <is>
          <t>Environmental Law Pro Bono Policy Clinic</t>
        </is>
      </c>
      <c r="F557" s="77" t="inlineStr">
        <is>
          <t>No</t>
        </is>
      </c>
      <c r="G557" s="77" t="inlineStr"/>
      <c r="H557" s="77" t="inlineStr">
        <is>
          <t>Evidence gap</t>
        </is>
      </c>
      <c r="I557" s="77" t="inlineStr">
        <is>
          <t>Research with the Environmental Law Foundation seen only in a 2022 news item; no current status or team basis.</t>
        </is>
      </c>
      <c r="J557" s="77" t="inlineStr">
        <is>
          <t>https://www.citystgeorges.ac.uk/news-and-events/news/2022/03/the-city-law-schools-environmental-law-pro-bono-policy-clinic-gives-presentation-at-london-student-sustainability-conference-2022</t>
        </is>
      </c>
      <c r="K557" s="77" t="inlineStr"/>
    </row>
    <row r="558">
      <c r="A558" s="77" t="inlineStr">
        <is>
          <t>UK23-X06</t>
        </is>
      </c>
      <c r="B558" s="77" t="inlineStr">
        <is>
          <t>UK23</t>
        </is>
      </c>
      <c r="C558" s="77" t="inlineStr">
        <is>
          <t>City St George’s</t>
        </is>
      </c>
      <c r="D558" s="77" t="inlineStr">
        <is>
          <t>UK – additional</t>
        </is>
      </c>
      <c r="E558" s="77" t="inlineStr">
        <is>
          <t>Year 2 team software project (Computer Science)</t>
        </is>
      </c>
      <c r="F558" s="77" t="inlineStr">
        <is>
          <t>No</t>
        </is>
      </c>
      <c r="G558" s="77" t="inlineStr"/>
      <c r="H558" s="77" t="inlineStr">
        <is>
          <t>Near-miss: no external org</t>
        </is>
      </c>
      <c r="I558" s="77" t="inlineStr">
        <is>
          <t>Team builds a product to 'customer requirements'; no external organisation evidenced.</t>
        </is>
      </c>
      <c r="J558" s="77" t="inlineStr">
        <is>
          <t>https://www.citystgeorges.ac.uk/prospective-students/courses/undergraduate/computer-science</t>
        </is>
      </c>
      <c r="K558" s="77" t="inlineStr"/>
    </row>
    <row r="559">
      <c r="A559" s="77" t="inlineStr">
        <is>
          <t>UK23-X07</t>
        </is>
      </c>
      <c r="B559" s="77" t="inlineStr">
        <is>
          <t>UK23</t>
        </is>
      </c>
      <c r="C559" s="77" t="inlineStr">
        <is>
          <t>City St George’s</t>
        </is>
      </c>
      <c r="D559" s="77" t="inlineStr">
        <is>
          <t>UK – additional</t>
        </is>
      </c>
      <c r="E559" s="77" t="inlineStr">
        <is>
          <t>Final-year individual projects (CS, Data Science, Journalism) and Student-staff Partnership Projects</t>
        </is>
      </c>
      <c r="F559" s="77" t="inlineStr">
        <is>
          <t>No</t>
        </is>
      </c>
      <c r="G559" s="77" t="inlineStr"/>
      <c r="H559" s="77" t="inlineStr">
        <is>
          <t>Dissertation/research</t>
        </is>
      </c>
      <c r="I559" s="77" t="inlineStr">
        <is>
          <t>Individual projects or internal research collaborations.</t>
        </is>
      </c>
      <c r="J559" s="77" t="inlineStr">
        <is>
          <t>https://studenthub.citystgeorges.ac.uk/academic-resources/exams-and-assessments/student-staff-partnership-projects</t>
        </is>
      </c>
      <c r="K559" s="77" t="inlineStr"/>
    </row>
    <row r="560">
      <c r="A560" s="77" t="inlineStr">
        <is>
          <t>UK23-X08</t>
        </is>
      </c>
      <c r="B560" s="77" t="inlineStr">
        <is>
          <t>UK23</t>
        </is>
      </c>
      <c r="C560" s="77" t="inlineStr">
        <is>
          <t>City St George’s</t>
        </is>
      </c>
      <c r="D560" s="77" t="inlineStr">
        <is>
          <t>UK – additional</t>
        </is>
      </c>
      <c r="E560" s="77" t="inlineStr">
        <is>
          <t>Media Production / Communication PR and Advertising year-3 creative brief modules</t>
        </is>
      </c>
      <c r="F560" s="77" t="inlineStr">
        <is>
          <t>No</t>
        </is>
      </c>
      <c r="G560" s="77" t="inlineStr"/>
      <c r="H560" s="77" t="inlineStr">
        <is>
          <t>Evidence gap</t>
        </is>
      </c>
      <c r="I560" s="77" t="inlineStr">
        <is>
          <t>Brief-based, client-facing groupwork wording but no evidence the brief is set by a real external organisation.</t>
        </is>
      </c>
      <c r="J560" s="77" t="inlineStr">
        <is>
          <t>https://www.citystgeorges.ac.uk/prospective-students/courses/undergraduate/media-production</t>
        </is>
      </c>
      <c r="K560" s="77" t="inlineStr"/>
    </row>
    <row r="561">
      <c r="A561" s="77" t="inlineStr">
        <is>
          <t>UK24-X01</t>
        </is>
      </c>
      <c r="B561" s="77" t="inlineStr">
        <is>
          <t>UK24</t>
        </is>
      </c>
      <c r="C561" s="77" t="inlineStr">
        <is>
          <t>Oxford Brookes</t>
        </is>
      </c>
      <c r="D561" s="77" t="inlineStr">
        <is>
          <t>UK – additional</t>
        </is>
      </c>
      <c r="E561" s="77" t="inlineStr">
        <is>
          <t>Spark</t>
        </is>
      </c>
      <c r="F561" s="77" t="inlineStr">
        <is>
          <t>Yes</t>
        </is>
      </c>
      <c r="G561" s="77" t="n">
        <v>78</v>
      </c>
      <c r="H561" s="77" t="inlineStr">
        <is>
          <t>Entrepreneurship/incubator</t>
        </is>
      </c>
      <c r="I561" s="77" t="inlineStr">
        <is>
          <t>Co-curricular six-week start-up development programme for individuals' own ventures with mentor and pitch; no external-organisation brief (C not met); not assessed as team project.</t>
        </is>
      </c>
      <c r="J561" s="77" t="inlineStr">
        <is>
          <t>https://www.brookes.ac.uk/enterprise/start-up-support/spark</t>
        </is>
      </c>
      <c r="K561" s="77" t="inlineStr">
        <is>
          <t>Not re-fetched; legacy row states autumn 2026 applications.</t>
        </is>
      </c>
    </row>
    <row r="562">
      <c r="A562" s="77" t="inlineStr">
        <is>
          <t>UK24-X02</t>
        </is>
      </c>
      <c r="B562" s="77" t="inlineStr">
        <is>
          <t>UK24</t>
        </is>
      </c>
      <c r="C562" s="77" t="inlineStr">
        <is>
          <t>Oxford Brookes</t>
        </is>
      </c>
      <c r="D562" s="77" t="inlineStr">
        <is>
          <t>UK – additional</t>
        </is>
      </c>
      <c r="E562" s="77" t="inlineStr">
        <is>
          <t>MSc Advanced Computer Science: Group Software Project and industry dissertation</t>
        </is>
      </c>
      <c r="F562" s="77" t="inlineStr">
        <is>
          <t>No</t>
        </is>
      </c>
      <c r="G562" s="77" t="inlineStr"/>
      <c r="H562" s="77" t="inlineStr">
        <is>
          <t>Near-miss: no external org</t>
        </is>
      </c>
      <c r="I562" s="77" t="inlineStr">
        <is>
          <t>Compulsory 20-credit team software project but no external client evidenced; dissertation 'may be undertaken in close co-operation with' an organisation is optional and individual.</t>
        </is>
      </c>
      <c r="J562" s="77" t="inlineStr">
        <is>
          <t>https://www.brookes.ac.uk/courses/postgraduate/advanced-computer-science</t>
        </is>
      </c>
      <c r="K562" s="77" t="inlineStr">
        <is>
          <t>Start dates Sept 2026/Jan 2027.</t>
        </is>
      </c>
    </row>
    <row r="563">
      <c r="A563" s="77" t="inlineStr">
        <is>
          <t>UK24-X03</t>
        </is>
      </c>
      <c r="B563" s="77" t="inlineStr">
        <is>
          <t>UK24</t>
        </is>
      </c>
      <c r="C563" s="77" t="inlineStr">
        <is>
          <t>Oxford Brookes</t>
        </is>
      </c>
      <c r="D563" s="77" t="inlineStr">
        <is>
          <t>UK – additional</t>
        </is>
      </c>
      <c r="E563" s="77" t="inlineStr">
        <is>
          <t>MSc Project Management live projects and Applied Project</t>
        </is>
      </c>
      <c r="F563" s="77" t="inlineStr">
        <is>
          <t>No</t>
        </is>
      </c>
      <c r="G563" s="77" t="inlineStr"/>
      <c r="H563" s="77" t="inlineStr">
        <is>
          <t>Evidence gap</t>
        </is>
      </c>
      <c r="I563" s="77" t="inlineStr">
        <is>
          <t>Page says 'You will tackle live industry challenges' and assessments include live briefs and team projects, but no named module, client role or group evidence.</t>
        </is>
      </c>
      <c r="J563" s="77" t="inlineStr">
        <is>
          <t>https://www.brookes.ac.uk/courses/postgraduate/project-management</t>
        </is>
      </c>
      <c r="K563" s="77" t="inlineStr">
        <is>
          <t>Start Jan/Sept 2027.</t>
        </is>
      </c>
    </row>
    <row r="564">
      <c r="A564" s="77" t="inlineStr">
        <is>
          <t>UK24-X04</t>
        </is>
      </c>
      <c r="B564" s="77" t="inlineStr">
        <is>
          <t>UK24</t>
        </is>
      </c>
      <c r="C564" s="77" t="inlineStr">
        <is>
          <t>Oxford Brookes</t>
        </is>
      </c>
      <c r="D564" s="77" t="inlineStr">
        <is>
          <t>UK – additional</t>
        </is>
      </c>
      <c r="E564" s="77" t="inlineStr">
        <is>
          <t>MSc International Hotel and Tourism Management live client project</t>
        </is>
      </c>
      <c r="F564" s="77" t="inlineStr">
        <is>
          <t>No</t>
        </is>
      </c>
      <c r="G564" s="77" t="inlineStr"/>
      <c r="H564" s="77" t="inlineStr">
        <is>
          <t>Evidence gap</t>
        </is>
      </c>
      <c r="I564" s="77" t="inlineStr">
        <is>
          <t>Optional live client project as dissertation alternative (example: Pride organisation volunteer strategy); group vs individual not stated.</t>
        </is>
      </c>
      <c r="J564" s="77" t="inlineStr">
        <is>
          <t>https://www.brookes.ac.uk/courses/postgraduate/international-hotel-and-tourism-management</t>
        </is>
      </c>
      <c r="K564" s="77" t="inlineStr">
        <is>
          <t>Start Jan/Sept 2027.</t>
        </is>
      </c>
    </row>
    <row r="565">
      <c r="A565" s="77" t="inlineStr">
        <is>
          <t>UK24-X05</t>
        </is>
      </c>
      <c r="B565" s="77" t="inlineStr">
        <is>
          <t>UK24</t>
        </is>
      </c>
      <c r="C565" s="77" t="inlineStr">
        <is>
          <t>Oxford Brookes</t>
        </is>
      </c>
      <c r="D565" s="77" t="inlineStr">
        <is>
          <t>UK – additional</t>
        </is>
      </c>
      <c r="E565" s="77" t="inlineStr">
        <is>
          <t>ACES accountancy volunteering scheme</t>
        </is>
      </c>
      <c r="F565" s="77" t="inlineStr">
        <is>
          <t>No</t>
        </is>
      </c>
      <c r="G565" s="77" t="inlineStr"/>
      <c r="H565" s="77" t="inlineStr">
        <is>
          <t>Volunteering/service-learning</t>
        </is>
      </c>
      <c r="I565" s="77" t="inlineStr">
        <is>
          <t>Second/final-year accounting students provide book-keeping and examination support to community organisations; service volunteering rather than a bounded team project.</t>
        </is>
      </c>
      <c r="J565" s="77" t="inlineStr">
        <is>
          <t>https://www.brookes.ac.uk/about-brookes/structure-and-governance/faculties-and-schools/business/business-engagement/work-with-our-students/free-consultancy-and-support</t>
        </is>
      </c>
      <c r="K565" s="77" t="inlineStr"/>
    </row>
    <row r="566">
      <c r="A566" s="77" t="inlineStr">
        <is>
          <t>UK24-X06</t>
        </is>
      </c>
      <c r="B566" s="77" t="inlineStr">
        <is>
          <t>UK24</t>
        </is>
      </c>
      <c r="C566" s="77" t="inlineStr">
        <is>
          <t>Oxford Brookes</t>
        </is>
      </c>
      <c r="D566" s="77" t="inlineStr">
        <is>
          <t>UK – additional</t>
        </is>
      </c>
      <c r="E566" s="77" t="inlineStr">
        <is>
          <t>Politics: Professional Development in Practice; Social Science Extended Project</t>
        </is>
      </c>
      <c r="F566" s="77" t="inlineStr">
        <is>
          <t>No</t>
        </is>
      </c>
      <c r="G566" s="77" t="inlineStr"/>
      <c r="H566" s="77" t="inlineStr">
        <is>
          <t>Evidence gap</t>
        </is>
      </c>
      <c r="I566" s="77" t="inlineStr">
        <is>
          <t>Optional modules; PDP mentions projects with 'external partners' but group working and partner role not stated; Extended Project is community project or dissertation with no partner evidence.</t>
        </is>
      </c>
      <c r="J566" s="77" t="inlineStr">
        <is>
          <t>https://www.brookes.ac.uk/courses/undergraduate/politics</t>
        </is>
      </c>
      <c r="K566" s="77" t="inlineStr"/>
    </row>
    <row r="567">
      <c r="A567" s="77" t="inlineStr">
        <is>
          <t>UK24-X07</t>
        </is>
      </c>
      <c r="B567" s="77" t="inlineStr">
        <is>
          <t>UK24</t>
        </is>
      </c>
      <c r="C567" s="77" t="inlineStr">
        <is>
          <t>Oxford Brookes</t>
        </is>
      </c>
      <c r="D567" s="77" t="inlineStr">
        <is>
          <t>UK – additional</t>
        </is>
      </c>
      <c r="E567" s="77" t="inlineStr">
        <is>
          <t>Work-based learning in Sociology / Criminology, Social Work placements</t>
        </is>
      </c>
      <c r="F567" s="77" t="inlineStr">
        <is>
          <t>No</t>
        </is>
      </c>
      <c r="G567" s="77" t="inlineStr"/>
      <c r="H567" s="77" t="inlineStr">
        <is>
          <t>Placement/internship</t>
        </is>
      </c>
      <c r="I567" s="77" t="inlineStr">
        <is>
          <t>Individual placements or work-related projects.</t>
        </is>
      </c>
      <c r="J567" s="77" t="inlineStr">
        <is>
          <t>https://www.brookes.ac.uk/courses/undergraduate/criminology-and-sociology</t>
        </is>
      </c>
      <c r="K567" s="77" t="inlineStr"/>
    </row>
    <row r="568">
      <c r="A568" s="77" t="inlineStr">
        <is>
          <t>UK25-X01</t>
        </is>
      </c>
      <c r="B568" s="77" t="inlineStr">
        <is>
          <t>UK25</t>
        </is>
      </c>
      <c r="C568" s="77" t="inlineStr">
        <is>
          <t>Northumbria</t>
        </is>
      </c>
      <c r="D568" s="77" t="inlineStr">
        <is>
          <t>UK – additional</t>
        </is>
      </c>
      <c r="E568" s="77" t="inlineStr">
        <is>
          <t>Student and Graduate Enterprise / Innovation Northumbria Incubator</t>
        </is>
      </c>
      <c r="F568" s="77" t="inlineStr">
        <is>
          <t>Yes</t>
        </is>
      </c>
      <c r="G568" s="77" t="n">
        <v>81</v>
      </c>
      <c r="H568" s="77" t="inlineStr">
        <is>
          <t>Entrepreneurship/incubator</t>
        </is>
      </c>
      <c r="I568" s="77" t="inlineStr">
        <is>
          <t>Workshops, advisers and incubator space for students' own ventures; no evidenced external-client group project (A/B/C not shown). Not researched further in reduced-depth mode.</t>
        </is>
      </c>
      <c r="J568" s="77" t="inlineStr">
        <is>
          <t>https://www.northumbria.ac.uk/study-at-northumbria/student-graduate-enterprise/</t>
        </is>
      </c>
      <c r="K568" s="77" t="inlineStr">
        <is>
          <t>Undated page</t>
        </is>
      </c>
    </row>
    <row r="569">
      <c r="A569" s="77" t="inlineStr">
        <is>
          <t>UK25-X02</t>
        </is>
      </c>
      <c r="B569" s="77" t="inlineStr">
        <is>
          <t>UK25</t>
        </is>
      </c>
      <c r="C569" s="77" t="inlineStr">
        <is>
          <t>Northumbria</t>
        </is>
      </c>
      <c r="D569" s="77" t="inlineStr">
        <is>
          <t>UK – additional</t>
        </is>
      </c>
      <c r="E569" s="77" t="inlineStr">
        <is>
          <t>KB6031 Integrated Group Design Project (Civil Engineering)</t>
        </is>
      </c>
      <c r="F569" s="77" t="inlineStr">
        <is>
          <t>No</t>
        </is>
      </c>
      <c r="G569" s="77" t="inlineStr"/>
      <c r="H569" s="77" t="inlineStr">
        <is>
          <t>Near-miss: no external org</t>
        </is>
      </c>
      <c r="I569" s="77" t="inlineStr">
        <is>
          <t>Group project from 'a client brief' based on a real project, but communicated via 'role-play client meetings' (simulated client); no external organisation evidenced.</t>
        </is>
      </c>
      <c r="J569" s="77" t="inlineStr">
        <is>
          <t>https://www.northumbria.ac.uk/study-at-northumbria/courses/civil-engineering-beng-ft-uuscie1?moduleslug=kb6031-integrated-group-design-project&amp;alttemplate=%7Bdf847541-4f68-426a-8940-4c60ff4c5262%7D</t>
        </is>
      </c>
      <c r="K569" s="77" t="inlineStr"/>
    </row>
    <row r="570">
      <c r="A570" s="77" t="inlineStr">
        <is>
          <t>UK25-X03</t>
        </is>
      </c>
      <c r="B570" s="77" t="inlineStr">
        <is>
          <t>UK25</t>
        </is>
      </c>
      <c r="C570" s="77" t="inlineStr">
        <is>
          <t>Northumbria</t>
        </is>
      </c>
      <c r="D570" s="77" t="inlineStr">
        <is>
          <t>UK – additional</t>
        </is>
      </c>
      <c r="E570" s="77" t="inlineStr">
        <is>
          <t>Student Law Office</t>
        </is>
      </c>
      <c r="F570" s="77" t="inlineStr">
        <is>
          <t>No</t>
        </is>
      </c>
      <c r="G570" s="77" t="inlineStr"/>
      <c r="H570" s="77" t="inlineStr">
        <is>
          <t>Near-miss: not group</t>
        </is>
      </c>
      <c r="I570" s="77" t="inlineStr">
        <is>
          <t>Real-client legal casework clinic (public, businesses, community groups); students advise/represent clients on cases rather than team-delivering a bounded project brief; team structure only evidenced for Bar project (groups of 6-8, supervised) via search summary.</t>
        </is>
      </c>
      <c r="J570" s="77" t="inlineStr">
        <is>
          <t>https://www.northumbria.ac.uk/about-us/news-events/news/pioneering-law-clinic-wins-green-gown-award/</t>
        </is>
      </c>
      <c r="K570" s="77" t="inlineStr"/>
    </row>
    <row r="571">
      <c r="A571" s="77" t="inlineStr">
        <is>
          <t>UK25-X04</t>
        </is>
      </c>
      <c r="B571" s="77" t="inlineStr">
        <is>
          <t>UK25</t>
        </is>
      </c>
      <c r="C571" s="77" t="inlineStr">
        <is>
          <t>Northumbria</t>
        </is>
      </c>
      <c r="D571" s="77" t="inlineStr">
        <is>
          <t>UK – additional</t>
        </is>
      </c>
      <c r="E571" s="77" t="inlineStr">
        <is>
          <t>Film Live Briefs (Film Professional Placement module, 2nd year)</t>
        </is>
      </c>
      <c r="F571" s="77" t="inlineStr">
        <is>
          <t>No</t>
        </is>
      </c>
      <c r="G571" s="77" t="inlineStr"/>
      <c r="H571" s="77" t="inlineStr">
        <is>
          <t>Evidence gap</t>
        </is>
      </c>
      <c r="I571" s="77" t="inlineStr">
        <is>
          <t>'Projects are undertaken with external clients' (staff training, social media, promotional videos) but team/individual working, assessment and module code not evidenced.</t>
        </is>
      </c>
      <c r="J571" s="77" t="inlineStr">
        <is>
          <t>https://www.northumbria.ac.uk/study-at-northumbria/planning-your-career/services-for-employers/connect-with-our-students/projects/</t>
        </is>
      </c>
      <c r="K571" s="77" t="inlineStr">
        <is>
          <t>Undated</t>
        </is>
      </c>
    </row>
    <row r="572">
      <c r="A572" s="77" t="inlineStr">
        <is>
          <t>UK25-X05</t>
        </is>
      </c>
      <c r="B572" s="77" t="inlineStr">
        <is>
          <t>UK25</t>
        </is>
      </c>
      <c r="C572" s="77" t="inlineStr">
        <is>
          <t>Northumbria</t>
        </is>
      </c>
      <c r="D572" s="77" t="inlineStr">
        <is>
          <t>UK – additional</t>
        </is>
      </c>
      <c r="E572" s="77" t="inlineStr">
        <is>
          <t>Design live-brief modules (DE7042 Design for Behaviour Change; GD6014 Realisation: Industry Briefs, AOD Sri Lanka)</t>
        </is>
      </c>
      <c r="F572" s="77" t="inlineStr">
        <is>
          <t>No</t>
        </is>
      </c>
      <c r="G572" s="77" t="inlineStr"/>
      <c r="H572" s="77" t="inlineStr">
        <is>
          <t>Evidence gap</t>
        </is>
      </c>
      <c r="I572" s="77" t="inlineStr">
        <is>
          <t>External partner 'can' supply the brief (optional); GD6014 is at a Sri Lanka partner campus. Group basis and standard external participation unclear.</t>
        </is>
      </c>
      <c r="J572" s="77" t="inlineStr">
        <is>
          <t>https://corp.northumbria.ac.uk/study-at-northumbria/courses/mamsc-product-design-futures-dtppdf6?moduleslug=de7042-design-for-behaviour-change&amp;alttemplate=df847541-4f68-426a-8940-4c60ff4c5262&amp;y=2027</t>
        </is>
      </c>
      <c r="K572" s="77" t="inlineStr"/>
    </row>
    <row r="573">
      <c r="A573" s="77" t="inlineStr">
        <is>
          <t>UK25-X06</t>
        </is>
      </c>
      <c r="B573" s="77" t="inlineStr">
        <is>
          <t>UK25</t>
        </is>
      </c>
      <c r="C573" s="77" t="inlineStr">
        <is>
          <t>Northumbria</t>
        </is>
      </c>
      <c r="D573" s="77" t="inlineStr">
        <is>
          <t>UK – additional</t>
        </is>
      </c>
      <c r="E573" s="77" t="inlineStr">
        <is>
          <t>Sport Event Management live module / Sport Outreach</t>
        </is>
      </c>
      <c r="F573" s="77" t="inlineStr">
        <is>
          <t>No</t>
        </is>
      </c>
      <c r="G573" s="77" t="inlineStr"/>
      <c r="H573" s="77" t="inlineStr">
        <is>
          <t>Evidence gap</t>
        </is>
      </c>
      <c r="I573" s="77" t="inlineStr">
        <is>
          <t>Search summaries describe students planning and delivering a real sport event with a partner, and outreach projects with charities/schools; module page, group working and external role not opened.</t>
        </is>
      </c>
      <c r="J573" s="77" t="inlineStr">
        <is>
          <t>https://www.northumbria.ac.uk/study-at-northumbria/planning-your-career/services-for-employers/connect-with-our-students/projects/</t>
        </is>
      </c>
      <c r="K573" s="77" t="inlineStr"/>
    </row>
    <row r="574">
      <c r="A574" s="77" t="inlineStr">
        <is>
          <t>UK25-X07</t>
        </is>
      </c>
      <c r="B574" s="77" t="inlineStr">
        <is>
          <t>UK25</t>
        </is>
      </c>
      <c r="C574" s="77" t="inlineStr">
        <is>
          <t>Northumbria</t>
        </is>
      </c>
      <c r="D574" s="77" t="inlineStr">
        <is>
          <t>UK – additional</t>
        </is>
      </c>
      <c r="E574" s="77" t="inlineStr">
        <is>
          <t>Building Advice Centre (Building Surveying)</t>
        </is>
      </c>
      <c r="F574" s="77" t="inlineStr">
        <is>
          <t>No</t>
        </is>
      </c>
      <c r="G574" s="77" t="inlineStr"/>
      <c r="H574" s="77" t="inlineStr">
        <is>
          <t>Near-miss: not project</t>
        </is>
      </c>
      <c r="I574" s="77" t="inlineStr">
        <is>
          <t>Free public advice service supervised by staff; clients are members of the public; team structure and project output not evidenced.</t>
        </is>
      </c>
      <c r="J574" s="77" t="inlineStr">
        <is>
          <t>https://www.northumbria.ac.uk/study-at-northumbria/planning-your-career/services-for-employers/connect-with-our-students/projects/</t>
        </is>
      </c>
      <c r="K574" s="77" t="inlineStr"/>
    </row>
    <row r="575">
      <c r="A575" s="77" t="inlineStr">
        <is>
          <t>UK25-X08</t>
        </is>
      </c>
      <c r="B575" s="77" t="inlineStr">
        <is>
          <t>UK25</t>
        </is>
      </c>
      <c r="C575" s="77" t="inlineStr">
        <is>
          <t>Northumbria</t>
        </is>
      </c>
      <c r="D575" s="77" t="inlineStr">
        <is>
          <t>UK – additional</t>
        </is>
      </c>
      <c r="E575" s="77" t="inlineStr">
        <is>
          <t>London campus Consultancy Clinic / MSc Computing and Technology Advanced Practice (team of 3-5 for a real organisation)</t>
        </is>
      </c>
      <c r="F575" s="77" t="inlineStr">
        <is>
          <t>No</t>
        </is>
      </c>
      <c r="G575" s="77" t="inlineStr"/>
      <c r="H575" s="77" t="inlineStr">
        <is>
          <t>Evidence gap</t>
        </is>
      </c>
      <c r="I575" s="77" t="inlineStr">
        <is>
          <t>Search summaries indicate team consultancy for real organisations at Northumbria London campus; pages not opened.</t>
        </is>
      </c>
      <c r="J575" s="77" t="inlineStr">
        <is>
          <t>https://london.northumbria.ac.uk/consultancy-clinic/</t>
        </is>
      </c>
      <c r="K575" s="77" t="inlineStr"/>
    </row>
    <row r="576">
      <c r="A576" s="77" t="inlineStr">
        <is>
          <t>UK26-X01</t>
        </is>
      </c>
      <c r="B576" s="77" t="inlineStr">
        <is>
          <t>UK26</t>
        </is>
      </c>
      <c r="C576" s="77" t="inlineStr">
        <is>
          <t>Portsmouth</t>
        </is>
      </c>
      <c r="D576" s="77" t="inlineStr">
        <is>
          <t>UK – additional</t>
        </is>
      </c>
      <c r="E576" s="77" t="inlineStr">
        <is>
          <t>Student Startup / Entrepreneurial Collective</t>
        </is>
      </c>
      <c r="F576" s="77" t="inlineStr">
        <is>
          <t>Yes</t>
        </is>
      </c>
      <c r="G576" s="77" t="n">
        <v>83</v>
      </c>
      <c r="H576" s="77" t="inlineStr">
        <is>
          <t>Entrepreneurship/incubator</t>
        </is>
      </c>
      <c r="I576" s="77" t="inlineStr">
        <is>
          <t>Enterprise support and mentoring for founders; no employer-set group project evidenced (work-experience page: 'we'll support you to set up your own business').</t>
        </is>
      </c>
      <c r="J576" s="77" t="inlineStr">
        <is>
          <t>https://myport.port.ac.uk/my-course/careers-support/student-startup-support</t>
        </is>
      </c>
      <c r="K576" s="77" t="inlineStr">
        <is>
          <t>Undated</t>
        </is>
      </c>
    </row>
    <row r="577">
      <c r="A577" s="77" t="inlineStr">
        <is>
          <t>UK26-X02</t>
        </is>
      </c>
      <c r="B577" s="77" t="inlineStr">
        <is>
          <t>UK26</t>
        </is>
      </c>
      <c r="C577" s="77" t="inlineStr">
        <is>
          <t>Portsmouth</t>
        </is>
      </c>
      <c r="D577" s="77" t="inlineStr">
        <is>
          <t>UK – additional</t>
        </is>
      </c>
      <c r="E577" s="77" t="inlineStr">
        <is>
          <t>Architecture Project Office</t>
        </is>
      </c>
      <c r="F577" s="77" t="inlineStr">
        <is>
          <t>No</t>
        </is>
      </c>
      <c r="G577" s="77" t="inlineStr"/>
      <c r="H577" s="77" t="inlineStr">
        <is>
          <t>Evidence gap</t>
        </is>
      </c>
      <c r="I577" s="77" t="inlineStr">
        <is>
          <t>Optional extracurricular student-led consultancy open to UG and PG with charity, local authority and private clients (search summary, work-experience page); the dedicated page is an old www2 page and the fetch timed out, so group structure and current delivery are unverified.</t>
        </is>
      </c>
      <c r="J577" s="77" t="inlineStr">
        <is>
          <t>http://www2.port.ac.uk/faculty-of-creative-and-cultural-industries/employability/information-for-students/client-projects/the-project-office/</t>
        </is>
      </c>
      <c r="K577" s="77" t="inlineStr">
        <is>
          <t>Likely qualifying lead; status unclear</t>
        </is>
      </c>
    </row>
    <row r="578">
      <c r="A578" s="77" t="inlineStr">
        <is>
          <t>UK26-X03</t>
        </is>
      </c>
      <c r="B578" s="77" t="inlineStr">
        <is>
          <t>UK26</t>
        </is>
      </c>
      <c r="C578" s="77" t="inlineStr">
        <is>
          <t>Portsmouth</t>
        </is>
      </c>
      <c r="D578" s="77" t="inlineStr">
        <is>
          <t>UK – additional</t>
        </is>
      </c>
      <c r="E578" s="77" t="inlineStr">
        <is>
          <t>Creative Computing live briefs (Creative Computing Studio)</t>
        </is>
      </c>
      <c r="F578" s="77" t="inlineStr">
        <is>
          <t>No</t>
        </is>
      </c>
      <c r="G578" s="77" t="inlineStr"/>
      <c r="H578" s="77" t="inlineStr">
        <is>
          <t>Evidence gap</t>
        </is>
      </c>
      <c r="I578" s="77" t="inlineStr">
        <is>
          <t>Course highlight mentions 'working with real clients on live briefs' and a core group project, but no module is tied to client work and the client role is not described.</t>
        </is>
      </c>
      <c r="J578" s="77" t="inlineStr">
        <is>
          <t>https://www.port.ac.uk/study/courses/undergraduate/ba-bsc-hons-creative-computing</t>
        </is>
      </c>
      <c r="K578" s="77" t="inlineStr">
        <is>
          <t>Sept 2027 entry page</t>
        </is>
      </c>
    </row>
    <row r="579">
      <c r="A579" s="77" t="inlineStr">
        <is>
          <t>UK26-X04</t>
        </is>
      </c>
      <c r="B579" s="77" t="inlineStr">
        <is>
          <t>UK26</t>
        </is>
      </c>
      <c r="C579" s="77" t="inlineStr">
        <is>
          <t>Portsmouth</t>
        </is>
      </c>
      <c r="D579" s="77" t="inlineStr">
        <is>
          <t>UK – additional</t>
        </is>
      </c>
      <c r="E579" s="77" t="inlineStr">
        <is>
          <t>Marketing Consultancy Project (BA Marketing)</t>
        </is>
      </c>
      <c r="F579" s="77" t="inlineStr">
        <is>
          <t>No</t>
        </is>
      </c>
      <c r="G579" s="77" t="inlineStr"/>
      <c r="H579" s="77" t="inlineStr">
        <is>
          <t>Evidence gap</t>
        </is>
      </c>
      <c r="I579" s="77" t="inlineStr">
        <is>
          <t>Named on the work-experience page as an optional module; no team, client or credit detail retrieved.</t>
        </is>
      </c>
      <c r="J579" s="77" t="inlineStr">
        <is>
          <t>https://www.port.ac.uk/student-life/careers-and-employment/work-experience-opportunities</t>
        </is>
      </c>
      <c r="K579" s="77" t="inlineStr">
        <is>
          <t>Lead only</t>
        </is>
      </c>
    </row>
    <row r="580">
      <c r="A580" s="77" t="inlineStr">
        <is>
          <t>UK26-X05</t>
        </is>
      </c>
      <c r="B580" s="77" t="inlineStr">
        <is>
          <t>UK26</t>
        </is>
      </c>
      <c r="C580" s="77" t="inlineStr">
        <is>
          <t>Portsmouth</t>
        </is>
      </c>
      <c r="D580" s="77" t="inlineStr">
        <is>
          <t>UK – additional</t>
        </is>
      </c>
      <c r="E580" s="77" t="inlineStr">
        <is>
          <t>Accounting Clinic</t>
        </is>
      </c>
      <c r="F580" s="77" t="inlineStr">
        <is>
          <t>No</t>
        </is>
      </c>
      <c r="G580" s="77" t="inlineStr"/>
      <c r="H580" s="77" t="inlineStr">
        <is>
          <t>Evidence gap</t>
        </is>
      </c>
      <c r="I580" s="77" t="inlineStr">
        <is>
          <t>Second/final-year accounting and finance students work in the clinic; client type, team structure and output not retrieved.</t>
        </is>
      </c>
      <c r="J580" s="77" t="inlineStr">
        <is>
          <t>https://www.port.ac.uk/student-life/careers-and-employment/work-experience-opportunities</t>
        </is>
      </c>
      <c r="K580" s="77" t="inlineStr">
        <is>
          <t>Lead only</t>
        </is>
      </c>
    </row>
    <row r="581">
      <c r="A581" s="77" t="inlineStr">
        <is>
          <t>UK26-X06</t>
        </is>
      </c>
      <c r="B581" s="77" t="inlineStr">
        <is>
          <t>UK26</t>
        </is>
      </c>
      <c r="C581" s="77" t="inlineStr">
        <is>
          <t>Portsmouth</t>
        </is>
      </c>
      <c r="D581" s="77" t="inlineStr">
        <is>
          <t>UK – additional</t>
        </is>
      </c>
      <c r="E581" s="77" t="inlineStr">
        <is>
          <t>Law in the Community; Legal Advice Clinic; Cybercrime Clinic</t>
        </is>
      </c>
      <c r="F581" s="77" t="inlineStr">
        <is>
          <t>No</t>
        </is>
      </c>
      <c r="G581" s="77" t="inlineStr"/>
      <c r="H581" s="77" t="inlineStr">
        <is>
          <t>Placement/internship</t>
        </is>
      </c>
      <c r="I581" s="77" t="inlineStr">
        <is>
          <t>Weekly placements with external partners or casework with members of the public; no group project output evidenced.</t>
        </is>
      </c>
      <c r="J581" s="77" t="inlineStr">
        <is>
          <t>https://www.port.ac.uk/study/courses/undergraduate/llb-hons-law-with-criminology</t>
        </is>
      </c>
      <c r="K581" s="77" t="inlineStr"/>
    </row>
    <row r="582">
      <c r="A582" s="77" t="inlineStr">
        <is>
          <t>UK26-X07</t>
        </is>
      </c>
      <c r="B582" s="77" t="inlineStr">
        <is>
          <t>UK26</t>
        </is>
      </c>
      <c r="C582" s="77" t="inlineStr">
        <is>
          <t>Portsmouth</t>
        </is>
      </c>
      <c r="D582" s="77" t="inlineStr">
        <is>
          <t>UK – additional</t>
        </is>
      </c>
      <c r="E582" s="77" t="inlineStr">
        <is>
          <t>Sociology Major Project; Doing Sociological Research</t>
        </is>
      </c>
      <c r="F582" s="77" t="inlineStr">
        <is>
          <t>No</t>
        </is>
      </c>
      <c r="G582" s="77" t="inlineStr"/>
      <c r="H582" s="77" t="inlineStr">
        <is>
          <t>Evidence gap</t>
        </is>
      </c>
      <c r="I582" s="77" t="inlineStr">
        <is>
          <t>Search summary only: Major Project works with external partners but appears individual; Doing Sociological Research is a group class project without external organisation.</t>
        </is>
      </c>
      <c r="J582" s="77" t="inlineStr">
        <is>
          <t>https://port.ac.uk/study/courses/bsc-hons-sociology-with-criminology</t>
        </is>
      </c>
      <c r="K582" s="77" t="inlineStr">
        <is>
          <t>Not verified</t>
        </is>
      </c>
    </row>
    <row r="583">
      <c r="A583" s="77" t="inlineStr">
        <is>
          <t>UK26-X08</t>
        </is>
      </c>
      <c r="B583" s="77" t="inlineStr">
        <is>
          <t>UK26</t>
        </is>
      </c>
      <c r="C583" s="77" t="inlineStr">
        <is>
          <t>Portsmouth</t>
        </is>
      </c>
      <c r="D583" s="77" t="inlineStr">
        <is>
          <t>UK – additional</t>
        </is>
      </c>
      <c r="E583" s="77" t="inlineStr">
        <is>
          <t>Pharmacology research-based work experience; Environmental Science research project</t>
        </is>
      </c>
      <c r="F583" s="77" t="inlineStr">
        <is>
          <t>No</t>
        </is>
      </c>
      <c r="G583" s="77" t="inlineStr"/>
      <c r="H583" s="77" t="inlineStr">
        <is>
          <t>Near-miss: not group</t>
        </is>
      </c>
      <c r="I583" s="77" t="inlineStr">
        <is>
          <t>Individual project in industry/clinical setting or independent research project.</t>
        </is>
      </c>
      <c r="J583" s="77" t="inlineStr">
        <is>
          <t>https://www.port.ac.uk/study/courses/undergraduate/bsc-hons-pharmacology</t>
        </is>
      </c>
      <c r="K583" s="77" t="inlineStr"/>
    </row>
    <row r="584">
      <c r="A584" s="77" t="inlineStr">
        <is>
          <t>UK27-X01</t>
        </is>
      </c>
      <c r="B584" s="77" t="inlineStr">
        <is>
          <t>UK27</t>
        </is>
      </c>
      <c r="C584" s="77" t="inlineStr">
        <is>
          <t>Coventry</t>
        </is>
      </c>
      <c r="D584" s="77" t="inlineStr">
        <is>
          <t>UK – additional</t>
        </is>
      </c>
      <c r="E584" s="77" t="inlineStr">
        <is>
          <t>Postgraduate Consultancy Project (Coventry Business School/College of Business and Law)</t>
        </is>
      </c>
      <c r="F584" s="77" t="inlineStr">
        <is>
          <t>No</t>
        </is>
      </c>
      <c r="G584" s="77" t="inlineStr"/>
      <c r="H584" s="77" t="inlineStr">
        <is>
          <t>Near-miss: not group</t>
        </is>
      </c>
      <c r="I584" s="77" t="inlineStr">
        <is>
          <t>Page describes a single student 'undertaking a business project' for a company-derived real issue (8-12 weeks, management report, replaces dissertation); no team element.</t>
        </is>
      </c>
      <c r="J584" s="77" t="inlineStr">
        <is>
          <t>https://www.coventry.ac.uk/study-at-coventry/faculties-and-schools/coventry-business-school/employability/postgraduate-consultancy-projects/</t>
        </is>
      </c>
      <c r="K584" s="77" t="inlineStr">
        <is>
          <t>Intakes Sept/Jan/May; examples undated</t>
        </is>
      </c>
    </row>
    <row r="585">
      <c r="A585" s="77" t="inlineStr">
        <is>
          <t>UK27-X02</t>
        </is>
      </c>
      <c r="B585" s="77" t="inlineStr">
        <is>
          <t>UK27</t>
        </is>
      </c>
      <c r="C585" s="77" t="inlineStr">
        <is>
          <t>Coventry</t>
        </is>
      </c>
      <c r="D585" s="77" t="inlineStr">
        <is>
          <t>UK – additional</t>
        </is>
      </c>
      <c r="E585" s="77" t="inlineStr">
        <is>
          <t>Global Opportunities: work and short international experiences</t>
        </is>
      </c>
      <c r="F585" s="77" t="inlineStr">
        <is>
          <t>Yes</t>
        </is>
      </c>
      <c r="G585" s="77" t="n">
        <v>84</v>
      </c>
      <c r="H585" s="77" t="inlineStr">
        <is>
          <t>Placement/internship</t>
        </is>
      </c>
      <c r="I585" s="77" t="inlineStr">
        <is>
          <t>Fetched page: all registered students and recent graduates may study abroad, do work placements or volunteer; no project, team or employer-brief element named.</t>
        </is>
      </c>
      <c r="J585" s="77" t="inlineStr">
        <is>
          <t>https://www.coventry.ac.uk/study-at-coventry/student-support/enhance-your-employability/global-opportunities/go-abroad/</t>
        </is>
      </c>
      <c r="K585" s="77" t="inlineStr">
        <is>
          <t>Undated</t>
        </is>
      </c>
    </row>
    <row r="586">
      <c r="A586" s="77" t="inlineStr">
        <is>
          <t>UK27-X03</t>
        </is>
      </c>
      <c r="B586" s="77" t="inlineStr">
        <is>
          <t>UK27</t>
        </is>
      </c>
      <c r="C586" s="77" t="inlineStr">
        <is>
          <t>Coventry</t>
        </is>
      </c>
      <c r="D586" s="77" t="inlineStr">
        <is>
          <t>UK – additional</t>
        </is>
      </c>
      <c r="E586" s="77" t="inlineStr">
        <is>
          <t>Global Leaders Programme</t>
        </is>
      </c>
      <c r="F586" s="77" t="inlineStr">
        <is>
          <t>Yes</t>
        </is>
      </c>
      <c r="G586" s="77" t="n">
        <v>85</v>
      </c>
      <c r="H586" s="77" t="inlineStr">
        <is>
          <t>Employability award</t>
        </is>
      </c>
      <c r="I586" s="77" t="inlineStr">
        <is>
          <t>Only a 2021 student blog evidence; no project/group/employer evidence; not re-searched in reduced-depth mode.</t>
        </is>
      </c>
      <c r="J586" s="77" t="inlineStr">
        <is>
          <t>https://www.coventry.ac.uk/blog/five-ways-i-got-more-than-a-degree-from-coventry-university/</t>
        </is>
      </c>
      <c r="K586" s="77" t="inlineStr">
        <is>
          <t>Historical evidence only</t>
        </is>
      </c>
    </row>
    <row r="587">
      <c r="A587" s="77" t="inlineStr">
        <is>
          <t>UK27-X04</t>
        </is>
      </c>
      <c r="B587" s="77" t="inlineStr">
        <is>
          <t>UK27</t>
        </is>
      </c>
      <c r="C587" s="77" t="inlineStr">
        <is>
          <t>Coventry</t>
        </is>
      </c>
      <c r="D587" s="77" t="inlineStr">
        <is>
          <t>UK – additional</t>
        </is>
      </c>
      <c r="E587" s="77" t="inlineStr">
        <is>
          <t>BA Media Production, Content Creation (30 credits, Year 2 compulsory)</t>
        </is>
      </c>
      <c r="F587" s="77" t="inlineStr">
        <is>
          <t>No</t>
        </is>
      </c>
      <c r="G587" s="77" t="inlineStr"/>
      <c r="H587" s="77" t="inlineStr">
        <is>
          <t>Evidence gap</t>
        </is>
      </c>
      <c r="I587" s="77" t="inlineStr">
        <is>
          <t>Page says 'creating branded content for a real client'; group/individual not stated and client role not described.</t>
        </is>
      </c>
      <c r="J587" s="77" t="inlineStr">
        <is>
          <t>https://www.coventry.ac.uk/course-structure/ug/fah/media-production-ba-hons/</t>
        </is>
      </c>
      <c r="K587" s="77" t="inlineStr">
        <is>
          <t>2026-27 entry listing</t>
        </is>
      </c>
    </row>
    <row r="588">
      <c r="A588" s="77" t="inlineStr">
        <is>
          <t>UK27-X05</t>
        </is>
      </c>
      <c r="B588" s="77" t="inlineStr">
        <is>
          <t>UK27</t>
        </is>
      </c>
      <c r="C588" s="77" t="inlineStr">
        <is>
          <t>Coventry</t>
        </is>
      </c>
      <c r="D588" s="77" t="inlineStr">
        <is>
          <t>UK – additional</t>
        </is>
      </c>
      <c r="E588" s="77" t="inlineStr">
        <is>
          <t>MA Product Design Innovation / MA Film and Media Production / BSc Interactive Media and Web Technologies Integrative Project</t>
        </is>
      </c>
      <c r="F588" s="77" t="inlineStr">
        <is>
          <t>No</t>
        </is>
      </c>
      <c r="G588" s="77" t="inlineStr"/>
      <c r="H588" s="77" t="inlineStr">
        <is>
          <t>Evidence gap</t>
        </is>
      </c>
      <c r="I588" s="77" t="inlineStr">
        <is>
          <t>Search summaries only (not fetched): live briefs 'where possible', live brief possibly with external collaborators, team-based 'client-led' project; some pages 2021-23 versions. Optional/occasional external clients.</t>
        </is>
      </c>
      <c r="J588" s="77" t="inlineStr">
        <is>
          <t>https://www.coventry.ac.uk/course-structure/pg/cas/product-design-innovation-ma/</t>
        </is>
      </c>
      <c r="K588" s="77" t="inlineStr">
        <is>
          <t>Search-index paraphrase</t>
        </is>
      </c>
    </row>
    <row r="589">
      <c r="A589" s="77" t="inlineStr">
        <is>
          <t>UK27-X06</t>
        </is>
      </c>
      <c r="B589" s="77" t="inlineStr">
        <is>
          <t>UK27</t>
        </is>
      </c>
      <c r="C589" s="77" t="inlineStr">
        <is>
          <t>Coventry</t>
        </is>
      </c>
      <c r="D589" s="77" t="inlineStr">
        <is>
          <t>UK – additional</t>
        </is>
      </c>
      <c r="E589" s="77" t="inlineStr">
        <is>
          <t>Coventry Law School Legal Clinic</t>
        </is>
      </c>
      <c r="F589" s="77" t="inlineStr">
        <is>
          <t>No</t>
        </is>
      </c>
      <c r="G589" s="77" t="inlineStr"/>
      <c r="H589" s="77" t="inlineStr">
        <is>
          <t>Volunteering/service-learning</t>
        </is>
      </c>
      <c r="I589" s="77" t="inlineStr">
        <is>
          <t>Casework with real clients alongside solicitors at a law centre (search summary, not fetched); individual client casework, 12-15 students recruited; not a group project brief.</t>
        </is>
      </c>
      <c r="J589" s="77" t="inlineStr">
        <is>
          <t>https://www.coventry.ac.uk/study-at-coventry/colleges-and-schools/business-and-law/coventry-law-school/legal-clinic/</t>
        </is>
      </c>
      <c r="K589" s="77" t="inlineStr">
        <is>
          <t>Search summary</t>
        </is>
      </c>
    </row>
    <row r="590">
      <c r="A590" s="77" t="inlineStr">
        <is>
          <t>UK27-X07</t>
        </is>
      </c>
      <c r="B590" s="77" t="inlineStr">
        <is>
          <t>UK27</t>
        </is>
      </c>
      <c r="C590" s="77" t="inlineStr">
        <is>
          <t>Coventry</t>
        </is>
      </c>
      <c r="D590" s="77" t="inlineStr">
        <is>
          <t>UK – additional</t>
        </is>
      </c>
      <c r="E590" s="77" t="inlineStr">
        <is>
          <t>University Business Challenge / Business Simulation Suite; CIMA Business Games; Synergy Business Challenge</t>
        </is>
      </c>
      <c r="F590" s="77" t="inlineStr">
        <is>
          <t>No</t>
        </is>
      </c>
      <c r="G590" s="77" t="inlineStr"/>
      <c r="H590" s="77" t="inlineStr">
        <is>
          <t>Simulation/virtual</t>
        </is>
      </c>
      <c r="I590" s="77" t="inlineStr">
        <is>
          <t>Simulation or case-based competitions; no live client evidenced.</t>
        </is>
      </c>
      <c r="J590" s="77" t="inlineStr">
        <is>
          <t>https://www.coventry.ac.uk/study-at-coventry/colleges-and-schools/business-and-law/facilities/business-simulation-suite/</t>
        </is>
      </c>
      <c r="K590" s="77" t="inlineStr"/>
    </row>
    <row r="591">
      <c r="A591" s="77" t="inlineStr">
        <is>
          <t>UK27-X08</t>
        </is>
      </c>
      <c r="B591" s="77" t="inlineStr">
        <is>
          <t>UK27</t>
        </is>
      </c>
      <c r="C591" s="77" t="inlineStr">
        <is>
          <t>Coventry</t>
        </is>
      </c>
      <c r="D591" s="77" t="inlineStr">
        <is>
          <t>UK – additional</t>
        </is>
      </c>
      <c r="E591" s="77" t="inlineStr">
        <is>
          <t>MSc Business Analytics external consultancy projects; MSc International Marketing Management consultancy option; BA Business Management Applied Project</t>
        </is>
      </c>
      <c r="F591" s="77" t="inlineStr">
        <is>
          <t>No</t>
        </is>
      </c>
      <c r="G591" s="77" t="inlineStr"/>
      <c r="H591" s="77" t="inlineStr">
        <is>
          <t>Evidence gap</t>
        </is>
      </c>
      <c r="I591" s="77" t="inlineStr">
        <is>
          <t>Search summaries only: optional consultancy-style routes within choice of dissertation/business plan/simulation; group basis and external client standard-ness unverified.</t>
        </is>
      </c>
      <c r="J591" s="77" t="inlineStr">
        <is>
          <t>https://www.coventry.ac.uk/course-structure/pg/cbl/business-analytics-msc/?term=2025-26</t>
        </is>
      </c>
      <c r="K591" s="77" t="inlineStr"/>
    </row>
    <row r="592">
      <c r="A592" s="77" t="inlineStr">
        <is>
          <t>UK27-X09</t>
        </is>
      </c>
      <c r="B592" s="77" t="inlineStr">
        <is>
          <t>UK27</t>
        </is>
      </c>
      <c r="C592" s="77" t="inlineStr">
        <is>
          <t>Coventry</t>
        </is>
      </c>
      <c r="D592" s="77" t="inlineStr">
        <is>
          <t>UK – additional</t>
        </is>
      </c>
      <c r="E592" s="77" t="inlineStr">
        <is>
          <t>BSc Human Biosciences / Applied Biosciences / Psychology final projects</t>
        </is>
      </c>
      <c r="F592" s="77" t="inlineStr">
        <is>
          <t>No</t>
        </is>
      </c>
      <c r="G592" s="77" t="inlineStr"/>
      <c r="H592" s="77" t="inlineStr">
        <is>
          <t>Dissertation/research</t>
        </is>
      </c>
      <c r="I592" s="77" t="inlineStr">
        <is>
          <t>Individual research projects; no external-partner team project found.</t>
        </is>
      </c>
      <c r="J592" s="77" t="inlineStr">
        <is>
          <t>https://www.coventry.ac.uk/course-structure/ug/hls/human-biosciences-bsc/</t>
        </is>
      </c>
      <c r="K592" s="77" t="inlineStr">
        <is>
          <t>Search summary</t>
        </is>
      </c>
    </row>
    <row r="593">
      <c r="A593" s="77" t="inlineStr">
        <is>
          <t>UK28-X01</t>
        </is>
      </c>
      <c r="B593" s="77" t="inlineStr">
        <is>
          <t>UK28</t>
        </is>
      </c>
      <c r="C593" s="77" t="inlineStr">
        <is>
          <t>Nottingham Trent</t>
        </is>
      </c>
      <c r="D593" s="77" t="inlineStr">
        <is>
          <t>UK – additional</t>
        </is>
      </c>
      <c r="E593" s="77" t="inlineStr">
        <is>
          <t>Grads4Nottm (legacy row)</t>
        </is>
      </c>
      <c r="F593" s="77" t="inlineStr">
        <is>
          <t>Yes</t>
        </is>
      </c>
      <c r="G593" s="77" t="n">
        <v>86</v>
      </c>
      <c r="H593" s="77" t="inlineStr">
        <is>
          <t>Other</t>
        </is>
      </c>
      <c r="I593" s="77" t="inlineStr">
        <is>
          <t>Reassessed as S1 (A/B/C Yes, current status unclear: latest evidence 2024).</t>
        </is>
      </c>
      <c r="J593" s="77" t="inlineStr"/>
      <c r="K593" s="77" t="inlineStr">
        <is>
          <t>see S1</t>
        </is>
      </c>
    </row>
    <row r="594">
      <c r="A594" s="77" t="inlineStr">
        <is>
          <t>UK28-X02</t>
        </is>
      </c>
      <c r="B594" s="77" t="inlineStr">
        <is>
          <t>UK28</t>
        </is>
      </c>
      <c r="C594" s="77" t="inlineStr">
        <is>
          <t>Nottingham Trent</t>
        </is>
      </c>
      <c r="D594" s="77" t="inlineStr">
        <is>
          <t>UK – additional</t>
        </is>
      </c>
      <c r="E594" s="77" t="inlineStr">
        <is>
          <t>Graphic Design, Animation, Media Production, Fashion Communication live briefs</t>
        </is>
      </c>
      <c r="F594" s="77" t="inlineStr">
        <is>
          <t>No</t>
        </is>
      </c>
      <c r="G594" s="77" t="inlineStr"/>
      <c r="H594" s="77" t="inlineStr">
        <is>
          <t>Evidence gap</t>
        </is>
      </c>
      <c r="I594" s="77" t="inlineStr">
        <is>
          <t>Course pages mention live client briefs (agencies, NHS, Nottingham Playhouse, Andrew Logan 2024) but group vs individual working and per-brief client role not evidenced; further departmental instances likely.</t>
        </is>
      </c>
      <c r="J594" s="77" t="inlineStr">
        <is>
          <t>https://www.ntu.ac.uk/about-us/news/news-articles/2024/07/live-client-brief-2024-with-artist-andrew-logan-x-ntu-fcp!</t>
        </is>
      </c>
      <c r="K594" s="77" t="inlineStr"/>
    </row>
    <row r="595">
      <c r="A595" s="77" t="inlineStr">
        <is>
          <t>UK28-X03</t>
        </is>
      </c>
      <c r="B595" s="77" t="inlineStr">
        <is>
          <t>UK28</t>
        </is>
      </c>
      <c r="C595" s="77" t="inlineStr">
        <is>
          <t>Nottingham Trent</t>
        </is>
      </c>
      <c r="D595" s="77" t="inlineStr">
        <is>
          <t>UK – additional</t>
        </is>
      </c>
      <c r="E595" s="77" t="inlineStr">
        <is>
          <t>Design Matter research group / NTU consultancy and KTPs</t>
        </is>
      </c>
      <c r="F595" s="77" t="inlineStr">
        <is>
          <t>No</t>
        </is>
      </c>
      <c r="G595" s="77" t="inlineStr"/>
      <c r="H595" s="77" t="inlineStr">
        <is>
          <t>Other</t>
        </is>
      </c>
      <c r="I595" s="77" t="inlineStr">
        <is>
          <t>Staff/research consultancy for commercial clients; no student group project evidenced.</t>
        </is>
      </c>
      <c r="J595" s="77" t="inlineStr">
        <is>
          <t>https://www.ntu.ac.uk/research/groups-and-centres/groups/design-matter</t>
        </is>
      </c>
      <c r="K595" s="77" t="inlineStr"/>
    </row>
    <row r="596">
      <c r="A596" s="77" t="inlineStr">
        <is>
          <t>UK28-X04</t>
        </is>
      </c>
      <c r="B596" s="77" t="inlineStr">
        <is>
          <t>UK28</t>
        </is>
      </c>
      <c r="C596" s="77" t="inlineStr">
        <is>
          <t>Nottingham Trent</t>
        </is>
      </c>
      <c r="D596" s="77" t="inlineStr">
        <is>
          <t>UK – additional</t>
        </is>
      </c>
      <c r="E596" s="77" t="inlineStr">
        <is>
          <t>Computer Science / Computing final-year Project and 'live industry briefs'</t>
        </is>
      </c>
      <c r="F596" s="77" t="inlineStr">
        <is>
          <t>No</t>
        </is>
      </c>
      <c r="G596" s="77" t="inlineStr"/>
      <c r="H596" s="77" t="inlineStr">
        <is>
          <t>Evidence gap</t>
        </is>
      </c>
      <c r="I596" s="77" t="inlineStr">
        <is>
          <t>Course page mentions live industry briefs but no module with group working and external client evidenced; BSc Computing Project is individual-investigation wording.</t>
        </is>
      </c>
      <c r="J596" s="77" t="inlineStr">
        <is>
          <t>https://www.ntu.ac.uk/course/computer-science</t>
        </is>
      </c>
      <c r="K596" s="77" t="inlineStr"/>
    </row>
    <row r="597">
      <c r="A597" s="77" t="inlineStr">
        <is>
          <t>UK28-X05</t>
        </is>
      </c>
      <c r="B597" s="77" t="inlineStr">
        <is>
          <t>UK28</t>
        </is>
      </c>
      <c r="C597" s="77" t="inlineStr">
        <is>
          <t>Nottingham Trent</t>
        </is>
      </c>
      <c r="D597" s="77" t="inlineStr">
        <is>
          <t>UK – additional</t>
        </is>
      </c>
      <c r="E597" s="77" t="inlineStr">
        <is>
          <t>NTU Alumni and Industry Fellowship Programme</t>
        </is>
      </c>
      <c r="F597" s="77" t="inlineStr">
        <is>
          <t>No</t>
        </is>
      </c>
      <c r="G597" s="77" t="inlineStr"/>
      <c r="H597" s="77" t="inlineStr">
        <is>
          <t>Near-miss: no external org</t>
        </is>
      </c>
      <c r="I597" s="77" t="inlineStr">
        <is>
          <t>Listed in results; not tested (mentoring/fellowship, not shown to be a student group project).</t>
        </is>
      </c>
      <c r="J597" s="77" t="inlineStr">
        <is>
          <t>https://www.ntu.ac.uk/alumni/get-involved/alumni-and-industry-fellowship-programme/celebrating-10-years</t>
        </is>
      </c>
      <c r="K597" s="77" t="inlineStr"/>
    </row>
    <row r="598">
      <c r="A598" s="77" t="inlineStr">
        <is>
          <t>UK29-X01</t>
        </is>
      </c>
      <c r="B598" s="77" t="inlineStr">
        <is>
          <t>UK29</t>
        </is>
      </c>
      <c r="C598" s="77" t="inlineStr">
        <is>
          <t>Manchester Metropolitan</t>
        </is>
      </c>
      <c r="D598" s="77" t="inlineStr">
        <is>
          <t>UK – additional</t>
        </is>
      </c>
      <c r="E598" s="77" t="inlineStr">
        <is>
          <t>Rise (framework as a whole)</t>
        </is>
      </c>
      <c r="F598" s="77" t="inlineStr">
        <is>
          <t>Yes</t>
        </is>
      </c>
      <c r="G598" s="77" t="n">
        <v>87</v>
      </c>
      <c r="H598" s="77" t="inlineStr">
        <is>
          <t>Employability award</t>
        </is>
      </c>
      <c r="I598" s="77" t="inlineStr">
        <is>
          <t>Co-curricular award/points framework; not itself a project. Only the 'project challenges' strand is assessed (S2), and its A/B remain Unclear.</t>
        </is>
      </c>
      <c r="J598" s="77" t="inlineStr">
        <is>
          <t>https://rise.mmu.ac.uk/</t>
        </is>
      </c>
      <c r="K598" s="77" t="inlineStr">
        <is>
          <t>Legacy row 87</t>
        </is>
      </c>
    </row>
    <row r="599">
      <c r="A599" s="77" t="inlineStr">
        <is>
          <t>UK29-X02</t>
        </is>
      </c>
      <c r="B599" s="77" t="inlineStr">
        <is>
          <t>UK29</t>
        </is>
      </c>
      <c r="C599" s="77" t="inlineStr">
        <is>
          <t>Manchester Metropolitan</t>
        </is>
      </c>
      <c r="D599" s="77" t="inlineStr">
        <is>
          <t>UK – additional</t>
        </is>
      </c>
      <c r="E599" s="77" t="inlineStr">
        <is>
          <t>Team Project (BSc Computer Science / Software Engineering, Year 1)</t>
        </is>
      </c>
      <c r="F599" s="77" t="inlineStr">
        <is>
          <t>No</t>
        </is>
      </c>
      <c r="G599" s="77" t="inlineStr"/>
      <c r="H599" s="77" t="inlineStr">
        <is>
          <t>Near-miss: no external org</t>
        </is>
      </c>
      <c r="I599" s="77" t="inlineStr">
        <is>
          <t>Core group project but course page says nothing about external clients; page text states only 'working as part of a professional team ... via group projects'.</t>
        </is>
      </c>
      <c r="J599" s="77" t="inlineStr">
        <is>
          <t>https://www.mmu.ac.uk/study/undergraduate/course/bsc-computer-science</t>
        </is>
      </c>
      <c r="K599" s="77" t="inlineStr">
        <is>
          <t>No client evidence</t>
        </is>
      </c>
    </row>
    <row r="600">
      <c r="A600" s="77" t="inlineStr">
        <is>
          <t>UK29-X03</t>
        </is>
      </c>
      <c r="B600" s="77" t="inlineStr">
        <is>
          <t>UK29</t>
        </is>
      </c>
      <c r="C600" s="77" t="inlineStr">
        <is>
          <t>Manchester Metropolitan</t>
        </is>
      </c>
      <c r="D600" s="77" t="inlineStr">
        <is>
          <t>UK – additional</t>
        </is>
      </c>
      <c r="E600" s="77" t="inlineStr">
        <is>
          <t>MBA / MSc Management live cases and client projects</t>
        </is>
      </c>
      <c r="F600" s="77" t="inlineStr">
        <is>
          <t>No</t>
        </is>
      </c>
      <c r="G600" s="77" t="inlineStr"/>
      <c r="H600" s="77" t="inlineStr">
        <is>
          <t>Evidence gap</t>
        </is>
      </c>
      <c r="I600" s="77" t="inlineStr">
        <is>
          <t>Search extracts say 'live cases, consultancy-style projects' (MBA) and 'real clients' (MSc Management) but no module, team structure or client role found; pages not opened.</t>
        </is>
      </c>
      <c r="J600" s="77" t="inlineStr">
        <is>
          <t>https://www.mmu.ac.uk/study/postgraduate/course/mba-master-of-business-administration</t>
        </is>
      </c>
      <c r="K600" s="77" t="inlineStr">
        <is>
          <t>Lead</t>
        </is>
      </c>
    </row>
    <row r="601">
      <c r="A601" s="77" t="inlineStr">
        <is>
          <t>UK29-X04</t>
        </is>
      </c>
      <c r="B601" s="77" t="inlineStr">
        <is>
          <t>UK29</t>
        </is>
      </c>
      <c r="C601" s="77" t="inlineStr">
        <is>
          <t>Manchester Metropolitan</t>
        </is>
      </c>
      <c r="D601" s="77" t="inlineStr">
        <is>
          <t>UK – additional</t>
        </is>
      </c>
      <c r="E601" s="77" t="inlineStr">
        <is>
          <t>Business School live client brief in management courses</t>
        </is>
      </c>
      <c r="F601" s="77" t="inlineStr">
        <is>
          <t>No</t>
        </is>
      </c>
      <c r="G601" s="77" t="inlineStr"/>
      <c r="H601" s="77" t="inlineStr">
        <is>
          <t>Evidence gap</t>
        </is>
      </c>
      <c r="I601" s="77" t="inlineStr">
        <is>
          <t>Generic statement of responding to a brief set by an industry partner; no named unit or group structure.</t>
        </is>
      </c>
      <c r="J601" s="77" t="inlineStr">
        <is>
          <t>https://www.mmu.ac.uk/business-school/business/</t>
        </is>
      </c>
      <c r="K601" s="77" t="inlineStr">
        <is>
          <t>Lead</t>
        </is>
      </c>
    </row>
    <row r="602">
      <c r="A602" s="77" t="inlineStr">
        <is>
          <t>UK29-X05</t>
        </is>
      </c>
      <c r="B602" s="77" t="inlineStr">
        <is>
          <t>UK29</t>
        </is>
      </c>
      <c r="C602" s="77" t="inlineStr">
        <is>
          <t>Manchester Metropolitan</t>
        </is>
      </c>
      <c r="D602" s="77" t="inlineStr">
        <is>
          <t>UK – additional</t>
        </is>
      </c>
      <c r="E602" s="77" t="inlineStr">
        <is>
          <t>Formula Student / Engineering for People Design Challenge</t>
        </is>
      </c>
      <c r="F602" s="77" t="inlineStr">
        <is>
          <t>No</t>
        </is>
      </c>
      <c r="G602" s="77" t="inlineStr"/>
      <c r="H602" s="77" t="inlineStr">
        <is>
          <t>Event/competition without live client</t>
        </is>
      </c>
      <c r="I602" s="77" t="inlineStr">
        <is>
          <t>Extracurricular team build/competition; no external client commissioning evidenced.</t>
        </is>
      </c>
      <c r="J602" s="77" t="inlineStr">
        <is>
          <t>https://www.mmu.ac.uk/study/undergraduate/subject/engineering</t>
        </is>
      </c>
      <c r="K602" s="77" t="inlineStr">
        <is>
          <t>Lead</t>
        </is>
      </c>
    </row>
    <row r="603">
      <c r="A603" s="77" t="inlineStr">
        <is>
          <t>UK29-X06</t>
        </is>
      </c>
      <c r="B603" s="77" t="inlineStr">
        <is>
          <t>UK29</t>
        </is>
      </c>
      <c r="C603" s="77" t="inlineStr">
        <is>
          <t>Manchester Metropolitan</t>
        </is>
      </c>
      <c r="D603" s="77" t="inlineStr">
        <is>
          <t>UK – additional</t>
        </is>
      </c>
      <c r="E603" s="77" t="inlineStr">
        <is>
          <t>Knowledge Transfer Partnerships (Engineering)</t>
        </is>
      </c>
      <c r="F603" s="77" t="inlineStr">
        <is>
          <t>No</t>
        </is>
      </c>
      <c r="G603" s="77" t="inlineStr"/>
      <c r="H603" s="77" t="inlineStr">
        <is>
          <t>Near-miss: not group</t>
        </is>
      </c>
      <c r="I603" s="77" t="inlineStr">
        <is>
          <t>Graduate/staff-led company research partnerships, not student team projects.</t>
        </is>
      </c>
      <c r="J603" s="77" t="inlineStr">
        <is>
          <t>https://mmu.ac.uk/engineering/research/knowledge-transfer-partnerships</t>
        </is>
      </c>
      <c r="K603" s="77" t="inlineStr"/>
    </row>
    <row r="604">
      <c r="A604" s="77" t="inlineStr">
        <is>
          <t>UK29-X07</t>
        </is>
      </c>
      <c r="B604" s="77" t="inlineStr">
        <is>
          <t>UK29</t>
        </is>
      </c>
      <c r="C604" s="77" t="inlineStr">
        <is>
          <t>Manchester Metropolitan</t>
        </is>
      </c>
      <c r="D604" s="77" t="inlineStr">
        <is>
          <t>UK – additional</t>
        </is>
      </c>
      <c r="E604" s="77" t="inlineStr">
        <is>
          <t>Manchester School of Art live briefs</t>
        </is>
      </c>
      <c r="F604" s="77" t="inlineStr">
        <is>
          <t>No</t>
        </is>
      </c>
      <c r="G604" s="77" t="inlineStr"/>
      <c r="H604" s="77" t="inlineStr">
        <is>
          <t>Evidence gap</t>
        </is>
      </c>
      <c r="I604" s="77" t="inlineStr">
        <is>
          <t>Search extract mentions 'live projects'/'live briefs' generically; no unit, team or client detail.</t>
        </is>
      </c>
      <c r="J604" s="77" t="inlineStr">
        <is>
          <t>https://www.mmu.ac.uk/about-us/faculties/arts-humanities/schools/school-of-art</t>
        </is>
      </c>
      <c r="K604" s="77" t="inlineStr">
        <is>
          <t>Lead</t>
        </is>
      </c>
    </row>
    <row r="605">
      <c r="A605" s="77" t="inlineStr">
        <is>
          <t>UK29-X08</t>
        </is>
      </c>
      <c r="B605" s="77" t="inlineStr">
        <is>
          <t>UK29</t>
        </is>
      </c>
      <c r="C605" s="77" t="inlineStr">
        <is>
          <t>Manchester Metropolitan</t>
        </is>
      </c>
      <c r="D605" s="77" t="inlineStr">
        <is>
          <t>UK – additional</t>
        </is>
      </c>
      <c r="E605" s="77" t="inlineStr">
        <is>
          <t>Biology and Conservation partner projects (NHS, RSPB, Chester Zoo)</t>
        </is>
      </c>
      <c r="F605" s="77" t="inlineStr">
        <is>
          <t>No</t>
        </is>
      </c>
      <c r="G605" s="77" t="inlineStr"/>
      <c r="H605" s="77" t="inlineStr">
        <is>
          <t>Placement/internship</t>
        </is>
      </c>
      <c r="I605" s="77" t="inlineStr">
        <is>
          <t>Described as projects or work experience with partners; no group project evidenced.</t>
        </is>
      </c>
      <c r="J605" s="77" t="inlineStr">
        <is>
          <t>https://www.mmu.ac.uk/study/undergraduate/subject/biology-and-conservation</t>
        </is>
      </c>
      <c r="K605" s="77" t="inlineStr"/>
    </row>
    <row r="606">
      <c r="A606" s="77" t="inlineStr">
        <is>
          <t>UK29-X09</t>
        </is>
      </c>
      <c r="B606" s="77" t="inlineStr">
        <is>
          <t>UK29</t>
        </is>
      </c>
      <c r="C606" s="77" t="inlineStr">
        <is>
          <t>Manchester Metropolitan</t>
        </is>
      </c>
      <c r="D606" s="77" t="inlineStr">
        <is>
          <t>UK – additional</t>
        </is>
      </c>
      <c r="E606" s="77" t="inlineStr">
        <is>
          <t>Dissertations for Good; Freelance Exchange</t>
        </is>
      </c>
      <c r="F606" s="77" t="inlineStr">
        <is>
          <t>No</t>
        </is>
      </c>
      <c r="G606" s="77" t="inlineStr"/>
      <c r="H606" s="77" t="inlineStr">
        <is>
          <t>Dissertation/research</t>
        </is>
      </c>
      <c r="I606" s="77" t="inlineStr">
        <is>
          <t>Individual research / freelance work; not group.</t>
        </is>
      </c>
      <c r="J606" s="77" t="inlineStr">
        <is>
          <t>https://www.mmu.ac.uk/careers/graduates/enterprise</t>
        </is>
      </c>
      <c r="K606" s="77" t="inlineStr"/>
    </row>
    <row r="607">
      <c r="A607" s="77" t="inlineStr">
        <is>
          <t>UK30-X01</t>
        </is>
      </c>
      <c r="B607" s="77" t="inlineStr">
        <is>
          <t>UK30</t>
        </is>
      </c>
      <c r="C607" s="77" t="inlineStr">
        <is>
          <t>Plymouth</t>
        </is>
      </c>
      <c r="D607" s="77" t="inlineStr">
        <is>
          <t>UK – additional</t>
        </is>
      </c>
      <c r="E607" s="77" t="inlineStr">
        <is>
          <t>The Cube: student enterprise support</t>
        </is>
      </c>
      <c r="F607" s="77" t="inlineStr">
        <is>
          <t>Yes</t>
        </is>
      </c>
      <c r="G607" s="77" t="n">
        <v>89</v>
      </c>
      <c r="H607" s="77" t="inlineStr">
        <is>
          <t>Entrepreneurship/incubator</t>
        </is>
      </c>
      <c r="I607" s="77" t="inlineStr">
        <is>
          <t>Advice/funding for student ventures; no employer-set group project evidenced; not examined further.</t>
        </is>
      </c>
      <c r="J607" s="77" t="inlineStr">
        <is>
          <t>https://www.plymouth.ac.uk/about-us/university-structure/service-areas/research-and-innovation/the-cube</t>
        </is>
      </c>
      <c r="K607" s="77" t="inlineStr">
        <is>
          <t>Undated</t>
        </is>
      </c>
    </row>
    <row r="608">
      <c r="A608" s="77" t="inlineStr">
        <is>
          <t>UK30-X02</t>
        </is>
      </c>
      <c r="B608" s="77" t="inlineStr">
        <is>
          <t>UK30</t>
        </is>
      </c>
      <c r="C608" s="77" t="inlineStr">
        <is>
          <t>Plymouth</t>
        </is>
      </c>
      <c r="D608" s="77" t="inlineStr">
        <is>
          <t>UK – additional</t>
        </is>
      </c>
      <c r="E608" s="77" t="inlineStr">
        <is>
          <t>BOOST skills development challenge / Challenge Connect (Careers)</t>
        </is>
      </c>
      <c r="F608" s="77" t="inlineStr">
        <is>
          <t>No</t>
        </is>
      </c>
      <c r="G608" s="77" t="inlineStr"/>
      <c r="H608" s="77" t="inlineStr">
        <is>
          <t>Evidence gap</t>
        </is>
      </c>
      <c r="I608" s="77" t="inlineStr">
        <is>
          <t>Search summary describes employer-set small-group tasks (Babcock) and half-day challenge events; fetched pages did not confirm details, eligibility, output or dates.</t>
        </is>
      </c>
      <c r="J608" s="77" t="inlineStr">
        <is>
          <t>https://www.plymouth.ac.uk/services/careers/boost-skills-development-challenge</t>
        </is>
      </c>
      <c r="K608" s="77" t="inlineStr"/>
    </row>
    <row r="609">
      <c r="A609" s="77" t="inlineStr">
        <is>
          <t>UK30-X03</t>
        </is>
      </c>
      <c r="B609" s="77" t="inlineStr">
        <is>
          <t>UK30</t>
        </is>
      </c>
      <c r="C609" s="77" t="inlineStr">
        <is>
          <t>Plymouth</t>
        </is>
      </c>
      <c r="D609" s="77" t="inlineStr">
        <is>
          <t>UK – additional</t>
        </is>
      </c>
      <c r="E609" s="77" t="inlineStr">
        <is>
          <t>BSc Business Management Year 2 Business Challenge</t>
        </is>
      </c>
      <c r="F609" s="77" t="inlineStr">
        <is>
          <t>No</t>
        </is>
      </c>
      <c r="G609" s="77" t="inlineStr"/>
      <c r="H609" s="77" t="inlineStr">
        <is>
          <t>Evidence gap</t>
        </is>
      </c>
      <c r="I609" s="77" t="inlineStr">
        <is>
          <t>Search summary: students solve real challenges set by 3 local businesses with Careers; not opened; module, duration and output unknown.</t>
        </is>
      </c>
      <c r="J609" s="77" t="inlineStr">
        <is>
          <t>https://www.plymouth.ac.uk/courses/undergraduate/bsc-business-management</t>
        </is>
      </c>
      <c r="K609" s="77" t="inlineStr"/>
    </row>
    <row r="610">
      <c r="A610" s="77" t="inlineStr">
        <is>
          <t>UK30-X04</t>
        </is>
      </c>
      <c r="B610" s="77" t="inlineStr">
        <is>
          <t>UK30</t>
        </is>
      </c>
      <c r="C610" s="77" t="inlineStr">
        <is>
          <t>Plymouth</t>
        </is>
      </c>
      <c r="D610" s="77" t="inlineStr">
        <is>
          <t>UK – additional</t>
        </is>
      </c>
      <c r="E610" s="77" t="inlineStr">
        <is>
          <t>BSc Business Management Professional Project BUSM6000</t>
        </is>
      </c>
      <c r="F610" s="77" t="inlineStr">
        <is>
          <t>No</t>
        </is>
      </c>
      <c r="G610" s="77" t="inlineStr"/>
      <c r="H610" s="77" t="inlineStr">
        <is>
          <t>Near-miss: not group</t>
        </is>
      </c>
      <c r="I610" s="77" t="inlineStr">
        <is>
          <t>Consultancy/start-up/regeneration project; page does not say group or individual.</t>
        </is>
      </c>
      <c r="J610" s="77" t="inlineStr">
        <is>
          <t>https://www.plymouth.ac.uk/courses/undergraduate/bsc-business-management</t>
        </is>
      </c>
      <c r="K610" s="77" t="inlineStr"/>
    </row>
    <row r="611">
      <c r="A611" s="77" t="inlineStr">
        <is>
          <t>UK30-X05</t>
        </is>
      </c>
      <c r="B611" s="77" t="inlineStr">
        <is>
          <t>UK30</t>
        </is>
      </c>
      <c r="C611" s="77" t="inlineStr">
        <is>
          <t>Plymouth</t>
        </is>
      </c>
      <c r="D611" s="77" t="inlineStr">
        <is>
          <t>UK – additional</t>
        </is>
      </c>
      <c r="E611" s="77" t="inlineStr">
        <is>
          <t>COMP2003 Computing Group Project</t>
        </is>
      </c>
      <c r="F611" s="77" t="inlineStr">
        <is>
          <t>No</t>
        </is>
      </c>
      <c r="G611" s="77" t="inlineStr"/>
      <c r="H611" s="77" t="inlineStr">
        <is>
          <t>Near-miss: no external org</t>
        </is>
      </c>
      <c r="I611" s="77" t="inlineStr">
        <is>
          <t>Team software project; no client or external partner found in results.</t>
        </is>
      </c>
      <c r="J611" s="77" t="inlineStr">
        <is>
          <t>https://www.plymouth.ac.uk/courses/undergraduate/bsc-computer-science</t>
        </is>
      </c>
      <c r="K611" s="77" t="inlineStr"/>
    </row>
    <row r="612">
      <c r="A612" s="77" t="inlineStr">
        <is>
          <t>UK30-X06</t>
        </is>
      </c>
      <c r="B612" s="77" t="inlineStr">
        <is>
          <t>UK30</t>
        </is>
      </c>
      <c r="C612" s="77" t="inlineStr">
        <is>
          <t>Plymouth</t>
        </is>
      </c>
      <c r="D612" s="77" t="inlineStr">
        <is>
          <t>UK – additional</t>
        </is>
      </c>
      <c r="E612" s="77" t="inlineStr">
        <is>
          <t>BA Business STO312 live consultancy group project; Computing and Software Development partnership courses</t>
        </is>
      </c>
      <c r="F612" s="77" t="inlineStr">
        <is>
          <t>No</t>
        </is>
      </c>
      <c r="G612" s="77" t="inlineStr"/>
      <c r="H612" s="77" t="inlineStr">
        <is>
          <t>Evidence gap</t>
        </is>
      </c>
      <c r="I612" s="77" t="inlineStr">
        <is>
          <t>Academic-partnership (partner college) course pages; not opened; may be delivered by partner institutions.</t>
        </is>
      </c>
      <c r="J612" s="77" t="inlineStr">
        <is>
          <t>https://www.plymouth.ac.uk/business-partners/partnerships/academic-partnerships/ba-hons-business</t>
        </is>
      </c>
      <c r="K612" s="77" t="inlineStr"/>
    </row>
    <row r="613">
      <c r="A613" s="77" t="inlineStr">
        <is>
          <t>UK30-X07</t>
        </is>
      </c>
      <c r="B613" s="77" t="inlineStr">
        <is>
          <t>UK30</t>
        </is>
      </c>
      <c r="C613" s="77" t="inlineStr">
        <is>
          <t>Plymouth</t>
        </is>
      </c>
      <c r="D613" s="77" t="inlineStr">
        <is>
          <t>UK – additional</t>
        </is>
      </c>
      <c r="E613" s="77" t="inlineStr">
        <is>
          <t>MSc International Business Business Consultancy STO6005</t>
        </is>
      </c>
      <c r="F613" s="77" t="inlineStr">
        <is>
          <t>No</t>
        </is>
      </c>
      <c r="G613" s="77" t="inlineStr"/>
      <c r="H613" s="77" t="inlineStr">
        <is>
          <t>Evidence gap</t>
        </is>
      </c>
      <c r="I613" s="77" t="inlineStr">
        <is>
          <t>Optional 20-credit client consultancy module per search summary; group basis and delivery not verified.</t>
        </is>
      </c>
      <c r="J613" s="77" t="inlineStr">
        <is>
          <t>https://www.plymouth.ac.uk/courses/postgraduate/msc-international-business</t>
        </is>
      </c>
      <c r="K613" s="77" t="inlineStr"/>
    </row>
    <row r="614">
      <c r="A614" s="77" t="inlineStr">
        <is>
          <t>UK30-X08</t>
        </is>
      </c>
      <c r="B614" s="77" t="inlineStr">
        <is>
          <t>UK30</t>
        </is>
      </c>
      <c r="C614" s="77" t="inlineStr">
        <is>
          <t>Plymouth</t>
        </is>
      </c>
      <c r="D614" s="77" t="inlineStr">
        <is>
          <t>UK – additional</t>
        </is>
      </c>
      <c r="E614" s="77" t="inlineStr">
        <is>
          <t>Universities Business Challenge; FLUX; Enactus</t>
        </is>
      </c>
      <c r="F614" s="77" t="inlineStr">
        <is>
          <t>No</t>
        </is>
      </c>
      <c r="G614" s="77" t="inlineStr"/>
      <c r="H614" s="77" t="inlineStr">
        <is>
          <t>Simulation/virtual</t>
        </is>
      </c>
      <c r="I614" s="77" t="inlineStr">
        <is>
          <t>Simulated companies or older/extracurricular events; not verified as live-client group projects.</t>
        </is>
      </c>
      <c r="J614" s="77" t="inlineStr">
        <is>
          <t>https://www.plymouth.ac.uk/student-life/your-studies/academic-services/careers-and-employability/student-competitions</t>
        </is>
      </c>
      <c r="K614" s="77" t="inlineStr"/>
    </row>
    <row r="615">
      <c r="A615" s="77" t="inlineStr">
        <is>
          <t>UK30-X09</t>
        </is>
      </c>
      <c r="B615" s="77" t="inlineStr">
        <is>
          <t>UK30</t>
        </is>
      </c>
      <c r="C615" s="77" t="inlineStr">
        <is>
          <t>Plymouth</t>
        </is>
      </c>
      <c r="D615" s="77" t="inlineStr">
        <is>
          <t>UK – additional</t>
        </is>
      </c>
      <c r="E615" s="77" t="inlineStr">
        <is>
          <t>Medlaw Project (Law/Medicine)</t>
        </is>
      </c>
      <c r="F615" s="77" t="inlineStr">
        <is>
          <t>No</t>
        </is>
      </c>
      <c r="G615" s="77" t="inlineStr"/>
      <c r="H615" s="77" t="inlineStr">
        <is>
          <t>Near-miss: no external org</t>
        </is>
      </c>
      <c r="I615" s="77" t="inlineStr">
        <is>
          <t>Interdisciplinary student project with Peninsula School of Medicine; internal.</t>
        </is>
      </c>
      <c r="J615" s="77" t="inlineStr">
        <is>
          <t>https://www.plymouth.ac.uk/courses/undergraduate/llb-law/medical-law-and-ethics</t>
        </is>
      </c>
      <c r="K615" s="77" t="inlineStr"/>
    </row>
    <row r="616">
      <c r="A616" s="77" t="inlineStr">
        <is>
          <t>UK30-X10</t>
        </is>
      </c>
      <c r="B616" s="77" t="inlineStr">
        <is>
          <t>UK30</t>
        </is>
      </c>
      <c r="C616" s="77" t="inlineStr">
        <is>
          <t>Plymouth</t>
        </is>
      </c>
      <c r="D616" s="77" t="inlineStr">
        <is>
          <t>UK – additional</t>
        </is>
      </c>
      <c r="E616" s="77" t="inlineStr">
        <is>
          <t>Geography Sustainable Futures (Year 1)</t>
        </is>
      </c>
      <c r="F616" s="77" t="inlineStr">
        <is>
          <t>No</t>
        </is>
      </c>
      <c r="G616" s="77" t="inlineStr"/>
      <c r="H616" s="77" t="inlineStr">
        <is>
          <t>Near-miss: no external org</t>
        </is>
      </c>
      <c r="I616" s="77" t="inlineStr">
        <is>
          <t>Sector experts speak; group research project with no evidence experts act as clients.</t>
        </is>
      </c>
      <c r="J616" s="77" t="inlineStr">
        <is>
          <t>https://www.plymouth.ac.uk/courses/undergraduate/bsc-geography-with-gis-and-data-science</t>
        </is>
      </c>
      <c r="K616" s="77" t="inlineStr"/>
    </row>
    <row r="617">
      <c r="A617" s="77" t="inlineStr">
        <is>
          <t>UK30-X11</t>
        </is>
      </c>
      <c r="B617" s="77" t="inlineStr">
        <is>
          <t>UK30</t>
        </is>
      </c>
      <c r="C617" s="77" t="inlineStr">
        <is>
          <t>Plymouth</t>
        </is>
      </c>
      <c r="D617" s="77" t="inlineStr">
        <is>
          <t>UK – additional</t>
        </is>
      </c>
      <c r="E617" s="77" t="inlineStr">
        <is>
          <t>Careers Insight micro-internships</t>
        </is>
      </c>
      <c r="F617" s="77" t="inlineStr">
        <is>
          <t>No</t>
        </is>
      </c>
      <c r="G617" s="77" t="inlineStr"/>
      <c r="H617" s="77" t="inlineStr">
        <is>
          <t>Placement/internship</t>
        </is>
      </c>
      <c r="I617" s="77" t="inlineStr">
        <is>
          <t>100-hour individual projects with host organisations; not group.</t>
        </is>
      </c>
      <c r="J617" s="77" t="inlineStr">
        <is>
          <t>https://www.plymouth.ac.uk/careers-and-employment/employer-opportunities</t>
        </is>
      </c>
      <c r="K617" s="77" t="inlineStr"/>
    </row>
    <row r="618">
      <c r="A618" s="77" t="inlineStr">
        <is>
          <t>US01-X01</t>
        </is>
      </c>
      <c r="B618" s="77" t="inlineStr">
        <is>
          <t>US01</t>
        </is>
      </c>
      <c r="C618" s="77" t="inlineStr">
        <is>
          <t>Massachusetts Institute of Technology</t>
        </is>
      </c>
      <c r="D618" s="77" t="inlineStr">
        <is>
          <t>US</t>
        </is>
      </c>
      <c r="E618" s="77" t="inlineStr">
        <is>
          <t>Undergraduate Research Opportunities Program (UROP)</t>
        </is>
      </c>
      <c r="F618" s="77" t="inlineStr">
        <is>
          <t>Yes</t>
        </is>
      </c>
      <c r="G618" s="77" t="n">
        <v>90</v>
      </c>
      <c r="H618" s="77" t="inlineStr">
        <is>
          <t>Dissertation/research</t>
        </is>
      </c>
      <c r="I618" s="77" t="inlineStr">
        <is>
          <t>Faculty-supervised individual research; no external organisation or group project evidenced.</t>
        </is>
      </c>
      <c r="J618" s="77" t="inlineStr">
        <is>
          <t>https://urop.mit.edu/</t>
        </is>
      </c>
      <c r="K618" s="77" t="inlineStr">
        <is>
          <t>Legacy row 90; 2026/27 deadlines confirmed in legacy file, not rechecked</t>
        </is>
      </c>
    </row>
    <row r="619">
      <c r="A619" s="77" t="inlineStr">
        <is>
          <t>US01-X02</t>
        </is>
      </c>
      <c r="B619" s="77" t="inlineStr">
        <is>
          <t>US01</t>
        </is>
      </c>
      <c r="C619" s="77" t="inlineStr">
        <is>
          <t>Massachusetts Institute of Technology</t>
        </is>
      </c>
      <c r="D619" s="77" t="inlineStr">
        <is>
          <t>US</t>
        </is>
      </c>
      <c r="E619" s="77" t="inlineStr">
        <is>
          <t>NEET threads (Autonomous Machines, Climate + Sustainability Systems, Digital Cities, Living Machines)</t>
        </is>
      </c>
      <c r="F619" s="77" t="inlineStr">
        <is>
          <t>No</t>
        </is>
      </c>
      <c r="G619" s="77" t="inlineStr"/>
      <c r="H619" s="77" t="inlineStr">
        <is>
          <t>Evidence gap</t>
        </is>
      </c>
      <c r="I619" s="77" t="inlineStr">
        <is>
          <t>Project- and team-based with industry sponsors (Boeing sponsored Autonomous Machines, 2019) but no thread-specific employer-set group project, eligibility or credit evidenced.</t>
        </is>
      </c>
      <c r="J619" s="77" t="inlineStr">
        <is>
          <t>https://neet.mit.edu/</t>
        </is>
      </c>
      <c r="K619" s="77" t="inlineStr"/>
    </row>
    <row r="620">
      <c r="A620" s="77" t="inlineStr">
        <is>
          <t>US01-X03</t>
        </is>
      </c>
      <c r="B620" s="77" t="inlineStr">
        <is>
          <t>US01</t>
        </is>
      </c>
      <c r="C620" s="77" t="inlineStr">
        <is>
          <t>Massachusetts Institute of Technology</t>
        </is>
      </c>
      <c r="D620" s="77" t="inlineStr">
        <is>
          <t>US</t>
        </is>
      </c>
      <c r="E620" s="77" t="inlineStr">
        <is>
          <t>2.009 Product Engineering Processes</t>
        </is>
      </c>
      <c r="F620" s="77" t="inlineStr">
        <is>
          <t>No</t>
        </is>
      </c>
      <c r="G620" s="77" t="inlineStr"/>
      <c r="H620" s="77" t="inlineStr">
        <is>
          <t>Near-miss: no external org</t>
        </is>
      </c>
      <c r="I620" s="77" t="inlineStr">
        <is>
          <t>Large-team capstone producing prototypes around a broad theme; no external client or sponsor found.</t>
        </is>
      </c>
      <c r="J620" s="77" t="inlineStr">
        <is>
          <t>https://meche.mit.edu/featured-classes/product-engineering-process</t>
        </is>
      </c>
      <c r="K620" s="77" t="inlineStr"/>
    </row>
    <row r="621">
      <c r="A621" s="77" t="inlineStr">
        <is>
          <t>US01-X04</t>
        </is>
      </c>
      <c r="B621" s="77" t="inlineStr">
        <is>
          <t>US01</t>
        </is>
      </c>
      <c r="C621" s="77" t="inlineStr">
        <is>
          <t>Massachusetts Institute of Technology</t>
        </is>
      </c>
      <c r="D621" s="77" t="inlineStr">
        <is>
          <t>US</t>
        </is>
      </c>
      <c r="E621" s="77" t="inlineStr">
        <is>
          <t>Beaver Works Capstone</t>
        </is>
      </c>
      <c r="F621" s="77" t="inlineStr">
        <is>
          <t>No</t>
        </is>
      </c>
      <c r="G621" s="77" t="inlineStr"/>
      <c r="H621" s="77" t="inlineStr">
        <is>
          <t>Near-miss: no external org</t>
        </is>
      </c>
      <c r="I621" s="77" t="inlineStr">
        <is>
          <t>Two-semester team capstones, but projects come from Lincoln Laboratory (MIT-affiliated); treated as internal.</t>
        </is>
      </c>
      <c r="J621" s="77" t="inlineStr">
        <is>
          <t>https://beaverworks.ll.mit.edu/</t>
        </is>
      </c>
      <c r="K621" s="77" t="inlineStr"/>
    </row>
    <row r="622">
      <c r="A622" s="77" t="inlineStr">
        <is>
          <t>US01-X05</t>
        </is>
      </c>
      <c r="B622" s="77" t="inlineStr">
        <is>
          <t>US01</t>
        </is>
      </c>
      <c r="C622" s="77" t="inlineStr">
        <is>
          <t>Massachusetts Institute of Technology</t>
        </is>
      </c>
      <c r="D622" s="77" t="inlineStr">
        <is>
          <t>US</t>
        </is>
      </c>
      <c r="E622" s="77" t="inlineStr">
        <is>
          <t>EAPS 12.080 / 12.44 experiential subjects</t>
        </is>
      </c>
      <c r="F622" s="77" t="inlineStr">
        <is>
          <t>No</t>
        </is>
      </c>
      <c r="G622" s="77" t="inlineStr"/>
      <c r="H622" s="77" t="inlineStr">
        <is>
          <t>Placement/internship</t>
        </is>
      </c>
      <c r="I622" s="77" t="inlineStr">
        <is>
          <t>Individual off-campus experience; no group project.</t>
        </is>
      </c>
      <c r="J622" s="77" t="inlineStr">
        <is>
          <t>https://eaps.mit.edu/education/undergraduate-program/major-programs/</t>
        </is>
      </c>
      <c r="K622" s="77" t="inlineStr"/>
    </row>
    <row r="623">
      <c r="A623" s="77" t="inlineStr">
        <is>
          <t>US01-X06</t>
        </is>
      </c>
      <c r="B623" s="77" t="inlineStr">
        <is>
          <t>US01</t>
        </is>
      </c>
      <c r="C623" s="77" t="inlineStr">
        <is>
          <t>Massachusetts Institute of Technology</t>
        </is>
      </c>
      <c r="D623" s="77" t="inlineStr">
        <is>
          <t>US</t>
        </is>
      </c>
      <c r="E623" s="77" t="inlineStr">
        <is>
          <t>SHASS community-partner courses (21A.406[J], Resilient Urbanism, SP.256)</t>
        </is>
      </c>
      <c r="F623" s="77" t="inlineStr">
        <is>
          <t>No</t>
        </is>
      </c>
      <c r="G623" s="77" t="inlineStr"/>
      <c r="H623" s="77" t="inlineStr">
        <is>
          <t>Evidence gap</t>
        </is>
      </c>
      <c r="I623" s="77" t="inlineStr">
        <is>
          <t>Known only from funding announcements; group structure, client role and current delivery not verified.</t>
        </is>
      </c>
      <c r="J623" s="77" t="inlineStr">
        <is>
          <t>https://shass.mit.edu/human-insight-collaborative/shass-education-innovation-fund-projects/</t>
        </is>
      </c>
      <c r="K623" s="77" t="inlineStr"/>
    </row>
    <row r="624">
      <c r="A624" s="77" t="inlineStr">
        <is>
          <t>US01-X07</t>
        </is>
      </c>
      <c r="B624" s="77" t="inlineStr">
        <is>
          <t>US01</t>
        </is>
      </c>
      <c r="C624" s="77" t="inlineStr">
        <is>
          <t>Massachusetts Institute of Technology</t>
        </is>
      </c>
      <c r="D624" s="77" t="inlineStr">
        <is>
          <t>US</t>
        </is>
      </c>
      <c r="E624" s="77" t="inlineStr">
        <is>
          <t>Other D-Lab classes (Development, Gender &amp; Development, Design for Scale, energy classes)</t>
        </is>
      </c>
      <c r="F624" s="77" t="inlineStr">
        <is>
          <t>No</t>
        </is>
      </c>
      <c r="G624" s="77" t="inlineStr"/>
      <c r="H624" s="77" t="inlineStr">
        <is>
          <t>Evidence gap</t>
        </is>
      </c>
      <c r="I624" s="77" t="inlineStr">
        <is>
          <t>Similar partner-project model per search summary; not separately evidenced.</t>
        </is>
      </c>
      <c r="J624" s="77" t="inlineStr">
        <is>
          <t>https://d-lab.mit.edu/academics/student-projects-presentations</t>
        </is>
      </c>
      <c r="K624" s="77" t="inlineStr"/>
    </row>
    <row r="625">
      <c r="A625" s="77" t="inlineStr">
        <is>
          <t>US02-X01</t>
        </is>
      </c>
      <c r="B625" s="77" t="inlineStr">
        <is>
          <t>US02</t>
        </is>
      </c>
      <c r="C625" s="77" t="inlineStr">
        <is>
          <t>Harvard</t>
        </is>
      </c>
      <c r="D625" s="77" t="inlineStr">
        <is>
          <t>US</t>
        </is>
      </c>
      <c r="E625" s="77" t="inlineStr">
        <is>
          <t>Mindich Program in Engaged Scholarship</t>
        </is>
      </c>
      <c r="F625" s="77" t="inlineStr">
        <is>
          <t>Yes</t>
        </is>
      </c>
      <c r="G625" s="77" t="n">
        <v>91</v>
      </c>
      <c r="H625" s="77" t="inlineStr">
        <is>
          <t>Evidence gap</t>
        </is>
      </c>
      <c r="I625" s="77" t="inlineStr">
        <is>
          <t>About 60 community/civically engaged undergraduate courses a year across divisions (reach is university-wide for College undergraduates) but pages give no description of community-partner briefs, group projects or outputs; course-level testing (e.g. GOV 1022 Community-Based Survey Research Practicum, Fall 2026) was not done in reduced-depth mode. A curricular framework is not itself a qualifying scheme.</t>
        </is>
      </c>
      <c r="J625" s="77" t="inlineStr">
        <is>
          <t>https://engagedscholarship.fas.harvard.edu/student-resources/academics/</t>
        </is>
      </c>
      <c r="K625" s="77" t="inlineStr">
        <is>
          <t>2026/27 courses listed (Fall 2026, Spring 2027)</t>
        </is>
      </c>
    </row>
    <row r="626">
      <c r="A626" s="77" t="inlineStr">
        <is>
          <t>US02-X02</t>
        </is>
      </c>
      <c r="B626" s="77" t="inlineStr">
        <is>
          <t>US02</t>
        </is>
      </c>
      <c r="C626" s="77" t="inlineStr">
        <is>
          <t>Harvard</t>
        </is>
      </c>
      <c r="D626" s="77" t="inlineStr">
        <is>
          <t>US</t>
        </is>
      </c>
      <c r="E626" s="77" t="inlineStr">
        <is>
          <t>HKS Spring Exercise</t>
        </is>
      </c>
      <c r="F626" s="77" t="inlineStr">
        <is>
          <t>No</t>
        </is>
      </c>
      <c r="G626" s="77" t="inlineStr"/>
      <c r="H626" s="77" t="inlineStr">
        <is>
          <t>Simulation/virtual</t>
        </is>
      </c>
      <c r="I626" s="77" t="inlineStr">
        <is>
          <t>Required first-year two-week five-person team exercise described as a simulation of a policy issue; no external client named.</t>
        </is>
      </c>
      <c r="J626" s="77" t="inlineStr">
        <is>
          <t>https://www.hks.harvard.edu/educational-programs/masters-programs/master-public-policy/curriculum/spring-exercise</t>
        </is>
      </c>
      <c r="K626" s="77" t="inlineStr"/>
    </row>
    <row r="627">
      <c r="A627" s="77" t="inlineStr">
        <is>
          <t>US02-X03</t>
        </is>
      </c>
      <c r="B627" s="77" t="inlineStr">
        <is>
          <t>US02</t>
        </is>
      </c>
      <c r="C627" s="77" t="inlineStr">
        <is>
          <t>Harvard</t>
        </is>
      </c>
      <c r="D627" s="77" t="inlineStr">
        <is>
          <t>US</t>
        </is>
      </c>
      <c r="E627" s="77" t="inlineStr">
        <is>
          <t>ES 100 Engineering Design Projects (SEAS senior capstone)</t>
        </is>
      </c>
      <c r="F627" s="77" t="inlineStr">
        <is>
          <t>No</t>
        </is>
      </c>
      <c r="G627" s="77" t="inlineStr"/>
      <c r="H627" s="77" t="inlineStr">
        <is>
          <t>Near-miss: not group</t>
        </is>
      </c>
      <c r="I627" s="77" t="inlineStr">
        <is>
          <t>Year-long senior capstone reported as individual projects (one three-student team among 2025 award winners); no general external client or sponsor model evidenced, though SEAS invites sponsors.</t>
        </is>
      </c>
      <c r="J627" s="77" t="inlineStr">
        <is>
          <t>https://designfair.seas.harvard.edu/2020/engineering-sciences/engineering-design-projects-es100</t>
        </is>
      </c>
      <c r="K627" s="77" t="inlineStr">
        <is>
          <t>65 students completed in 2024-25 (search summary)</t>
        </is>
      </c>
    </row>
    <row r="628">
      <c r="A628" s="77" t="inlineStr">
        <is>
          <t>US02-X04</t>
        </is>
      </c>
      <c r="B628" s="77" t="inlineStr">
        <is>
          <t>US02</t>
        </is>
      </c>
      <c r="C628" s="77" t="inlineStr">
        <is>
          <t>Harvard</t>
        </is>
      </c>
      <c r="D628" s="77" t="inlineStr">
        <is>
          <t>US</t>
        </is>
      </c>
      <c r="E628" s="77" t="inlineStr">
        <is>
          <t>GSD Core Urban Planning Studio / Community Design and Learning Initiative</t>
        </is>
      </c>
      <c r="F628" s="77" t="inlineStr">
        <is>
          <t>No</t>
        </is>
      </c>
      <c r="G628" s="77" t="inlineStr"/>
      <c r="H628" s="77" t="inlineStr">
        <is>
          <t>Evidence gap</t>
        </is>
      </c>
      <c r="I628" s="77" t="inlineStr">
        <is>
          <t>Search summary says second-semester planning studio works with a real client in a real place and CDLI matches applied projects with community partners; team structure, requirement and current year not verified.</t>
        </is>
      </c>
      <c r="J628" s="77" t="inlineStr">
        <is>
          <t>https://www.gsd.harvard.edu/urban-planning-design/programs/master-in-urban-planning/community-outreach/</t>
        </is>
      </c>
      <c r="K628" s="77" t="inlineStr"/>
    </row>
    <row r="629">
      <c r="A629" s="77" t="inlineStr">
        <is>
          <t>US02-X05</t>
        </is>
      </c>
      <c r="B629" s="77" t="inlineStr">
        <is>
          <t>US02</t>
        </is>
      </c>
      <c r="C629" s="77" t="inlineStr">
        <is>
          <t>Harvard</t>
        </is>
      </c>
      <c r="D629" s="77" t="inlineStr">
        <is>
          <t>US</t>
        </is>
      </c>
      <c r="E629" s="77" t="inlineStr">
        <is>
          <t>Harvard Law Entrepreneurship Project (HLEP)</t>
        </is>
      </c>
      <c r="F629" s="77" t="inlineStr">
        <is>
          <t>No</t>
        </is>
      </c>
      <c r="G629" s="77" t="inlineStr"/>
      <c r="H629" s="77" t="inlineStr">
        <is>
          <t>Evidence gap</t>
        </is>
      </c>
      <c r="I629" s="77" t="inlineStr">
        <is>
          <t>Teams of 4-5 law students with attorneys serve entrepreneurs over 6-10 weeks producing a written report (search summary), but a student practice organisation with legal-advice character; curricular status and currency not verified.</t>
        </is>
      </c>
      <c r="J629" s="77" t="inlineStr">
        <is>
          <t>https://clinics.law.harvard.edu/hlep/</t>
        </is>
      </c>
      <c r="K629" s="77" t="inlineStr"/>
    </row>
    <row r="630">
      <c r="A630" s="77" t="inlineStr">
        <is>
          <t>US02-X06</t>
        </is>
      </c>
      <c r="B630" s="77" t="inlineStr">
        <is>
          <t>US02</t>
        </is>
      </c>
      <c r="C630" s="77" t="inlineStr">
        <is>
          <t>Harvard</t>
        </is>
      </c>
      <c r="D630" s="77" t="inlineStr">
        <is>
          <t>US</t>
        </is>
      </c>
      <c r="E630" s="77" t="inlineStr">
        <is>
          <t>HBS Immersive Field Courses (January term)</t>
        </is>
      </c>
      <c r="F630" s="77" t="inlineStr">
        <is>
          <t>No</t>
        </is>
      </c>
      <c r="G630" s="77" t="inlineStr"/>
      <c r="H630" s="77" t="inlineStr">
        <is>
          <t>Evidence gap</t>
        </is>
      </c>
      <c r="I630" s="77" t="inlineStr">
        <is>
          <t>Elective second-year courses that 'could include' team projects with companies; individual courses not identified.</t>
        </is>
      </c>
      <c r="J630" s="77" t="inlineStr">
        <is>
          <t>https://www.hbs.edu/mba/academic-experience/the-field-method</t>
        </is>
      </c>
      <c r="K630" s="77" t="inlineStr"/>
    </row>
    <row r="631">
      <c r="A631" s="77" t="inlineStr">
        <is>
          <t>US02-X07</t>
        </is>
      </c>
      <c r="B631" s="77" t="inlineStr">
        <is>
          <t>US02</t>
        </is>
      </c>
      <c r="C631" s="77" t="inlineStr">
        <is>
          <t>Harvard</t>
        </is>
      </c>
      <c r="D631" s="77" t="inlineStr">
        <is>
          <t>US</t>
        </is>
      </c>
      <c r="E631" s="77" t="inlineStr">
        <is>
          <t>Harvard Extension School Data Science Capstone</t>
        </is>
      </c>
      <c r="F631" s="77" t="inlineStr">
        <is>
          <t>No</t>
        </is>
      </c>
      <c r="G631" s="77" t="inlineStr"/>
      <c r="H631" s="77" t="inlineStr">
        <is>
          <t>Evidence gap</t>
        </is>
      </c>
      <c r="I631" s="77" t="inlineStr">
        <is>
          <t>Blog says teams pick topics with industry partners (NASA, NVIDIA, IBM); Extension School is a separate non-degree-college route and the page was only seen as a search summary.</t>
        </is>
      </c>
      <c r="J631" s="77" t="inlineStr">
        <is>
          <t>https://extension.harvard.edu/blog/harvard-extension-school-data-science-capstone-experience/</t>
        </is>
      </c>
      <c r="K631" s="77" t="inlineStr"/>
    </row>
    <row r="632">
      <c r="A632" s="77" t="inlineStr">
        <is>
          <t>US03-X01</t>
        </is>
      </c>
      <c r="B632" s="77" t="inlineStr">
        <is>
          <t>US03</t>
        </is>
      </c>
      <c r="C632" s="77" t="inlineStr">
        <is>
          <t>Stanford</t>
        </is>
      </c>
      <c r="D632" s="77" t="inlineStr">
        <is>
          <t>US</t>
        </is>
      </c>
      <c r="E632" s="77" t="inlineStr">
        <is>
          <t>Startup Garage (STRAMGT 356 etc.)</t>
        </is>
      </c>
      <c r="F632" s="77" t="inlineStr">
        <is>
          <t>No</t>
        </is>
      </c>
      <c r="G632" s="77" t="inlineStr"/>
      <c r="H632" s="77" t="inlineStr">
        <is>
          <t>Near-miss: no external org</t>
        </is>
      </c>
      <c r="I632" s="77" t="inlineStr">
        <is>
          <t>Team project to build a startup with prototype and plan, but no external organisation sets the brief or receives output; teams are their own ventures.</t>
        </is>
      </c>
      <c r="J632" s="77" t="inlineStr">
        <is>
          <t>https://www.gsb.stanford.edu/experience/learning/entrepreneurship/courses/startup-garage</t>
        </is>
      </c>
      <c r="K632" s="77" t="inlineStr">
        <is>
          <t>Enrolled Stanford students only</t>
        </is>
      </c>
    </row>
    <row r="633">
      <c r="A633" s="77" t="inlineStr">
        <is>
          <t>US03-X02</t>
        </is>
      </c>
      <c r="B633" s="77" t="inlineStr">
        <is>
          <t>US03</t>
        </is>
      </c>
      <c r="C633" s="77" t="inlineStr">
        <is>
          <t>Stanford</t>
        </is>
      </c>
      <c r="D633" s="77" t="inlineStr">
        <is>
          <t>US</t>
        </is>
      </c>
      <c r="E633" s="77" t="inlineStr">
        <is>
          <t>CS 194 / 194W Software Project</t>
        </is>
      </c>
      <c r="F633" s="77" t="inlineStr">
        <is>
          <t>No</t>
        </is>
      </c>
      <c r="G633" s="77" t="inlineStr"/>
      <c r="H633" s="77" t="inlineStr">
        <is>
          <t>Near-miss: no external org</t>
        </is>
      </c>
      <c r="I633" s="77" t="inlineStr">
        <is>
          <t>Team software project; demo audience includes local tech companies but no client relationship evidenced.</t>
        </is>
      </c>
      <c r="J633" s="77" t="inlineStr">
        <is>
          <t>https://cs194.stanford.edu/</t>
        </is>
      </c>
      <c r="K633" s="77" t="inlineStr"/>
    </row>
    <row r="634">
      <c r="A634" s="77" t="inlineStr">
        <is>
          <t>US03-X03</t>
        </is>
      </c>
      <c r="B634" s="77" t="inlineStr">
        <is>
          <t>US03</t>
        </is>
      </c>
      <c r="C634" s="77" t="inlineStr">
        <is>
          <t>Stanford</t>
        </is>
      </c>
      <c r="D634" s="77" t="inlineStr">
        <is>
          <t>US</t>
        </is>
      </c>
      <c r="E634" s="77" t="inlineStr">
        <is>
          <t>Alumni Consulting Team (GSB ACT)</t>
        </is>
      </c>
      <c r="F634" s="77" t="inlineStr">
        <is>
          <t>No</t>
        </is>
      </c>
      <c r="G634" s="77" t="inlineStr"/>
      <c r="H634" s="77" t="inlineStr">
        <is>
          <t>Other</t>
        </is>
      </c>
      <c r="I634" s="77" t="inlineStr">
        <is>
          <t>Consultants are GSB alumni volunteers, not current students.</t>
        </is>
      </c>
      <c r="J634" s="77" t="inlineStr">
        <is>
          <t>https://www.gsb.stanford.edu/organizations/leverage-gsb/act-nonprofits/services</t>
        </is>
      </c>
      <c r="K634" s="77" t="inlineStr"/>
    </row>
    <row r="635">
      <c r="A635" s="77" t="inlineStr">
        <is>
          <t>US03-X04</t>
        </is>
      </c>
      <c r="B635" s="77" t="inlineStr">
        <is>
          <t>US03</t>
        </is>
      </c>
      <c r="C635" s="77" t="inlineStr">
        <is>
          <t>Stanford</t>
        </is>
      </c>
      <c r="D635" s="77" t="inlineStr">
        <is>
          <t>US</t>
        </is>
      </c>
      <c r="E635" s="77" t="inlineStr">
        <is>
          <t>Cardinal Quarter (Haas Center)</t>
        </is>
      </c>
      <c r="F635" s="77" t="inlineStr">
        <is>
          <t>No</t>
        </is>
      </c>
      <c r="G635" s="77" t="inlineStr"/>
      <c r="H635" s="77" t="inlineStr">
        <is>
          <t>Placement/internship</t>
        </is>
      </c>
      <c r="I635" s="77" t="inlineStr">
        <is>
          <t>Individual public-service placements.</t>
        </is>
      </c>
      <c r="J635" s="77" t="inlineStr">
        <is>
          <t>https://cardinalservice.stanford.edu/opportunities/cardinal-quarter</t>
        </is>
      </c>
      <c r="K635" s="77" t="inlineStr"/>
    </row>
    <row r="636">
      <c r="A636" s="77" t="inlineStr">
        <is>
          <t>US03-X05</t>
        </is>
      </c>
      <c r="B636" s="77" t="inlineStr">
        <is>
          <t>US03</t>
        </is>
      </c>
      <c r="C636" s="77" t="inlineStr">
        <is>
          <t>Stanford</t>
        </is>
      </c>
      <c r="D636" s="77" t="inlineStr">
        <is>
          <t>US</t>
        </is>
      </c>
      <c r="E636" s="77" t="inlineStr">
        <is>
          <t>Cardinal Courses / Cardinal Capstones / Community-Based Research Fellowships</t>
        </is>
      </c>
      <c r="F636" s="77" t="inlineStr">
        <is>
          <t>No</t>
        </is>
      </c>
      <c r="G636" s="77" t="inlineStr"/>
      <c r="H636" s="77" t="inlineStr">
        <is>
          <t>Evidence gap</t>
        </is>
      </c>
      <c r="I636" s="77" t="inlineStr">
        <is>
          <t>Over 150 community-engaged courses; individual or group, but no specific team plus external-org route examined. Lead only.</t>
        </is>
      </c>
      <c r="J636" s="77" t="inlineStr">
        <is>
          <t>https://undergrad.stanford.edu/programs/community-engaged-learning-cardinal-courses</t>
        </is>
      </c>
      <c r="K636" s="77" t="inlineStr"/>
    </row>
    <row r="637">
      <c r="A637" s="77" t="inlineStr">
        <is>
          <t>US03-X06</t>
        </is>
      </c>
      <c r="B637" s="77" t="inlineStr">
        <is>
          <t>US03</t>
        </is>
      </c>
      <c r="C637" s="77" t="inlineStr">
        <is>
          <t>Stanford</t>
        </is>
      </c>
      <c r="D637" s="77" t="inlineStr">
        <is>
          <t>US</t>
        </is>
      </c>
      <c r="E637" s="77" t="inlineStr">
        <is>
          <t>Earth Systems senior capstone; E-IPER ENVRES 290 client option</t>
        </is>
      </c>
      <c r="F637" s="77" t="inlineStr">
        <is>
          <t>No</t>
        </is>
      </c>
      <c r="G637" s="77" t="inlineStr"/>
      <c r="H637" s="77" t="inlineStr">
        <is>
          <t>Evidence gap</t>
        </is>
      </c>
      <c r="I637" s="77" t="inlineStr">
        <is>
          <t>Mentions community partners / off-campus client; team basis and current delivery not verified.</t>
        </is>
      </c>
      <c r="J637" s="77" t="inlineStr">
        <is>
          <t>https://eiper.stanford.edu/academics-admissions/joint-and-dual-ms-degree/capstone-project</t>
        </is>
      </c>
      <c r="K637" s="77" t="inlineStr"/>
    </row>
    <row r="638">
      <c r="A638" s="77" t="inlineStr">
        <is>
          <t>US03-X07</t>
        </is>
      </c>
      <c r="B638" s="77" t="inlineStr">
        <is>
          <t>US03</t>
        </is>
      </c>
      <c r="C638" s="77" t="inlineStr">
        <is>
          <t>Stanford</t>
        </is>
      </c>
      <c r="D638" s="77" t="inlineStr">
        <is>
          <t>US</t>
        </is>
      </c>
      <c r="E638" s="77" t="inlineStr">
        <is>
          <t>Biology and Physics capstones</t>
        </is>
      </c>
      <c r="F638" s="77" t="inlineStr">
        <is>
          <t>No</t>
        </is>
      </c>
      <c r="G638" s="77" t="inlineStr"/>
      <c r="H638" s="77" t="inlineStr">
        <is>
          <t>Near-miss: not group</t>
        </is>
      </c>
      <c r="I638" s="77" t="inlineStr">
        <is>
          <t>Individual research capstones.</t>
        </is>
      </c>
      <c r="J638" s="77" t="inlineStr">
        <is>
          <t>https://biology.stanford.edu/academics/undergraduate-program/capstone-requirement</t>
        </is>
      </c>
      <c r="K638" s="77" t="inlineStr"/>
    </row>
    <row r="639">
      <c r="A639" s="77" t="inlineStr">
        <is>
          <t>US03-X08</t>
        </is>
      </c>
      <c r="B639" s="77" t="inlineStr">
        <is>
          <t>US03</t>
        </is>
      </c>
      <c r="C639" s="77" t="inlineStr">
        <is>
          <t>Stanford</t>
        </is>
      </c>
      <c r="D639" s="77" t="inlineStr">
        <is>
          <t>US</t>
        </is>
      </c>
      <c r="E639" s="77" t="inlineStr">
        <is>
          <t>Stanford Law clinics (Community Law, Entrepreneurship, Supreme Court)</t>
        </is>
      </c>
      <c r="F639" s="77" t="inlineStr">
        <is>
          <t>No</t>
        </is>
      </c>
      <c r="G639" s="77" t="inlineStr"/>
      <c r="H639" s="77" t="inlineStr">
        <is>
          <t>Near-miss: not project</t>
        </is>
      </c>
      <c r="I639" s="77" t="inlineStr">
        <is>
          <t>Casework for clients; not a bounded team project output.</t>
        </is>
      </c>
      <c r="J639" s="77" t="inlineStr">
        <is>
          <t>https://law.stanford.edu/entrepreneurship-clinic/</t>
        </is>
      </c>
      <c r="K639" s="77" t="inlineStr"/>
    </row>
    <row r="640">
      <c r="A640" s="77" t="inlineStr">
        <is>
          <t>US03-X09</t>
        </is>
      </c>
      <c r="B640" s="77" t="inlineStr">
        <is>
          <t>US03</t>
        </is>
      </c>
      <c r="C640" s="77" t="inlineStr">
        <is>
          <t>Stanford</t>
        </is>
      </c>
      <c r="D640" s="77" t="inlineStr">
        <is>
          <t>US</t>
        </is>
      </c>
      <c r="E640" s="77" t="inlineStr">
        <is>
          <t>GSB Global Study Trips / Global Experience</t>
        </is>
      </c>
      <c r="F640" s="77" t="inlineStr">
        <is>
          <t>No</t>
        </is>
      </c>
      <c r="G640" s="77" t="inlineStr"/>
      <c r="H640" s="77" t="inlineStr">
        <is>
          <t>Evidence gap</t>
        </is>
      </c>
      <c r="I640" s="77" t="inlineStr">
        <is>
          <t>Trips with possible service consulting project; no evidence retrieved on teams and client brief.</t>
        </is>
      </c>
      <c r="J640" s="77" t="inlineStr">
        <is>
          <t>https://www.gsb.stanford.edu/experience/news-history/study-trips-add-perspective-mba-students</t>
        </is>
      </c>
      <c r="K640" s="77" t="inlineStr"/>
    </row>
    <row r="641">
      <c r="A641" s="77" t="inlineStr">
        <is>
          <t>US03-X10</t>
        </is>
      </c>
      <c r="B641" s="77" t="inlineStr">
        <is>
          <t>US03</t>
        </is>
      </c>
      <c r="C641" s="77" t="inlineStr">
        <is>
          <t>Stanford</t>
        </is>
      </c>
      <c r="D641" s="77" t="inlineStr">
        <is>
          <t>US</t>
        </is>
      </c>
      <c r="E641" s="77" t="inlineStr">
        <is>
          <t>Stanford Biodesign</t>
        </is>
      </c>
      <c r="F641" s="77" t="inlineStr">
        <is>
          <t>No</t>
        </is>
      </c>
      <c r="G641" s="77" t="inlineStr"/>
      <c r="H641" s="77" t="inlineStr">
        <is>
          <t>Evidence gap</t>
        </is>
      </c>
      <c r="I641" s="77" t="inlineStr">
        <is>
          <t>Not located in the searches run.</t>
        </is>
      </c>
      <c r="J641" s="77" t="inlineStr"/>
      <c r="K641" s="77" t="inlineStr"/>
    </row>
    <row r="642">
      <c r="A642" s="77" t="inlineStr">
        <is>
          <t>US04-X01</t>
        </is>
      </c>
      <c r="B642" s="77" t="inlineStr">
        <is>
          <t>US04</t>
        </is>
      </c>
      <c r="C642" s="77" t="inlineStr">
        <is>
          <t>California Institute of Technology</t>
        </is>
      </c>
      <c r="D642" s="77" t="inlineStr">
        <is>
          <t>US</t>
        </is>
      </c>
      <c r="E642" s="77" t="inlineStr">
        <is>
          <t>Summer Undergraduate Research Fellowships (SURF)</t>
        </is>
      </c>
      <c r="F642" s="77" t="inlineStr">
        <is>
          <t>Yes</t>
        </is>
      </c>
      <c r="G642" s="77" t="n">
        <v>93</v>
      </c>
      <c r="H642" s="77" t="inlineStr">
        <is>
          <t>Near-miss: not group</t>
        </is>
      </c>
      <c r="I642" s="77" t="inlineStr">
        <is>
          <t>Mentored individual research fellowship; eligibility page says nothing of teams or external organisations (fellows devote full effort, mentor approves reports). Reach university-wide (continuing undergraduates, GPA 2.0) but fails B and C on the evidence.</t>
        </is>
      </c>
      <c r="J642" s="77" t="inlineStr">
        <is>
          <t>https://sfp.caltech.edu/undergraduate-research/programs/surf/eligibility_requirements</t>
        </is>
      </c>
      <c r="K642" s="77" t="inlineStr">
        <is>
          <t>Eligibility page copyright 2026; JPL placements limited to US citizens/permanent residents</t>
        </is>
      </c>
    </row>
    <row r="643">
      <c r="A643" s="77" t="inlineStr">
        <is>
          <t>US04-X02</t>
        </is>
      </c>
      <c r="B643" s="77" t="inlineStr">
        <is>
          <t>US04</t>
        </is>
      </c>
      <c r="C643" s="77" t="inlineStr">
        <is>
          <t>California Institute of Technology</t>
        </is>
      </c>
      <c r="D643" s="77" t="inlineStr">
        <is>
          <t>US</t>
        </is>
      </c>
      <c r="E643" s="77" t="inlineStr">
        <is>
          <t>Hacktech (36-hour hackathon)</t>
        </is>
      </c>
      <c r="F643" s="77" t="inlineStr">
        <is>
          <t>No</t>
        </is>
      </c>
      <c r="G643" s="77" t="inlineStr"/>
      <c r="H643" s="77" t="inlineStr">
        <is>
          <t>Event/competition without live client</t>
        </is>
      </c>
      <c r="I643" s="77" t="inlineStr">
        <is>
          <t>Teams of 1-4, 24-26 April 2026; page lists sponsors and prizes and sponsor judges but not company-set challenges; 1-2 day format.</t>
        </is>
      </c>
      <c r="J643" s="77" t="inlineStr">
        <is>
          <t>https://hack.caltech.edu/</t>
        </is>
      </c>
      <c r="K643" s="77" t="inlineStr">
        <is>
          <t>2026 edition</t>
        </is>
      </c>
    </row>
    <row r="644">
      <c r="A644" s="77" t="inlineStr">
        <is>
          <t>US04-X03</t>
        </is>
      </c>
      <c r="B644" s="77" t="inlineStr">
        <is>
          <t>US04</t>
        </is>
      </c>
      <c r="C644" s="77" t="inlineStr">
        <is>
          <t>California Institute of Technology</t>
        </is>
      </c>
      <c r="D644" s="77" t="inlineStr">
        <is>
          <t>US</t>
        </is>
      </c>
      <c r="E644" s="77" t="inlineStr">
        <is>
          <t>TechReach (student club)</t>
        </is>
      </c>
      <c r="F644" s="77" t="inlineStr">
        <is>
          <t>No</t>
        </is>
      </c>
      <c r="G644" s="77" t="inlineStr"/>
      <c r="H644" s="77" t="inlineStr">
        <is>
          <t>Evidence gap</t>
        </is>
      </c>
      <c r="I644" s="77" t="inlineStr">
        <is>
          <t>Club pilot: team of three built a database/web app for nonprofit Miracle Messages (client), but evidence is a Fall 2019 magazine story; current activity not verified and it is an extracurricular club.</t>
        </is>
      </c>
      <c r="J644" s="77" t="inlineStr">
        <is>
          <t>https://magazine.caltech.edu/post/connecting-the-homeless</t>
        </is>
      </c>
      <c r="K644" s="77" t="inlineStr">
        <is>
          <t>Historical (2019)</t>
        </is>
      </c>
    </row>
    <row r="645">
      <c r="A645" s="77" t="inlineStr">
        <is>
          <t>US04-X04</t>
        </is>
      </c>
      <c r="B645" s="77" t="inlineStr">
        <is>
          <t>US04</t>
        </is>
      </c>
      <c r="C645" s="77" t="inlineStr">
        <is>
          <t>California Institute of Technology</t>
        </is>
      </c>
      <c r="D645" s="77" t="inlineStr">
        <is>
          <t>US</t>
        </is>
      </c>
      <c r="E645" s="77" t="inlineStr">
        <is>
          <t>CS 141 Hack Society: Projects from the Public Sector</t>
        </is>
      </c>
      <c r="F645" s="77" t="inlineStr">
        <is>
          <t>No</t>
        </is>
      </c>
      <c r="G645" s="77" t="inlineStr"/>
      <c r="H645" s="77" t="inlineStr">
        <is>
          <t>Evidence gap</t>
        </is>
      </c>
      <c r="I645" s="77" t="inlineStr">
        <is>
          <t>Catalogue describes technology projects for public-sector gaps but names no partners and no group/client structure; offered status not confirmed.</t>
        </is>
      </c>
      <c r="J645" s="77" t="inlineStr">
        <is>
          <t>https://www.cms.caltech.edu/academics/courses</t>
        </is>
      </c>
      <c r="K645" s="77" t="inlineStr"/>
    </row>
    <row r="646">
      <c r="A646" s="77" t="inlineStr">
        <is>
          <t>US04-X05</t>
        </is>
      </c>
      <c r="B646" s="77" t="inlineStr">
        <is>
          <t>US04</t>
        </is>
      </c>
      <c r="C646" s="77" t="inlineStr">
        <is>
          <t>California Institute of Technology</t>
        </is>
      </c>
      <c r="D646" s="77" t="inlineStr">
        <is>
          <t>US</t>
        </is>
      </c>
      <c r="E646" s="77" t="inlineStr">
        <is>
          <t>CMS-EE Partners Program</t>
        </is>
      </c>
      <c r="F646" s="77" t="inlineStr">
        <is>
          <t>No</t>
        </is>
      </c>
      <c r="G646" s="77" t="inlineStr"/>
      <c r="H646" s="77" t="inlineStr">
        <is>
          <t>Other</t>
        </is>
      </c>
      <c r="I646" s="77" t="inlineStr">
        <is>
          <t>Corporate membership/sponsorship network (events, clubs, hackathons); per search summary, not a student project scheme. Not opened.</t>
        </is>
      </c>
      <c r="J646" s="77" t="inlineStr">
        <is>
          <t>https://cms.caltech.edu/outreach/partners_program</t>
        </is>
      </c>
      <c r="K646" s="77" t="inlineStr"/>
    </row>
    <row r="647">
      <c r="A647" s="77" t="inlineStr">
        <is>
          <t>US04-X06</t>
        </is>
      </c>
      <c r="B647" s="77" t="inlineStr">
        <is>
          <t>US04</t>
        </is>
      </c>
      <c r="C647" s="77" t="inlineStr">
        <is>
          <t>California Institute of Technology</t>
        </is>
      </c>
      <c r="D647" s="77" t="inlineStr">
        <is>
          <t>US</t>
        </is>
      </c>
      <c r="E647" s="77" t="inlineStr">
        <is>
          <t>CALE (Career Achievement, Leadership, and Exploration)</t>
        </is>
      </c>
      <c r="F647" s="77" t="inlineStr">
        <is>
          <t>No</t>
        </is>
      </c>
      <c r="G647" s="77" t="inlineStr"/>
      <c r="H647" s="77" t="inlineStr">
        <is>
          <t>Careers service</t>
        </is>
      </c>
      <c r="I647" s="77" t="inlineStr">
        <is>
          <t>Employer relations, job/internship platform, career fairs, coaching; no team project provision found in search results.</t>
        </is>
      </c>
      <c r="J647" s="77" t="inlineStr">
        <is>
          <t>https://www.catalog.caltech.edu/current/general-information/careers-advising-and-experiential-learning-cael/</t>
        </is>
      </c>
      <c r="K647" s="77" t="inlineStr"/>
    </row>
    <row r="648">
      <c r="A648" s="77" t="inlineStr">
        <is>
          <t>US04-X07</t>
        </is>
      </c>
      <c r="B648" s="77" t="inlineStr">
        <is>
          <t>US04</t>
        </is>
      </c>
      <c r="C648" s="77" t="inlineStr">
        <is>
          <t>California Institute of Technology</t>
        </is>
      </c>
      <c r="D648" s="77" t="inlineStr">
        <is>
          <t>US</t>
        </is>
      </c>
      <c r="E648" s="77" t="inlineStr">
        <is>
          <t>ChE/BE/MedE 112 Technical Creativity ... for Global Health</t>
        </is>
      </c>
      <c r="F648" s="77" t="inlineStr">
        <is>
          <t>No</t>
        </is>
      </c>
      <c r="G648" s="77" t="inlineStr"/>
      <c r="H648" s="77" t="inlineStr">
        <is>
          <t>Near-miss: no external org</t>
        </is>
      </c>
      <c r="I648" s="77" t="inlineStr">
        <is>
          <t>Student teams tackle global-health challenges; no external organisation evidenced in the fetched snippet.</t>
        </is>
      </c>
      <c r="J648" s="77" t="inlineStr">
        <is>
          <t>https://mede.caltech.edu/academics/courses</t>
        </is>
      </c>
      <c r="K648" s="77" t="inlineStr"/>
    </row>
    <row r="649">
      <c r="A649" s="77" t="inlineStr">
        <is>
          <t>US04-X08</t>
        </is>
      </c>
      <c r="B649" s="77" t="inlineStr">
        <is>
          <t>US04</t>
        </is>
      </c>
      <c r="C649" s="77" t="inlineStr">
        <is>
          <t>California Institute of Technology</t>
        </is>
      </c>
      <c r="D649" s="77" t="inlineStr">
        <is>
          <t>US</t>
        </is>
      </c>
      <c r="E649" s="77" t="inlineStr">
        <is>
          <t>Integrated Core / HSS senior thesis</t>
        </is>
      </c>
      <c r="F649" s="77" t="inlineStr">
        <is>
          <t>No</t>
        </is>
      </c>
      <c r="G649" s="77" t="inlineStr"/>
      <c r="H649" s="77" t="inlineStr">
        <is>
          <t>Near-miss: no external org</t>
        </is>
      </c>
      <c r="I649" s="77" t="inlineStr">
        <is>
          <t>Integrated Core is a team-taught curriculum with no outside partner; HSS thesis is individual faculty-advised work.</t>
        </is>
      </c>
      <c r="J649" s="77" t="inlineStr">
        <is>
          <t>https://www.hss.caltech.edu/undergraduate-studies/beyond-the-classroom</t>
        </is>
      </c>
      <c r="K649" s="77" t="inlineStr"/>
    </row>
    <row r="650">
      <c r="A650" s="77" t="inlineStr">
        <is>
          <t>US05-X01</t>
        </is>
      </c>
      <c r="B650" s="77" t="inlineStr">
        <is>
          <t>US05</t>
        </is>
      </c>
      <c r="C650" s="77" t="inlineStr">
        <is>
          <t>California Berkeley</t>
        </is>
      </c>
      <c r="D650" s="77" t="inlineStr">
        <is>
          <t>US</t>
        </is>
      </c>
      <c r="E650" s="77" t="inlineStr">
        <is>
          <t>Berkeley Discovery</t>
        </is>
      </c>
      <c r="F650" s="77" t="inlineStr">
        <is>
          <t>Yes</t>
        </is>
      </c>
      <c r="G650" s="77" t="n">
        <v>94</v>
      </c>
      <c r="H650" s="77" t="inlineStr">
        <is>
          <t>WIL framework</t>
        </is>
      </c>
      <c r="I650" s="77" t="inlineStr">
        <is>
          <t>Campus-wide initiative and opportunities platform; page fetched (discovery.berkeley.edu/students/overview) gives no specific project, team or employer detail. Underlying projects tested separately (S2 etc.).</t>
        </is>
      </c>
      <c r="J650" s="77" t="inlineStr">
        <is>
          <t>https://discovery.berkeley.edu/students/overview</t>
        </is>
      </c>
      <c r="K650" s="77" t="inlineStr">
        <is>
          <t>Platform live; no scheme-level evidence</t>
        </is>
      </c>
    </row>
    <row r="651">
      <c r="A651" s="77" t="inlineStr">
        <is>
          <t>US05-X02</t>
        </is>
      </c>
      <c r="B651" s="77" t="inlineStr">
        <is>
          <t>US05</t>
        </is>
      </c>
      <c r="C651" s="77" t="inlineStr">
        <is>
          <t>California Berkeley</t>
        </is>
      </c>
      <c r="D651" s="77" t="inlineStr">
        <is>
          <t>US</t>
        </is>
      </c>
      <c r="E651" s="77" t="inlineStr">
        <is>
          <t>GSPP Capstone Projects (MPP/MPA/MDP)</t>
        </is>
      </c>
      <c r="F651" s="77" t="inlineStr">
        <is>
          <t>No</t>
        </is>
      </c>
      <c r="G651" s="77" t="inlineStr"/>
      <c r="H651" s="77" t="inlineStr">
        <is>
          <t>Near-miss: not group</t>
        </is>
      </c>
      <c r="I651" s="77" t="inlineStr">
        <is>
          <t>One graduating student per project; clients public, private or nonprofit; graduation requirement; Spring 2027. Fails B.</t>
        </is>
      </c>
      <c r="J651" s="77" t="inlineStr">
        <is>
          <t>https://gspp.berkeley.edu/career-services/client-based-projects/capstone-projects</t>
        </is>
      </c>
      <c r="K651" s="77" t="inlineStr">
        <is>
          <t>Spring 2027 call</t>
        </is>
      </c>
    </row>
    <row r="652">
      <c r="A652" s="77" t="inlineStr">
        <is>
          <t>US05-X03</t>
        </is>
      </c>
      <c r="B652" s="77" t="inlineStr">
        <is>
          <t>US05</t>
        </is>
      </c>
      <c r="C652" s="77" t="inlineStr">
        <is>
          <t>California Berkeley</t>
        </is>
      </c>
      <c r="D652" s="77" t="inlineStr">
        <is>
          <t>US</t>
        </is>
      </c>
      <c r="E652" s="77" t="inlineStr">
        <is>
          <t>UC Berkeley Law clinics (Environmental Law Clinic, Policy Advocacy Clinic)</t>
        </is>
      </c>
      <c r="F652" s="77" t="inlineStr">
        <is>
          <t>No</t>
        </is>
      </c>
      <c r="G652" s="77" t="inlineStr"/>
      <c r="H652" s="77" t="inlineStr">
        <is>
          <t>Evidence gap</t>
        </is>
      </c>
      <c r="I652" s="77" t="inlineStr">
        <is>
          <t>Real-world clients and team work ('typically done in teams'; 2-4 students) but legal casework/campaign work; project output and bounded brief not evidenced; permission/credit enrolment.</t>
        </is>
      </c>
      <c r="J652" s="77" t="inlineStr">
        <is>
          <t>https://www.law.berkeley.edu/experiential/clinics/environmental-law-clinic/about-the-clinic/</t>
        </is>
      </c>
      <c r="K652" s="77" t="inlineStr">
        <is>
          <t>2026 page copyright only</t>
        </is>
      </c>
    </row>
    <row r="653">
      <c r="A653" s="77" t="inlineStr">
        <is>
          <t>US05-X04</t>
        </is>
      </c>
      <c r="B653" s="77" t="inlineStr">
        <is>
          <t>US05</t>
        </is>
      </c>
      <c r="C653" s="77" t="inlineStr">
        <is>
          <t>California Berkeley</t>
        </is>
      </c>
      <c r="D653" s="77" t="inlineStr">
        <is>
          <t>US</t>
        </is>
      </c>
      <c r="E653" s="77" t="inlineStr">
        <is>
          <t>Deep Tech Innovation Lab</t>
        </is>
      </c>
      <c r="F653" s="77" t="inlineStr">
        <is>
          <t>No</t>
        </is>
      </c>
      <c r="G653" s="77" t="inlineStr"/>
      <c r="H653" s="77" t="inlineStr">
        <is>
          <t>Evidence gap</t>
        </is>
      </c>
      <c r="I653" s="77" t="inlineStr">
        <is>
          <t>Search extract: interdisciplinary graduate teams matched to partner projects, slide deck presented to partner; not opened, status/eligibility unknown.</t>
        </is>
      </c>
      <c r="J653" s="77" t="inlineStr">
        <is>
          <t>https://deeptech.berkeley.edu/partners/</t>
        </is>
      </c>
      <c r="K653" s="77" t="inlineStr">
        <is>
          <t>Not opened</t>
        </is>
      </c>
    </row>
    <row r="654">
      <c r="A654" s="77" t="inlineStr">
        <is>
          <t>US05-X05</t>
        </is>
      </c>
      <c r="B654" s="77" t="inlineStr">
        <is>
          <t>US05</t>
        </is>
      </c>
      <c r="C654" s="77" t="inlineStr">
        <is>
          <t>California Berkeley</t>
        </is>
      </c>
      <c r="D654" s="77" t="inlineStr">
        <is>
          <t>US</t>
        </is>
      </c>
      <c r="E654" s="77" t="inlineStr">
        <is>
          <t>MSSE capstone (Master of Molecular Science and Software Engineering)</t>
        </is>
      </c>
      <c r="F654" s="77" t="inlineStr">
        <is>
          <t>No</t>
        </is>
      </c>
      <c r="G654" s="77" t="inlineStr"/>
      <c r="H654" s="77" t="inlineStr">
        <is>
          <t>Evidence gap</t>
        </is>
      </c>
      <c r="I654" s="77" t="inlineStr">
        <is>
          <t>Search extract only: outside partners and final report to stakeholders; team structure and dates not checked.</t>
        </is>
      </c>
      <c r="J654" s="77" t="inlineStr">
        <is>
          <t>https://msse.berkeley.edu/partner-with-us/</t>
        </is>
      </c>
      <c r="K654" s="77" t="inlineStr">
        <is>
          <t>Not opened</t>
        </is>
      </c>
    </row>
    <row r="655">
      <c r="A655" s="77" t="inlineStr">
        <is>
          <t>US05-X06</t>
        </is>
      </c>
      <c r="B655" s="77" t="inlineStr">
        <is>
          <t>US05</t>
        </is>
      </c>
      <c r="C655" s="77" t="inlineStr">
        <is>
          <t>California Berkeley</t>
        </is>
      </c>
      <c r="D655" s="77" t="inlineStr">
        <is>
          <t>US</t>
        </is>
      </c>
      <c r="E655" s="77" t="inlineStr">
        <is>
          <t>MIDS Data Science capstone (School of Information, DATASCI 210A)</t>
        </is>
      </c>
      <c r="F655" s="77" t="inlineStr">
        <is>
          <t>No</t>
        </is>
      </c>
      <c r="G655" s="77" t="inlineStr"/>
      <c r="H655" s="77" t="inlineStr">
        <is>
          <t>Near-miss: no external org</t>
        </is>
      </c>
      <c r="I655" s="77" t="inlineStr">
        <is>
          <t>Group capstone (3-4) on open secondary data; no external client evidenced.</t>
        </is>
      </c>
      <c r="J655" s="77" t="inlineStr">
        <is>
          <t>https://www.ischool.berkeley.edu/courses/datasci/210a</t>
        </is>
      </c>
      <c r="K655" s="77" t="inlineStr">
        <is>
          <t>Search extract only</t>
        </is>
      </c>
    </row>
    <row r="656">
      <c r="A656" s="77" t="inlineStr">
        <is>
          <t>US05-X07</t>
        </is>
      </c>
      <c r="B656" s="77" t="inlineStr">
        <is>
          <t>US05</t>
        </is>
      </c>
      <c r="C656" s="77" t="inlineStr">
        <is>
          <t>California Berkeley</t>
        </is>
      </c>
      <c r="D656" s="77" t="inlineStr">
        <is>
          <t>US</t>
        </is>
      </c>
      <c r="E656" s="77" t="inlineStr">
        <is>
          <t>Public Health student impact grants</t>
        </is>
      </c>
      <c r="F656" s="77" t="inlineStr">
        <is>
          <t>No</t>
        </is>
      </c>
      <c r="G656" s="77" t="inlineStr"/>
      <c r="H656" s="77" t="inlineStr">
        <is>
          <t>Entrepreneurship/incubator</t>
        </is>
      </c>
      <c r="I656" s="77" t="inlineStr">
        <is>
          <t>Funded student-led projects with community partners, not a course-structured employer brief.</t>
        </is>
      </c>
      <c r="J656" s="77" t="inlineStr">
        <is>
          <t>https://publichealth.berkeley.edu/articles/news/social-impact/student-innovators-awarded-impact-funding</t>
        </is>
      </c>
      <c r="K656" s="77" t="inlineStr"/>
    </row>
    <row r="657">
      <c r="A657" s="77" t="inlineStr">
        <is>
          <t>US05-X08</t>
        </is>
      </c>
      <c r="B657" s="77" t="inlineStr">
        <is>
          <t>US05</t>
        </is>
      </c>
      <c r="C657" s="77" t="inlineStr">
        <is>
          <t>California Berkeley</t>
        </is>
      </c>
      <c r="D657" s="77" t="inlineStr">
        <is>
          <t>US</t>
        </is>
      </c>
      <c r="E657" s="77" t="inlineStr">
        <is>
          <t>Haas International Business Development (IBD)</t>
        </is>
      </c>
      <c r="F657" s="77" t="inlineStr">
        <is>
          <t>No</t>
        </is>
      </c>
      <c r="G657" s="77" t="inlineStr"/>
      <c r="H657" s="77" t="inlineStr">
        <is>
          <t>Evidence gap</t>
        </is>
      </c>
      <c r="I657" s="77" t="inlineStr">
        <is>
          <t>Search-described team client consulting; no team/client detail found on fetched page.</t>
        </is>
      </c>
      <c r="J657" s="77" t="inlineStr">
        <is>
          <t>https://mba.haas.berkeley.edu/academics/experiential-learning</t>
        </is>
      </c>
      <c r="K657" s="77" t="inlineStr">
        <is>
          <t>Not researched further</t>
        </is>
      </c>
    </row>
    <row r="658">
      <c r="A658" s="77" t="inlineStr">
        <is>
          <t>US06-X01</t>
        </is>
      </c>
      <c r="B658" s="77" t="inlineStr">
        <is>
          <t>US06</t>
        </is>
      </c>
      <c r="C658" s="77" t="inlineStr">
        <is>
          <t>Chicago</t>
        </is>
      </c>
      <c r="D658" s="77" t="inlineStr">
        <is>
          <t>US</t>
        </is>
      </c>
      <c r="E658" s="77" t="inlineStr">
        <is>
          <t>Jeff Metcalf Internship Program (internships)</t>
        </is>
      </c>
      <c r="F658" s="77" t="inlineStr">
        <is>
          <t>Yes</t>
        </is>
      </c>
      <c r="G658" s="77" t="n">
        <v>95</v>
      </c>
      <c r="H658" s="77" t="inlineStr">
        <is>
          <t>Placement/internship</t>
        </is>
      </c>
      <c r="I658" s="77" t="inlineStr">
        <is>
          <t>Individual paid internships; no group project component evidenced. Sprints reassessed as S1.</t>
        </is>
      </c>
      <c r="J658" s="77" t="inlineStr">
        <is>
          <t>https://careeradvancement.uchicago.edu/student-opportunities/internships/internship-programs/</t>
        </is>
      </c>
      <c r="K658" s="77" t="inlineStr">
        <is>
          <t>2026-27 label confirmed</t>
        </is>
      </c>
    </row>
    <row r="659">
      <c r="A659" s="77" t="inlineStr">
        <is>
          <t>US06-X02</t>
        </is>
      </c>
      <c r="B659" s="77" t="inlineStr">
        <is>
          <t>US06</t>
        </is>
      </c>
      <c r="C659" s="77" t="inlineStr">
        <is>
          <t>Chicago</t>
        </is>
      </c>
      <c r="D659" s="77" t="inlineStr">
        <is>
          <t>US</t>
        </is>
      </c>
      <c r="E659" s="77" t="inlineStr">
        <is>
          <t>Harris Public Policy BA Capstone Project (PBPL 29500)</t>
        </is>
      </c>
      <c r="F659" s="77" t="inlineStr">
        <is>
          <t>No</t>
        </is>
      </c>
      <c r="G659" s="77" t="inlineStr"/>
      <c r="H659" s="77" t="inlineStr">
        <is>
          <t>Near-miss: not group</t>
        </is>
      </c>
      <c r="I659" s="77" t="inlineStr">
        <is>
          <t>Each student writes own policy essay/project; no external client mentioned.</t>
        </is>
      </c>
      <c r="J659" s="77" t="inlineStr">
        <is>
          <t>https://harris.uchicago.edu/academics/undergraduate/capstone-projects</t>
        </is>
      </c>
      <c r="K659" s="77" t="inlineStr"/>
    </row>
    <row r="660">
      <c r="A660" s="77" t="inlineStr">
        <is>
          <t>US06-X03</t>
        </is>
      </c>
      <c r="B660" s="77" t="inlineStr">
        <is>
          <t>US06</t>
        </is>
      </c>
      <c r="C660" s="77" t="inlineStr">
        <is>
          <t>Chicago</t>
        </is>
      </c>
      <c r="D660" s="77" t="inlineStr">
        <is>
          <t>US</t>
        </is>
      </c>
      <c r="E660" s="77" t="inlineStr">
        <is>
          <t>Booth Social Impact (BSI) Consulting / campusCATALYST / Polsky Small Business Growth Program</t>
        </is>
      </c>
      <c r="F660" s="77" t="inlineStr">
        <is>
          <t>No</t>
        </is>
      </c>
      <c r="G660" s="77" t="inlineStr"/>
      <c r="H660" s="77" t="inlineStr">
        <is>
          <t>Evidence gap</t>
        </is>
      </c>
      <c r="I660" s="77" t="inlineStr">
        <is>
          <t>Extracurricular student-team pro bono consulting for nonprofits/small businesses (campusCATALYST: 25 undergraduates + 5 MBA mentors, 9 weeks, 5 nonprofits per quarter per Rustandy page; BSI teams of 4-5 with alumni coach per search summary). Likely meet A/B/C but dated current-year and detail evidence not obtained in reduced-depth mode.</t>
        </is>
      </c>
      <c r="J660" s="77" t="inlineStr">
        <is>
          <t>https://www.chicagobooth.edu/research/rustandy/what-we-do/social-impact-and-business/social-impact-consulting-projects</t>
        </is>
      </c>
      <c r="K660" s="77" t="inlineStr">
        <is>
          <t>Fall 2026 nonprofit client applications reported open in search summary</t>
        </is>
      </c>
    </row>
    <row r="661">
      <c r="A661" s="77" t="inlineStr">
        <is>
          <t>US06-X04</t>
        </is>
      </c>
      <c r="B661" s="77" t="inlineStr">
        <is>
          <t>US06</t>
        </is>
      </c>
      <c r="C661" s="77" t="inlineStr">
        <is>
          <t>Chicago</t>
        </is>
      </c>
      <c r="D661" s="77" t="inlineStr">
        <is>
          <t>US</t>
        </is>
      </c>
      <c r="E661" s="77" t="inlineStr">
        <is>
          <t>Booth Marketing Labs (Kilts Center) and Social Impact Lab</t>
        </is>
      </c>
      <c r="F661" s="77" t="inlineStr">
        <is>
          <t>No</t>
        </is>
      </c>
      <c r="G661" s="77" t="inlineStr"/>
      <c r="H661" s="77" t="inlineStr">
        <is>
          <t>Evidence gap</t>
        </is>
      </c>
      <c r="I661" s="77" t="inlineStr">
        <is>
          <t>Booth pages indicate students work in groups with a company/nonprofit as client; no dated 2025/26+ course evidence retrieved.</t>
        </is>
      </c>
      <c r="J661" s="77" t="inlineStr">
        <is>
          <t>https://www.chicagobooth.edu/why-booth/stories/m-lab</t>
        </is>
      </c>
      <c r="K661" s="77" t="inlineStr"/>
    </row>
    <row r="662">
      <c r="A662" s="77" t="inlineStr">
        <is>
          <t>US06-X05</t>
        </is>
      </c>
      <c r="B662" s="77" t="inlineStr">
        <is>
          <t>US06</t>
        </is>
      </c>
      <c r="C662" s="77" t="inlineStr">
        <is>
          <t>Chicago</t>
        </is>
      </c>
      <c r="D662" s="77" t="inlineStr">
        <is>
          <t>US</t>
        </is>
      </c>
      <c r="E662" s="77" t="inlineStr">
        <is>
          <t>Law School clinics (Innovation Clinic, Kirkland &amp; Ellis Corporate Lab, Housing Initiative etc.)</t>
        </is>
      </c>
      <c r="F662" s="77" t="inlineStr">
        <is>
          <t>No</t>
        </is>
      </c>
      <c r="G662" s="77" t="inlineStr"/>
      <c r="H662" s="77" t="inlineStr">
        <is>
          <t>Near-miss: not project</t>
        </is>
      </c>
      <c r="I662" s="77" t="inlineStr">
        <is>
          <t>Client legal representation/casework in pairs or teams for startups, VCs and nonprofits; bounded deliverable-type project not established and clinics are casework. Innovation Clinic: 'typically working in pairs or teams' with startup/VC clients.</t>
        </is>
      </c>
      <c r="J662" s="77" t="inlineStr">
        <is>
          <t>https://www.law.uchicago.edu/clinics/innovation/student-work</t>
        </is>
      </c>
      <c r="K662" s="77" t="inlineStr">
        <is>
          <t>Undated; would need A and course-level evidence</t>
        </is>
      </c>
    </row>
    <row r="663">
      <c r="A663" s="77" t="inlineStr">
        <is>
          <t>US06-X06</t>
        </is>
      </c>
      <c r="B663" s="77" t="inlineStr">
        <is>
          <t>US06</t>
        </is>
      </c>
      <c r="C663" s="77" t="inlineStr">
        <is>
          <t>Chicago</t>
        </is>
      </c>
      <c r="D663" s="77" t="inlineStr">
        <is>
          <t>US</t>
        </is>
      </c>
      <c r="E663" s="77" t="inlineStr">
        <is>
          <t>Chicago Studies certificate capstone / Civic Engagement / University Community Service Center</t>
        </is>
      </c>
      <c r="F663" s="77" t="inlineStr">
        <is>
          <t>No</t>
        </is>
      </c>
      <c r="G663" s="77" t="inlineStr"/>
      <c r="H663" s="77" t="inlineStr">
        <is>
          <t>Volunteering/service-learning</t>
        </is>
      </c>
      <c r="I663" s="77" t="inlineStr">
        <is>
          <t>Community engagement hours and individual capstone; no team project for external organisation evidenced.</t>
        </is>
      </c>
      <c r="J663" s="77" t="inlineStr">
        <is>
          <t>http://collegecatalog.uchicago.edu/thecollege/chicagostudies/</t>
        </is>
      </c>
      <c r="K663" s="77" t="inlineStr"/>
    </row>
    <row r="664">
      <c r="A664" s="77" t="inlineStr">
        <is>
          <t>US06-X07</t>
        </is>
      </c>
      <c r="B664" s="77" t="inlineStr">
        <is>
          <t>US06</t>
        </is>
      </c>
      <c r="C664" s="77" t="inlineStr">
        <is>
          <t>Chicago</t>
        </is>
      </c>
      <c r="D664" s="77" t="inlineStr">
        <is>
          <t>US</t>
        </is>
      </c>
      <c r="E664" s="77" t="inlineStr">
        <is>
          <t>Graham School Data Analytics Capstone</t>
        </is>
      </c>
      <c r="F664" s="77" t="inlineStr">
        <is>
          <t>No</t>
        </is>
      </c>
      <c r="G664" s="77" t="inlineStr"/>
      <c r="H664" s="77" t="inlineStr">
        <is>
          <t>Evidence gap</t>
        </is>
      </c>
      <c r="I664" s="77" t="inlineStr">
        <is>
          <t>Surfaced in search; not opened (continuing-education analytics master's capstone).</t>
        </is>
      </c>
      <c r="J664" s="77" t="inlineStr">
        <is>
          <t>https://grahamschool.uchicago.edu/academic-programs/masters-degrees/analytics/capstone</t>
        </is>
      </c>
      <c r="K664" s="77" t="inlineStr"/>
    </row>
    <row r="665">
      <c r="A665" s="77" t="inlineStr">
        <is>
          <t>US07-X01</t>
        </is>
      </c>
      <c r="B665" s="77" t="inlineStr">
        <is>
          <t>US07</t>
        </is>
      </c>
      <c r="C665" s="77" t="inlineStr">
        <is>
          <t>Pennsylvania</t>
        </is>
      </c>
      <c r="D665" s="77" t="inlineStr">
        <is>
          <t>US</t>
        </is>
      </c>
      <c r="E665" s="77" t="inlineStr">
        <is>
          <t>Wharton Global Consulting Practicum</t>
        </is>
      </c>
      <c r="F665" s="77" t="inlineStr">
        <is>
          <t>No</t>
        </is>
      </c>
      <c r="G665" s="77" t="inlineStr"/>
      <c r="H665" s="77" t="inlineStr">
        <is>
          <t>Other</t>
        </is>
      </c>
      <c r="I665" s="77" t="inlineStr">
        <is>
          <t>Discontinued; Wharton notice says no longer offered as of 31 Oct 2017.</t>
        </is>
      </c>
      <c r="J665" s="77" t="inlineStr">
        <is>
          <t>https://www.wharton.upenn.edu/gcp-annoucement/</t>
        </is>
      </c>
      <c r="K665" s="77" t="inlineStr">
        <is>
          <t>Paused/discontinued</t>
        </is>
      </c>
    </row>
    <row r="666">
      <c r="A666" s="77" t="inlineStr">
        <is>
          <t>US07-X02</t>
        </is>
      </c>
      <c r="B666" s="77" t="inlineStr">
        <is>
          <t>US07</t>
        </is>
      </c>
      <c r="C666" s="77" t="inlineStr">
        <is>
          <t>Pennsylvania</t>
        </is>
      </c>
      <c r="D666" s="77" t="inlineStr">
        <is>
          <t>US</t>
        </is>
      </c>
      <c r="E666" s="77" t="inlineStr">
        <is>
          <t>Venture Initiation Program (Venture Lab)</t>
        </is>
      </c>
      <c r="F666" s="77" t="inlineStr">
        <is>
          <t>No</t>
        </is>
      </c>
      <c r="G666" s="77" t="inlineStr"/>
      <c r="H666" s="77" t="inlineStr">
        <is>
          <t>Entrepreneurship/incubator</t>
        </is>
      </c>
      <c r="I666" s="77" t="inlineStr">
        <is>
          <t>Student venture incubator-accelerator; no external client brief.</t>
        </is>
      </c>
      <c r="J666" s="77" t="inlineStr">
        <is>
          <t>https://www.wharton.upenn.edu/topic/vip/</t>
        </is>
      </c>
      <c r="K666" s="77" t="inlineStr"/>
    </row>
    <row r="667">
      <c r="A667" s="77" t="inlineStr">
        <is>
          <t>US07-X03</t>
        </is>
      </c>
      <c r="B667" s="77" t="inlineStr">
        <is>
          <t>US07</t>
        </is>
      </c>
      <c r="C667" s="77" t="inlineStr">
        <is>
          <t>Pennsylvania</t>
        </is>
      </c>
      <c r="D667" s="77" t="inlineStr">
        <is>
          <t>US</t>
        </is>
      </c>
      <c r="E667" s="77" t="inlineStr">
        <is>
          <t>Weitzman Studio+/PennPraxis studios</t>
        </is>
      </c>
      <c r="F667" s="77" t="inlineStr">
        <is>
          <t>No</t>
        </is>
      </c>
      <c r="G667" s="77" t="inlineStr"/>
      <c r="H667" s="77" t="inlineStr">
        <is>
          <t>Evidence gap</t>
        </is>
      </c>
      <c r="I667" s="77" t="inlineStr">
        <is>
          <t>Community partners (West Philadelphia schools, Lex Street Garden) evidenced but course codes, team basis and 2025/26 delivery not established.</t>
        </is>
      </c>
      <c r="J667" s="77" t="inlineStr">
        <is>
          <t>https://www.design.upenn.edu/post/new-all-school-interdisciplinary-studio-aims-reframe-public-schools-equity-infrastructure</t>
        </is>
      </c>
      <c r="K667" s="77" t="inlineStr"/>
    </row>
    <row r="668">
      <c r="A668" s="77" t="inlineStr">
        <is>
          <t>US07-X04</t>
        </is>
      </c>
      <c r="B668" s="77" t="inlineStr">
        <is>
          <t>US07</t>
        </is>
      </c>
      <c r="C668" s="77" t="inlineStr">
        <is>
          <t>Pennsylvania</t>
        </is>
      </c>
      <c r="D668" s="77" t="inlineStr">
        <is>
          <t>US</t>
        </is>
      </c>
      <c r="E668" s="77" t="inlineStr">
        <is>
          <t>Bridging the Gaps (interprofessional summer service program)</t>
        </is>
      </c>
      <c r="F668" s="77" t="inlineStr">
        <is>
          <t>No</t>
        </is>
      </c>
      <c r="G668" s="77" t="inlineStr"/>
      <c r="H668" s="77" t="inlineStr">
        <is>
          <t>Volunteering/service-learning</t>
        </is>
      </c>
      <c r="I668" s="77" t="inlineStr">
        <is>
          <t>Seven-week community service internship in interprofessional teams; service placement, project output not evidenced.</t>
        </is>
      </c>
      <c r="J668" s="77" t="inlineStr">
        <is>
          <t>https://www.dental.upenn.edu/news-events/2024/09/20/9990069/</t>
        </is>
      </c>
      <c r="K668" s="77" t="inlineStr"/>
    </row>
    <row r="669">
      <c r="A669" s="77" t="inlineStr">
        <is>
          <t>US07-X05</t>
        </is>
      </c>
      <c r="B669" s="77" t="inlineStr">
        <is>
          <t>US07</t>
        </is>
      </c>
      <c r="C669" s="77" t="inlineStr">
        <is>
          <t>Pennsylvania</t>
        </is>
      </c>
      <c r="D669" s="77" t="inlineStr">
        <is>
          <t>US</t>
        </is>
      </c>
      <c r="E669" s="77" t="inlineStr">
        <is>
          <t>Nursing course with student teams and community/innovation partners (catalog)</t>
        </is>
      </c>
      <c r="F669" s="77" t="inlineStr">
        <is>
          <t>No</t>
        </is>
      </c>
      <c r="G669" s="77" t="inlineStr"/>
      <c r="H669" s="77" t="inlineStr">
        <is>
          <t>Evidence gap</t>
        </is>
      </c>
      <c r="I669" s="77" t="inlineStr">
        <is>
          <t>Surfaced only in a search summary; course code not identified; catalogue fetch returned empty.</t>
        </is>
      </c>
      <c r="J669" s="77" t="inlineStr">
        <is>
          <t>https://catalog.upenn.edu/courses/nurs/</t>
        </is>
      </c>
      <c r="K669" s="77" t="inlineStr"/>
    </row>
    <row r="670">
      <c r="A670" s="77" t="inlineStr">
        <is>
          <t>US07-X06</t>
        </is>
      </c>
      <c r="B670" s="77" t="inlineStr">
        <is>
          <t>US07</t>
        </is>
      </c>
      <c r="C670" s="77" t="inlineStr">
        <is>
          <t>Pennsylvania</t>
        </is>
      </c>
      <c r="D670" s="77" t="inlineStr">
        <is>
          <t>US</t>
        </is>
      </c>
      <c r="E670" s="77" t="inlineStr">
        <is>
          <t>Wharton student consulting clubs (SIC, GRC, DISC, PIIC)</t>
        </is>
      </c>
      <c r="F670" s="77" t="inlineStr">
        <is>
          <t>No</t>
        </is>
      </c>
      <c r="G670" s="77" t="inlineStr"/>
      <c r="H670" s="77" t="inlineStr">
        <is>
          <t>Evidence gap</t>
        </is>
      </c>
      <c r="I670" s="77" t="inlineStr">
        <is>
          <t>Student-run pro bono consulting clubs; client/team structure not evidenced; student-run not university scheme.</t>
        </is>
      </c>
      <c r="J670" s="77" t="inlineStr">
        <is>
          <t>https://groups.wharton.upenn.edu/whcouncil/clubs/</t>
        </is>
      </c>
      <c r="K670" s="77" t="inlineStr"/>
    </row>
    <row r="671">
      <c r="A671" s="77" t="inlineStr">
        <is>
          <t>US07-X07</t>
        </is>
      </c>
      <c r="B671" s="77" t="inlineStr">
        <is>
          <t>US07</t>
        </is>
      </c>
      <c r="C671" s="77" t="inlineStr">
        <is>
          <t>Pennsylvania</t>
        </is>
      </c>
      <c r="D671" s="77" t="inlineStr">
        <is>
          <t>US</t>
        </is>
      </c>
      <c r="E671" s="77" t="inlineStr">
        <is>
          <t>Wharton AI &amp; Analytics Accelerator</t>
        </is>
      </c>
      <c r="F671" s="77" t="inlineStr">
        <is>
          <t>No</t>
        </is>
      </c>
      <c r="G671" s="77" t="inlineStr"/>
      <c r="H671" s="77" t="inlineStr">
        <is>
          <t>Evidence gap</t>
        </is>
      </c>
      <c r="I671" s="77" t="inlineStr">
        <is>
          <t>8-week multidisciplinary team project for a company champion, run as paid Student Research Partnership; participation and 2025/26 delivery not verified.</t>
        </is>
      </c>
      <c r="J671" s="77" t="inlineStr">
        <is>
          <t>https://ai-analytics.wharton.upenn.edu/for-industry/ai-analytics-accelerator/</t>
        </is>
      </c>
      <c r="K671" s="77" t="inlineStr"/>
    </row>
    <row r="672">
      <c r="A672" s="77" t="inlineStr">
        <is>
          <t>US07-X08</t>
        </is>
      </c>
      <c r="B672" s="77" t="inlineStr">
        <is>
          <t>US07</t>
        </is>
      </c>
      <c r="C672" s="77" t="inlineStr">
        <is>
          <t>Pennsylvania</t>
        </is>
      </c>
      <c r="D672" s="77" t="inlineStr">
        <is>
          <t>US</t>
        </is>
      </c>
      <c r="E672" s="77" t="inlineStr">
        <is>
          <t>Master of Chemical Sciences capstone with outside partners</t>
        </is>
      </c>
      <c r="F672" s="77" t="inlineStr">
        <is>
          <t>No</t>
        </is>
      </c>
      <c r="G672" s="77" t="inlineStr"/>
      <c r="H672" s="77" t="inlineStr">
        <is>
          <t>Near-miss: not group</t>
        </is>
      </c>
      <c r="I672" s="77" t="inlineStr">
        <is>
          <t>Individual research project at partner organisation.</t>
        </is>
      </c>
      <c r="J672" s="77" t="inlineStr">
        <is>
          <t>https://www.lps.upenn.edu/degree-programs/mcs/research-partners-and-opportunities</t>
        </is>
      </c>
      <c r="K672" s="77" t="inlineStr"/>
    </row>
    <row r="673">
      <c r="A673" s="77" t="inlineStr">
        <is>
          <t>US07-X09</t>
        </is>
      </c>
      <c r="B673" s="77" t="inlineStr">
        <is>
          <t>US07</t>
        </is>
      </c>
      <c r="C673" s="77" t="inlineStr">
        <is>
          <t>Pennsylvania</t>
        </is>
      </c>
      <c r="D673" s="77" t="inlineStr">
        <is>
          <t>US</t>
        </is>
      </c>
      <c r="E673" s="77" t="inlineStr">
        <is>
          <t>MSE Data Science capstone DATS 5980</t>
        </is>
      </c>
      <c r="F673" s="77" t="inlineStr">
        <is>
          <t>No</t>
        </is>
      </c>
      <c r="G673" s="77" t="inlineStr"/>
      <c r="H673" s="77" t="inlineStr">
        <is>
          <t>Near-miss: not group</t>
        </is>
      </c>
      <c r="I673" s="77" t="inlineStr">
        <is>
          <t>Described as individual with a self-selected mentor.</t>
        </is>
      </c>
      <c r="J673" s="77" t="inlineStr">
        <is>
          <t>https://dats.seas.upenn.edu/program/</t>
        </is>
      </c>
      <c r="K673" s="77" t="inlineStr"/>
    </row>
    <row r="674">
      <c r="A674" s="77" t="inlineStr">
        <is>
          <t>US07-X10</t>
        </is>
      </c>
      <c r="B674" s="77" t="inlineStr">
        <is>
          <t>US07</t>
        </is>
      </c>
      <c r="C674" s="77" t="inlineStr">
        <is>
          <t>Pennsylvania</t>
        </is>
      </c>
      <c r="D674" s="77" t="inlineStr">
        <is>
          <t>US</t>
        </is>
      </c>
      <c r="E674" s="77" t="inlineStr">
        <is>
          <t>Academically Based Community Service (ABCS)</t>
        </is>
      </c>
      <c r="F674" s="77" t="inlineStr">
        <is>
          <t>Yes</t>
        </is>
      </c>
      <c r="G674" s="77" t="n">
        <v>96</v>
      </c>
      <c r="H674" s="77" t="inlineStr">
        <is>
          <t>Other</t>
        </is>
      </c>
      <c r="I674" s="77" t="inlineStr">
        <is>
          <t>Legacy row reassessed as scheme S1 (Unclear).</t>
        </is>
      </c>
      <c r="J674" s="77" t="inlineStr">
        <is>
          <t>https://www.nettercenter.upenn.edu/what-we-do/abcs-courses/spring-2026-abcs-courses</t>
        </is>
      </c>
      <c r="K674" s="77" t="inlineStr"/>
    </row>
    <row r="675">
      <c r="A675" s="77" t="inlineStr">
        <is>
          <t>US08-X01</t>
        </is>
      </c>
      <c r="B675" s="77" t="inlineStr">
        <is>
          <t>US08</t>
        </is>
      </c>
      <c r="C675" s="77" t="inlineStr">
        <is>
          <t>Cornell</t>
        </is>
      </c>
      <c r="D675" s="77" t="inlineStr">
        <is>
          <t>US</t>
        </is>
      </c>
      <c r="E675" s="77" t="inlineStr">
        <is>
          <t>Student Project Teams (Cornell Engineering)</t>
        </is>
      </c>
      <c r="F675" s="77" t="inlineStr">
        <is>
          <t>Yes</t>
        </is>
      </c>
      <c r="G675" s="77" t="n">
        <v>97</v>
      </c>
      <c r="H675" s="77" t="inlineStr">
        <is>
          <t>Near-miss: no external org</t>
        </is>
      </c>
      <c r="I675" s="77" t="inlineStr">
        <is>
          <t>Legacy row. Student-led design/build, social impact and app teams, 1,800+ students, 30+ majors, credit via ENGRG 1400/3400/4400 (1-3 cr S/U). Fetched project-teams and academic-framework pages mention no external sponsors, clients or industry mentors, so C is not evidenced (A and B plausible). Reach not stated on pages (eligibility links not opened); legacy 'undergraduates across colleges' not verified. Teams are student-run, not employer-commissioned.</t>
        </is>
      </c>
      <c r="J675" s="77" t="inlineStr">
        <is>
          <t>https://www.duffield.cornell.edu/students/undergraduate-students/special-programs/project-teams</t>
        </is>
      </c>
      <c r="K675" s="77" t="inlineStr">
        <is>
          <t>Pages carry 2026 copyright only</t>
        </is>
      </c>
    </row>
    <row r="676">
      <c r="A676" s="77" t="inlineStr">
        <is>
          <t>US08-X02</t>
        </is>
      </c>
      <c r="B676" s="77" t="inlineStr">
        <is>
          <t>US08</t>
        </is>
      </c>
      <c r="C676" s="77" t="inlineStr">
        <is>
          <t>Cornell</t>
        </is>
      </c>
      <c r="D676" s="77" t="inlineStr">
        <is>
          <t>US</t>
        </is>
      </c>
      <c r="E676" s="77" t="inlineStr">
        <is>
          <t>Einhorn Center community-engaged learning (e.g. PUBPOL 3050/5050 refugee policy)</t>
        </is>
      </c>
      <c r="F676" s="77" t="inlineStr">
        <is>
          <t>No</t>
        </is>
      </c>
      <c r="G676" s="77" t="inlineStr"/>
      <c r="H676" s="77" t="inlineStr">
        <is>
          <t>Evidence gap</t>
        </is>
      </c>
      <c r="I676" s="77" t="inlineStr">
        <is>
          <t>Search summary: teams work alongside community leaders and present at a symposium; no course page opened, group/partner type unverified.</t>
        </is>
      </c>
      <c r="J676" s="77" t="inlineStr">
        <is>
          <t>https://einhorn.cornell.edu/</t>
        </is>
      </c>
      <c r="K676" s="77" t="inlineStr"/>
    </row>
    <row r="677">
      <c r="A677" s="77" t="inlineStr">
        <is>
          <t>US08-X03</t>
        </is>
      </c>
      <c r="B677" s="77" t="inlineStr">
        <is>
          <t>US08</t>
        </is>
      </c>
      <c r="C677" s="77" t="inlineStr">
        <is>
          <t>Cornell</t>
        </is>
      </c>
      <c r="D677" s="77" t="inlineStr">
        <is>
          <t>US</t>
        </is>
      </c>
      <c r="E677" s="77" t="inlineStr">
        <is>
          <t>Cornell Tech Startup Studio</t>
        </is>
      </c>
      <c r="F677" s="77" t="inlineStr">
        <is>
          <t>No</t>
        </is>
      </c>
      <c r="G677" s="77" t="inlineStr"/>
      <c r="H677" s="77" t="inlineStr">
        <is>
          <t>Entrepreneurship/incubator</t>
        </is>
      </c>
      <c r="I677" s="77" t="inlineStr">
        <is>
          <t>Teams build own startups; no external client.</t>
        </is>
      </c>
      <c r="J677" s="77" t="inlineStr">
        <is>
          <t>https://tech.cornell.edu/studio/</t>
        </is>
      </c>
      <c r="K677" s="77" t="inlineStr"/>
    </row>
    <row r="678">
      <c r="A678" s="77" t="inlineStr">
        <is>
          <t>US08-X04</t>
        </is>
      </c>
      <c r="B678" s="77" t="inlineStr">
        <is>
          <t>US08</t>
        </is>
      </c>
      <c r="C678" s="77" t="inlineStr">
        <is>
          <t>Cornell</t>
        </is>
      </c>
      <c r="D678" s="77" t="inlineStr">
        <is>
          <t>US</t>
        </is>
      </c>
      <c r="E678" s="77" t="inlineStr">
        <is>
          <t>CS 5150 Software Engineering project</t>
        </is>
      </c>
      <c r="F678" s="77" t="inlineStr">
        <is>
          <t>No</t>
        </is>
      </c>
      <c r="G678" s="77" t="inlineStr"/>
      <c r="H678" s="77" t="inlineStr">
        <is>
          <t>Near-miss: no external org</t>
        </is>
      </c>
      <c r="I678" s="77" t="inlineStr">
        <is>
          <t>Spring 2026 page: teams of 4-5, but for this offering 'the ideal arrangement of distinct clients is not feasible', so course staff act as clients; external projects possible only if they meet requirements; open-source options. Not documented external clients as standard.</t>
        </is>
      </c>
      <c r="J678" s="77" t="inlineStr">
        <is>
          <t>https://www.cs.cornell.edu/courses/cs5150/2026sp/projects.html</t>
        </is>
      </c>
      <c r="K678" s="77" t="inlineStr">
        <is>
          <t>Spring 2026</t>
        </is>
      </c>
    </row>
    <row r="679">
      <c r="A679" s="77" t="inlineStr">
        <is>
          <t>US08-X05</t>
        </is>
      </c>
      <c r="B679" s="77" t="inlineStr">
        <is>
          <t>US08</t>
        </is>
      </c>
      <c r="C679" s="77" t="inlineStr">
        <is>
          <t>Cornell</t>
        </is>
      </c>
      <c r="D679" s="77" t="inlineStr">
        <is>
          <t>US</t>
        </is>
      </c>
      <c r="E679" s="77" t="inlineStr">
        <is>
          <t>PAM 4950 community-partner engaged course</t>
        </is>
      </c>
      <c r="F679" s="77" t="inlineStr">
        <is>
          <t>No</t>
        </is>
      </c>
      <c r="G679" s="77" t="inlineStr"/>
      <c r="H679" s="77" t="inlineStr">
        <is>
          <t>Evidence gap</t>
        </is>
      </c>
      <c r="I679" s="77" t="inlineStr">
        <is>
          <t>Only a Spring 2022 roster (search summary); current delivery and partner details unverified.</t>
        </is>
      </c>
      <c r="J679" s="77" t="inlineStr">
        <is>
          <t>https://classes.cornell.edu/browse/roster/SP22/class/PAM/4950</t>
        </is>
      </c>
      <c r="K679" s="77" t="inlineStr">
        <is>
          <t>2022</t>
        </is>
      </c>
    </row>
    <row r="680">
      <c r="A680" s="77" t="inlineStr">
        <is>
          <t>US08-X06</t>
        </is>
      </c>
      <c r="B680" s="77" t="inlineStr">
        <is>
          <t>US08</t>
        </is>
      </c>
      <c r="C680" s="77" t="inlineStr">
        <is>
          <t>Cornell</t>
        </is>
      </c>
      <c r="D680" s="77" t="inlineStr">
        <is>
          <t>US</t>
        </is>
      </c>
      <c r="E680" s="77" t="inlineStr">
        <is>
          <t>Entrepreneurship at Cornell / PIHE hackathons (Hilton, Johnson &amp; Johnson, NYP sponsors)</t>
        </is>
      </c>
      <c r="F680" s="77" t="inlineStr">
        <is>
          <t>No</t>
        </is>
      </c>
      <c r="G680" s="77" t="inlineStr"/>
      <c r="H680" s="77" t="inlineStr">
        <is>
          <t>Event/competition without live client</t>
        </is>
      </c>
      <c r="I680" s="77" t="inlineStr">
        <is>
          <t>Weekend hackathons with sponsors; short, defined output and sponsor role not verified from pages opened (search summary only).</t>
        </is>
      </c>
      <c r="J680" s="77" t="inlineStr">
        <is>
          <t>https://business.cornell.edu/centers/pihe/engagement/hackathons/</t>
        </is>
      </c>
      <c r="K680" s="77" t="inlineStr">
        <is>
          <t>2024-2026 events</t>
        </is>
      </c>
    </row>
    <row r="681">
      <c r="A681" s="77" t="inlineStr">
        <is>
          <t>US08-X07</t>
        </is>
      </c>
      <c r="B681" s="77" t="inlineStr">
        <is>
          <t>US08</t>
        </is>
      </c>
      <c r="C681" s="77" t="inlineStr">
        <is>
          <t>Cornell</t>
        </is>
      </c>
      <c r="D681" s="77" t="inlineStr">
        <is>
          <t>US</t>
        </is>
      </c>
      <c r="E681" s="77" t="inlineStr">
        <is>
          <t>Johnson MBA Strategy &amp; Consulting Immersion / Digital Technology Immersion</t>
        </is>
      </c>
      <c r="F681" s="77" t="inlineStr">
        <is>
          <t>No</t>
        </is>
      </c>
      <c r="G681" s="77" t="inlineStr"/>
      <c r="H681" s="77" t="inlineStr">
        <is>
          <t>Evidence gap</t>
        </is>
      </c>
      <c r="I681" s="77" t="inlineStr">
        <is>
          <t>SCI page does not say projects are with outside clients; Digital Technology Immersion described only in search summary. Not opened.</t>
        </is>
      </c>
      <c r="J681" s="77" t="inlineStr">
        <is>
          <t>https://www.johnson.cornell.edu/programs/full-time-mba/two-year-mba/curriculum/immersion-learning/strategy-consulting/</t>
        </is>
      </c>
      <c r="K681" s="77" t="inlineStr"/>
    </row>
    <row r="682">
      <c r="A682" s="77" t="inlineStr">
        <is>
          <t>US08-X08</t>
        </is>
      </c>
      <c r="B682" s="77" t="inlineStr">
        <is>
          <t>US08</t>
        </is>
      </c>
      <c r="C682" s="77" t="inlineStr">
        <is>
          <t>Cornell</t>
        </is>
      </c>
      <c r="D682" s="77" t="inlineStr">
        <is>
          <t>US</t>
        </is>
      </c>
      <c r="E682" s="77" t="inlineStr">
        <is>
          <t>MPS Applied Economics &amp; Management yearlong capstone</t>
        </is>
      </c>
      <c r="F682" s="77" t="inlineStr">
        <is>
          <t>No</t>
        </is>
      </c>
      <c r="G682" s="77" t="inlineStr"/>
      <c r="H682" s="77" t="inlineStr">
        <is>
          <t>Evidence gap</t>
        </is>
      </c>
      <c r="I682" s="77" t="inlineStr">
        <is>
          <t>Page says teams address a real-world challenge 'often in collaboration with an industry partner' - 'often' = not standard; no deliverable or dates.</t>
        </is>
      </c>
      <c r="J682" s="77" t="inlineStr">
        <is>
          <t>https://business.cornell.edu/programs/mps-aem/</t>
        </is>
      </c>
      <c r="K682" s="77" t="inlineStr"/>
    </row>
    <row r="683">
      <c r="A683" s="77" t="inlineStr">
        <is>
          <t>US08-X09</t>
        </is>
      </c>
      <c r="B683" s="77" t="inlineStr">
        <is>
          <t>US08</t>
        </is>
      </c>
      <c r="C683" s="77" t="inlineStr">
        <is>
          <t>Cornell</t>
        </is>
      </c>
      <c r="D683" s="77" t="inlineStr">
        <is>
          <t>US</t>
        </is>
      </c>
      <c r="E683" s="77" t="inlineStr">
        <is>
          <t>Other MEng programmes (MAE, BME, MSE, ORIE financial engineering) and BME senior design</t>
        </is>
      </c>
      <c r="F683" s="77" t="inlineStr">
        <is>
          <t>No</t>
        </is>
      </c>
      <c r="G683" s="77" t="inlineStr"/>
      <c r="H683" s="77" t="inlineStr">
        <is>
          <t>Evidence gap</t>
        </is>
      </c>
      <c r="I683" s="77" t="inlineStr">
        <is>
          <t>Search summaries indicate sponsored team projects (MAE: $15,000 company fee, BME sponsors J&amp;J, West Pharmaceutical) but pages not opened; further departmental instances likely.</t>
        </is>
      </c>
      <c r="J683" s="77" t="inlineStr">
        <is>
          <t>https://www.engineering.cornell.edu/meng/</t>
        </is>
      </c>
      <c r="K683" s="77" t="inlineStr"/>
    </row>
    <row r="684">
      <c r="A684" s="77" t="inlineStr">
        <is>
          <t>US09-X01</t>
        </is>
      </c>
      <c r="B684" s="77" t="inlineStr">
        <is>
          <t>US09</t>
        </is>
      </c>
      <c r="C684" s="77" t="inlineStr">
        <is>
          <t>Yale</t>
        </is>
      </c>
      <c r="D684" s="77" t="inlineStr">
        <is>
          <t>US</t>
        </is>
      </c>
      <c r="E684" s="77" t="inlineStr">
        <is>
          <t>Tsai CITY Accelerator</t>
        </is>
      </c>
      <c r="F684" s="77" t="inlineStr">
        <is>
          <t>Yes</t>
        </is>
      </c>
      <c r="G684" s="77" t="n">
        <v>98</v>
      </c>
      <c r="H684" s="77" t="inlineStr">
        <is>
          <t>Entrepreneurship/incubator</t>
        </is>
      </c>
      <c r="I684" s="77" t="inlineStr">
        <is>
          <t>Semester-long venture-development programme for student-led ventures with mentors and $2,000 grant; the team's own venture is the project and no external organisation sets a brief, so criterion C is not met. Open to any current Yale student or team including one.</t>
        </is>
      </c>
      <c r="J684" s="77" t="inlineStr">
        <is>
          <t>https://city.yale.edu/programs/vdp_accelerator</t>
        </is>
      </c>
      <c r="K684" s="77" t="inlineStr">
        <is>
          <t>Page undated; 2026 copyright only</t>
        </is>
      </c>
    </row>
    <row r="685">
      <c r="A685" s="77" t="inlineStr">
        <is>
          <t>US09-X02</t>
        </is>
      </c>
      <c r="B685" s="77" t="inlineStr">
        <is>
          <t>US09</t>
        </is>
      </c>
      <c r="C685" s="77" t="inlineStr">
        <is>
          <t>Yale</t>
        </is>
      </c>
      <c r="D685" s="77" t="inlineStr">
        <is>
          <t>US</t>
        </is>
      </c>
      <c r="E685" s="77" t="inlineStr">
        <is>
          <t>Environmental Protection Clinic (Law/YSE, with NRDC)</t>
        </is>
      </c>
      <c r="F685" s="77" t="inlineStr">
        <is>
          <t>No</t>
        </is>
      </c>
      <c r="G685" s="77" t="inlineStr"/>
      <c r="H685" s="77" t="inlineStr">
        <is>
          <t>Evidence gap</t>
        </is>
      </c>
      <c r="I685" s="77" t="inlineStr">
        <is>
          <t>Teams of 2-4 from Law and YSE are supervised primarily by client-organisation (NRDC) staff, which would likely satisfy A/B/C, but the page states the clinic concluded in 2026 and gives no deliverables or credit; current status unresolved.</t>
        </is>
      </c>
      <c r="J685" s="77" t="inlineStr">
        <is>
          <t>https://law.yale.edu/studying-law-yale/clinical-and-experiential-learning/our-clinics/goldman-sonnenfeldt-environmental-protection-clinic</t>
        </is>
      </c>
      <c r="K685" s="77" t="inlineStr">
        <is>
          <t>Concluded 2026 per page</t>
        </is>
      </c>
    </row>
    <row r="686">
      <c r="A686" s="77" t="inlineStr">
        <is>
          <t>US09-X03</t>
        </is>
      </c>
      <c r="B686" s="77" t="inlineStr">
        <is>
          <t>US09</t>
        </is>
      </c>
      <c r="C686" s="77" t="inlineStr">
        <is>
          <t>Yale</t>
        </is>
      </c>
      <c r="D686" s="77" t="inlineStr">
        <is>
          <t>US</t>
        </is>
      </c>
      <c r="E686" s="77" t="inlineStr">
        <is>
          <t>Yale Law School clinics and Jerome N. Frank Legal Services Organization</t>
        </is>
      </c>
      <c r="F686" s="77" t="inlineStr">
        <is>
          <t>No</t>
        </is>
      </c>
      <c r="G686" s="77" t="inlineStr"/>
      <c r="H686" s="77" t="inlineStr">
        <is>
          <t>Volunteering/service-learning</t>
        </is>
      </c>
      <c r="I686" s="77" t="inlineStr">
        <is>
          <t>Supervised casework and litigation for individual clients; not a bounded project for an external organisation commissioning a deliverable.</t>
        </is>
      </c>
      <c r="J686" s="77" t="inlineStr">
        <is>
          <t>https://law.yale.edu/clinics/our-clinics</t>
        </is>
      </c>
      <c r="K686" s="77" t="inlineStr"/>
    </row>
    <row r="687">
      <c r="A687" s="77" t="inlineStr">
        <is>
          <t>US09-X04</t>
        </is>
      </c>
      <c r="B687" s="77" t="inlineStr">
        <is>
          <t>US09</t>
        </is>
      </c>
      <c r="C687" s="77" t="inlineStr">
        <is>
          <t>Yale</t>
        </is>
      </c>
      <c r="D687" s="77" t="inlineStr">
        <is>
          <t>US</t>
        </is>
      </c>
      <c r="E687" s="77" t="inlineStr">
        <is>
          <t>Yale Ventures student associates</t>
        </is>
      </c>
      <c r="F687" s="77" t="inlineStr">
        <is>
          <t>No</t>
        </is>
      </c>
      <c r="G687" s="77" t="inlineStr"/>
      <c r="H687" s="77" t="inlineStr">
        <is>
          <t>Entrepreneurship/incubator</t>
        </is>
      </c>
      <c r="I687" s="77" t="inlineStr">
        <is>
          <t>Interdisciplinary student teams support Yale faculty ventures; clients are internal faculty, not external organisations.</t>
        </is>
      </c>
      <c r="J687" s="77" t="inlineStr">
        <is>
          <t>https://ventures.yale.edu/about/student-opportunities</t>
        </is>
      </c>
      <c r="K687" s="77" t="inlineStr"/>
    </row>
    <row r="688">
      <c r="A688" s="77" t="inlineStr">
        <is>
          <t>US09-X05</t>
        </is>
      </c>
      <c r="B688" s="77" t="inlineStr">
        <is>
          <t>US09</t>
        </is>
      </c>
      <c r="C688" s="77" t="inlineStr">
        <is>
          <t>Yale</t>
        </is>
      </c>
      <c r="D688" s="77" t="inlineStr">
        <is>
          <t>US</t>
        </is>
      </c>
      <c r="E688" s="77" t="inlineStr">
        <is>
          <t>PUBH 500 Public Health Practicum</t>
        </is>
      </c>
      <c r="F688" s="77" t="inlineStr">
        <is>
          <t>No</t>
        </is>
      </c>
      <c r="G688" s="77" t="inlineStr"/>
      <c r="H688" s="77" t="inlineStr">
        <is>
          <t>Placement/internship</t>
        </is>
      </c>
      <c r="I688" s="77" t="inlineStr">
        <is>
          <t>Placement with community-based organisations; team vs individual not specified, deliverables not specified.</t>
        </is>
      </c>
      <c r="J688" s="77" t="inlineStr">
        <is>
          <t>https://ysph.yale.edu/admissions-financial-aid/applied-practice-and-research/practice-course-offerings/</t>
        </is>
      </c>
      <c r="K688" s="77" t="inlineStr"/>
    </row>
    <row r="689">
      <c r="A689" s="77" t="inlineStr">
        <is>
          <t>US09-X06</t>
        </is>
      </c>
      <c r="B689" s="77" t="inlineStr">
        <is>
          <t>US09</t>
        </is>
      </c>
      <c r="C689" s="77" t="inlineStr">
        <is>
          <t>Yale</t>
        </is>
      </c>
      <c r="D689" s="77" t="inlineStr">
        <is>
          <t>US</t>
        </is>
      </c>
      <c r="E689" s="77" t="inlineStr">
        <is>
          <t>Interactive Crown Street / graduate Public Humanities practicum</t>
        </is>
      </c>
      <c r="F689" s="77" t="inlineStr">
        <is>
          <t>No</t>
        </is>
      </c>
      <c r="G689" s="77" t="inlineStr"/>
      <c r="H689" s="77" t="inlineStr">
        <is>
          <t>Evidence gap</t>
        </is>
      </c>
      <c r="I689" s="77" t="inlineStr">
        <is>
          <t>Public humanities projects with New Haven partners surfaced, but group working and a defined external-client route not evidenced.</t>
        </is>
      </c>
      <c r="J689" s="77" t="inlineStr">
        <is>
          <t>https://interactivecrownstreet.yale.edu/about/project</t>
        </is>
      </c>
      <c r="K689" s="77" t="inlineStr"/>
    </row>
    <row r="690">
      <c r="A690" s="77" t="inlineStr">
        <is>
          <t>US09-X07</t>
        </is>
      </c>
      <c r="B690" s="77" t="inlineStr">
        <is>
          <t>US09</t>
        </is>
      </c>
      <c r="C690" s="77" t="inlineStr">
        <is>
          <t>Yale</t>
        </is>
      </c>
      <c r="D690" s="77" t="inlineStr">
        <is>
          <t>US</t>
        </is>
      </c>
      <c r="E690" s="77" t="inlineStr">
        <is>
          <t>Dwight Hall service opportunities</t>
        </is>
      </c>
      <c r="F690" s="77" t="inlineStr">
        <is>
          <t>No</t>
        </is>
      </c>
      <c r="G690" s="77" t="inlineStr"/>
      <c r="H690" s="77" t="inlineStr">
        <is>
          <t>Volunteering/service-learning</t>
        </is>
      </c>
      <c r="I690" s="77" t="inlineStr">
        <is>
          <t>Independent volunteering organisation; not a bounded group project for a client.</t>
        </is>
      </c>
      <c r="J690" s="77" t="inlineStr">
        <is>
          <t>https://ocs.yale.edu/experiences/dwight-hall-service-opportunities/</t>
        </is>
      </c>
      <c r="K690" s="77" t="inlineStr"/>
    </row>
    <row r="691">
      <c r="A691" s="77" t="inlineStr">
        <is>
          <t>US10-X01</t>
        </is>
      </c>
      <c r="B691" s="77" t="inlineStr">
        <is>
          <t>US10</t>
        </is>
      </c>
      <c r="C691" s="77" t="inlineStr">
        <is>
          <t>Princeton</t>
        </is>
      </c>
      <c r="D691" s="77" t="inlineStr">
        <is>
          <t>US</t>
        </is>
      </c>
      <c r="E691" s="77" t="inlineStr">
        <is>
          <t>Keller Center Minor in Design - project-based course</t>
        </is>
      </c>
      <c r="F691" s="77" t="inlineStr">
        <is>
          <t>No</t>
        </is>
      </c>
      <c r="G691" s="77" t="inlineStr"/>
      <c r="H691" s="77" t="inlineStr">
        <is>
          <t>Evidence gap</t>
        </is>
      </c>
      <c r="I691" s="77" t="inlineStr">
        <is>
          <t>Announced Aug 2026: required team project course 'to help community organizations'; course not named/evidenced.</t>
        </is>
      </c>
      <c r="J691" s="77" t="inlineStr">
        <is>
          <t>https://engineering.princeton.edu/news/2026/08/31/new-minor-design-prepares-students-build-what-matters</t>
        </is>
      </c>
      <c r="K691" s="77" t="inlineStr"/>
    </row>
    <row r="692">
      <c r="A692" s="77" t="inlineStr">
        <is>
          <t>US10-X02</t>
        </is>
      </c>
      <c r="B692" s="77" t="inlineStr">
        <is>
          <t>US10</t>
        </is>
      </c>
      <c r="C692" s="77" t="inlineStr">
        <is>
          <t>Princeton</t>
        </is>
      </c>
      <c r="D692" s="77" t="inlineStr">
        <is>
          <t>US</t>
        </is>
      </c>
      <c r="E692" s="77" t="inlineStr">
        <is>
          <t>Keller eLab / Program in Entrepreneurship</t>
        </is>
      </c>
      <c r="F692" s="77" t="inlineStr">
        <is>
          <t>No</t>
        </is>
      </c>
      <c r="G692" s="77" t="inlineStr"/>
      <c r="H692" s="77" t="inlineStr">
        <is>
          <t>Entrepreneurship/incubator</t>
        </is>
      </c>
      <c r="I692" s="77" t="inlineStr">
        <is>
          <t>Teams develop own startup ventures; no external client.</t>
        </is>
      </c>
      <c r="J692" s="77" t="inlineStr">
        <is>
          <t>https://kellercenter.princeton.edu/courses/community-project-studios</t>
        </is>
      </c>
      <c r="K692" s="77" t="inlineStr"/>
    </row>
    <row r="693">
      <c r="A693" s="77" t="inlineStr">
        <is>
          <t>US10-X03</t>
        </is>
      </c>
      <c r="B693" s="77" t="inlineStr">
        <is>
          <t>US10</t>
        </is>
      </c>
      <c r="C693" s="77" t="inlineStr">
        <is>
          <t>Princeton</t>
        </is>
      </c>
      <c r="D693" s="77" t="inlineStr">
        <is>
          <t>US</t>
        </is>
      </c>
      <c r="E693" s="77" t="inlineStr">
        <is>
          <t>Technology and Society minor capstone</t>
        </is>
      </c>
      <c r="F693" s="77" t="inlineStr">
        <is>
          <t>No</t>
        </is>
      </c>
      <c r="G693" s="77" t="inlineStr"/>
      <c r="H693" s="77" t="inlineStr">
        <is>
          <t>Near-miss: not group</t>
        </is>
      </c>
      <c r="I693" s="77" t="inlineStr">
        <is>
          <t>Paper/thesis chapter/course options; individual.</t>
        </is>
      </c>
      <c r="J693" s="77" t="inlineStr">
        <is>
          <t>https://kellercenter.princeton.edu/teaching/minor-technology-and-society/capstone-project</t>
        </is>
      </c>
      <c r="K693" s="77" t="inlineStr"/>
    </row>
    <row r="694">
      <c r="A694" s="77" t="inlineStr">
        <is>
          <t>US10-X04</t>
        </is>
      </c>
      <c r="B694" s="77" t="inlineStr">
        <is>
          <t>US10</t>
        </is>
      </c>
      <c r="C694" s="77" t="inlineStr">
        <is>
          <t>Princeton</t>
        </is>
      </c>
      <c r="D694" s="77" t="inlineStr">
        <is>
          <t>US</t>
        </is>
      </c>
      <c r="E694" s="77" t="inlineStr">
        <is>
          <t>MAE independent work / senior design</t>
        </is>
      </c>
      <c r="F694" s="77" t="inlineStr">
        <is>
          <t>No</t>
        </is>
      </c>
      <c r="G694" s="77" t="inlineStr"/>
      <c r="H694" s="77" t="inlineStr">
        <is>
          <t>Near-miss: no external org</t>
        </is>
      </c>
      <c r="I694" s="77" t="inlineStr">
        <is>
          <t>Yearlong project alone or in team; no sponsor evidence found.</t>
        </is>
      </c>
      <c r="J694" s="77" t="inlineStr">
        <is>
          <t>https://mae.princeton.edu/undergraduate/independent-work-and-thesis</t>
        </is>
      </c>
      <c r="K694" s="77" t="inlineStr"/>
    </row>
    <row r="695">
      <c r="A695" s="77" t="inlineStr">
        <is>
          <t>US10-X05</t>
        </is>
      </c>
      <c r="B695" s="77" t="inlineStr">
        <is>
          <t>US10</t>
        </is>
      </c>
      <c r="C695" s="77" t="inlineStr">
        <is>
          <t>Princeton</t>
        </is>
      </c>
      <c r="D695" s="77" t="inlineStr">
        <is>
          <t>US</t>
        </is>
      </c>
      <c r="E695" s="77" t="inlineStr">
        <is>
          <t>ORF 511 industry-sponsored summer project</t>
        </is>
      </c>
      <c r="F695" s="77" t="inlineStr">
        <is>
          <t>No</t>
        </is>
      </c>
      <c r="G695" s="77" t="inlineStr"/>
      <c r="H695" s="77" t="inlineStr">
        <is>
          <t>Near-miss: not group</t>
        </is>
      </c>
      <c r="I695" s="77" t="inlineStr">
        <is>
          <t>Advisor-designed project with sponsor; individual; graduate.</t>
        </is>
      </c>
      <c r="J695" s="77" t="inlineStr">
        <is>
          <t>https://orfe.princeton.edu/undergraduate/guide</t>
        </is>
      </c>
      <c r="K695" s="77" t="inlineStr"/>
    </row>
    <row r="696">
      <c r="A696" s="77" t="inlineStr">
        <is>
          <t>US10-X06</t>
        </is>
      </c>
      <c r="B696" s="77" t="inlineStr">
        <is>
          <t>US10</t>
        </is>
      </c>
      <c r="C696" s="77" t="inlineStr">
        <is>
          <t>Princeton</t>
        </is>
      </c>
      <c r="D696" s="77" t="inlineStr">
        <is>
          <t>US</t>
        </is>
      </c>
      <c r="E696" s="77" t="inlineStr">
        <is>
          <t>GradFUTURES industry-partner capstones</t>
        </is>
      </c>
      <c r="F696" s="77" t="inlineStr">
        <is>
          <t>No</t>
        </is>
      </c>
      <c r="G696" s="77" t="inlineStr"/>
      <c r="H696" s="77" t="inlineStr">
        <is>
          <t>Evidence gap</t>
        </is>
      </c>
      <c r="I696" s="77" t="inlineStr">
        <is>
          <t>Cohort group capstones for organisations (graduate); page behind Cloudflare 403, only search snippet.</t>
        </is>
      </c>
      <c r="J696" s="77" t="inlineStr">
        <is>
          <t>https://gradfutures.princeton.edu/partner-us/industry-partners</t>
        </is>
      </c>
      <c r="K696" s="77" t="inlineStr"/>
    </row>
    <row r="697">
      <c r="A697" s="77" t="inlineStr">
        <is>
          <t>US10-X07</t>
        </is>
      </c>
      <c r="B697" s="77" t="inlineStr">
        <is>
          <t>US10</t>
        </is>
      </c>
      <c r="C697" s="77" t="inlineStr">
        <is>
          <t>Princeton</t>
        </is>
      </c>
      <c r="D697" s="77" t="inlineStr">
        <is>
          <t>US</t>
        </is>
      </c>
      <c r="E697" s="77" t="inlineStr">
        <is>
          <t>Geosciences environmental justice / Trenton tap water outreach</t>
        </is>
      </c>
      <c r="F697" s="77" t="inlineStr">
        <is>
          <t>No</t>
        </is>
      </c>
      <c r="G697" s="77" t="inlineStr"/>
      <c r="H697" s="77" t="inlineStr">
        <is>
          <t>Evidence gap</t>
        </is>
      </c>
      <c r="I697" s="77" t="inlineStr">
        <is>
          <t>Outreach project; client/group structure not evidenced.</t>
        </is>
      </c>
      <c r="J697" s="77" t="inlineStr">
        <is>
          <t>https://www.princeton.edu/academics/area-of-study/geosciences</t>
        </is>
      </c>
      <c r="K697" s="77" t="inlineStr"/>
    </row>
    <row r="698">
      <c r="A698" s="77" t="inlineStr">
        <is>
          <t>US10-X08</t>
        </is>
      </c>
      <c r="B698" s="77" t="inlineStr">
        <is>
          <t>US10</t>
        </is>
      </c>
      <c r="C698" s="77" t="inlineStr">
        <is>
          <t>Princeton</t>
        </is>
      </c>
      <c r="D698" s="77" t="inlineStr">
        <is>
          <t>US</t>
        </is>
      </c>
      <c r="E698" s="77" t="inlineStr">
        <is>
          <t>ARC 352 Elective Studio II (community centre design with nonprofit); THR 400; THR 351</t>
        </is>
      </c>
      <c r="F698" s="77" t="inlineStr">
        <is>
          <t>No</t>
        </is>
      </c>
      <c r="G698" s="77" t="inlineStr"/>
      <c r="H698" s="77" t="inlineStr">
        <is>
          <t>Evidence gap</t>
        </is>
      </c>
      <c r="I698" s="77" t="inlineStr">
        <is>
          <t>Listed on ProCES; group structure and client role unverified.</t>
        </is>
      </c>
      <c r="J698" s="77" t="inlineStr">
        <is>
          <t>https://proces.princeton.edu/students/find-course</t>
        </is>
      </c>
      <c r="K698" s="77" t="inlineStr"/>
    </row>
    <row r="699">
      <c r="A699" s="77" t="inlineStr">
        <is>
          <t>US10-X09</t>
        </is>
      </c>
      <c r="B699" s="77" t="inlineStr">
        <is>
          <t>US10</t>
        </is>
      </c>
      <c r="C699" s="77" t="inlineStr">
        <is>
          <t>Princeton</t>
        </is>
      </c>
      <c r="D699" s="77" t="inlineStr">
        <is>
          <t>US</t>
        </is>
      </c>
      <c r="E699" s="77" t="inlineStr">
        <is>
          <t>EGR 200 Creativity, Innovation and Design (community partner design project)</t>
        </is>
      </c>
      <c r="F699" s="77" t="inlineStr">
        <is>
          <t>No</t>
        </is>
      </c>
      <c r="G699" s="77" t="inlineStr"/>
      <c r="H699" s="77" t="inlineStr">
        <is>
          <t>Evidence gap</t>
        </is>
      </c>
      <c r="I699" s="77" t="inlineStr">
        <is>
          <t>ProCES lists a community-partner design project; no team/partner detail seen.</t>
        </is>
      </c>
      <c r="J699" s="77" t="inlineStr">
        <is>
          <t>https://proces.princeton.edu/spring-2026</t>
        </is>
      </c>
      <c r="K699" s="77" t="inlineStr"/>
    </row>
    <row r="700">
      <c r="A700" s="77" t="inlineStr">
        <is>
          <t>US10-X10</t>
        </is>
      </c>
      <c r="B700" s="77" t="inlineStr">
        <is>
          <t>US10</t>
        </is>
      </c>
      <c r="C700" s="77" t="inlineStr">
        <is>
          <t>Princeton</t>
        </is>
      </c>
      <c r="D700" s="77" t="inlineStr">
        <is>
          <t>US</t>
        </is>
      </c>
      <c r="E700" s="77" t="inlineStr">
        <is>
          <t>HackPrinceton</t>
        </is>
      </c>
      <c r="F700" s="77" t="inlineStr">
        <is>
          <t>No</t>
        </is>
      </c>
      <c r="G700" s="77" t="inlineStr"/>
      <c r="H700" s="77" t="inlineStr">
        <is>
          <t>Event/competition without live client</t>
        </is>
      </c>
      <c r="I700" s="77" t="inlineStr">
        <is>
          <t>Student-run hackathon.</t>
        </is>
      </c>
      <c r="J700" s="77" t="inlineStr">
        <is>
          <t>https://www.princeton.edu/news/2016/04/26/build-and-play-hackprinceton-draws-college-participants-nationwide?section=topstories</t>
        </is>
      </c>
      <c r="K700" s="77" t="inlineStr"/>
    </row>
    <row r="701">
      <c r="A701" s="77" t="inlineStr">
        <is>
          <t>US11-X01</t>
        </is>
      </c>
      <c r="B701" s="77" t="inlineStr">
        <is>
          <t>US11</t>
        </is>
      </c>
      <c r="C701" s="77" t="inlineStr">
        <is>
          <t>Columbia</t>
        </is>
      </c>
      <c r="D701" s="77" t="inlineStr">
        <is>
          <t>US</t>
        </is>
      </c>
      <c r="E701" s="77" t="inlineStr">
        <is>
          <t>The Art of Engineering (ENGI E1102)</t>
        </is>
      </c>
      <c r="F701" s="77" t="inlineStr">
        <is>
          <t>Yes</t>
        </is>
      </c>
      <c r="G701" s="77" t="n">
        <v>100</v>
      </c>
      <c r="H701" s="77" t="inlineStr">
        <is>
          <t>Near-miss: no external org</t>
        </is>
      </c>
      <c r="I701" s="77" t="inlineStr">
        <is>
          <t>Compulsory for first-year SEAS students (Faculty/school reach) with hands-on team project on socially responsible themes, but no source shows an external organisation setting the brief, supervising or receiving outputs; team assignment not described. Cannot show C.</t>
        </is>
      </c>
      <c r="J701" s="77" t="inlineStr">
        <is>
          <t>https://undergrad.admissions.columbia.edu/academics/engineering/experience</t>
        </is>
      </c>
      <c r="K701" s="77" t="inlineStr">
        <is>
          <t>Spring 2026 and Fall 2026 sections listed</t>
        </is>
      </c>
    </row>
    <row r="702">
      <c r="A702" s="77" t="inlineStr">
        <is>
          <t>US11-X02</t>
        </is>
      </c>
      <c r="B702" s="77" t="inlineStr">
        <is>
          <t>US11</t>
        </is>
      </c>
      <c r="C702" s="77" t="inlineStr">
        <is>
          <t>Columbia</t>
        </is>
      </c>
      <c r="D702" s="77" t="inlineStr">
        <is>
          <t>US</t>
        </is>
      </c>
      <c r="E702" s="77" t="inlineStr">
        <is>
          <t>Columbia Startup Lab Morningside</t>
        </is>
      </c>
      <c r="F702" s="77" t="inlineStr">
        <is>
          <t>Yes</t>
        </is>
      </c>
      <c r="G702" s="77" t="n">
        <v>101</v>
      </c>
      <c r="H702" s="77" t="inlineStr">
        <is>
          <t>Entrepreneurship/incubator</t>
        </is>
      </c>
      <c r="I702" s="77" t="inlineStr">
        <is>
          <t>Co-curricular founder community/incubator; no client-brief group project; not tested further.</t>
        </is>
      </c>
      <c r="J702" s="77" t="inlineStr">
        <is>
          <t>https://entrepreneurship.columbia.edu/resources/columbia-startup-lab-csl-uptown-2/</t>
        </is>
      </c>
      <c r="K702" s="77" t="inlineStr">
        <is>
          <t>intake unverified</t>
        </is>
      </c>
    </row>
    <row r="703">
      <c r="A703" s="77" t="inlineStr">
        <is>
          <t>US11-X03</t>
        </is>
      </c>
      <c r="B703" s="77" t="inlineStr">
        <is>
          <t>US11</t>
        </is>
      </c>
      <c r="C703" s="77" t="inlineStr">
        <is>
          <t>Columbia</t>
        </is>
      </c>
      <c r="D703" s="77" t="inlineStr">
        <is>
          <t>US</t>
        </is>
      </c>
      <c r="E703" s="77" t="inlineStr">
        <is>
          <t>Mechanical Engineering Senior Design (MECE E3420/E3430) and other SEAS senior design</t>
        </is>
      </c>
      <c r="F703" s="77" t="inlineStr">
        <is>
          <t>No</t>
        </is>
      </c>
      <c r="G703" s="77" t="inlineStr"/>
      <c r="H703" s="77" t="inlineStr">
        <is>
          <t>Evidence gap</t>
        </is>
      </c>
      <c r="I703" s="77" t="inlineStr">
        <is>
          <t>Teams design an original system of their own; sponsor involvement seen only as expo sponsorship, not project sponsorship.</t>
        </is>
      </c>
      <c r="J703" s="77" t="inlineStr">
        <is>
          <t>https://www.me.columbia.edu/academics/undergraduate/senior-design</t>
        </is>
      </c>
      <c r="K703" s="77" t="inlineStr">
        <is>
          <t>page about four years old</t>
        </is>
      </c>
    </row>
    <row r="704">
      <c r="A704" s="77" t="inlineStr">
        <is>
          <t>US11-X04</t>
        </is>
      </c>
      <c r="B704" s="77" t="inlineStr">
        <is>
          <t>US11</t>
        </is>
      </c>
      <c r="C704" s="77" t="inlineStr">
        <is>
          <t>Columbia</t>
        </is>
      </c>
      <c r="D704" s="77" t="inlineStr">
        <is>
          <t>US</t>
        </is>
      </c>
      <c r="E704" s="77" t="inlineStr">
        <is>
          <t>Columbia Law School clinics (e.g. Smith Family Human Rights Clinic, Entrepreneurship and Community Development Clinic)</t>
        </is>
      </c>
      <c r="F704" s="77" t="inlineStr">
        <is>
          <t>No</t>
        </is>
      </c>
      <c r="G704" s="77" t="inlineStr"/>
      <c r="H704" s="77" t="inlineStr">
        <is>
          <t>Evidence gap</t>
        </is>
      </c>
      <c r="I704" s="77" t="inlineStr">
        <is>
          <t>Mostly client casework/representation; Smith clinic team projects with civil-society groups not verified; not researched further.</t>
        </is>
      </c>
      <c r="J704" s="77" t="inlineStr">
        <is>
          <t>https://hri.law.columbia.edu/smith-family-human-rights-clinic</t>
        </is>
      </c>
      <c r="K704" s="77" t="inlineStr"/>
    </row>
    <row r="705">
      <c r="A705" s="77" t="inlineStr">
        <is>
          <t>US11-X05</t>
        </is>
      </c>
      <c r="B705" s="77" t="inlineStr">
        <is>
          <t>US11</t>
        </is>
      </c>
      <c r="C705" s="77" t="inlineStr">
        <is>
          <t>Columbia</t>
        </is>
      </c>
      <c r="D705" s="77" t="inlineStr">
        <is>
          <t>US</t>
        </is>
      </c>
      <c r="E705" s="77" t="inlineStr">
        <is>
          <t>CBS Pangea Advisors / NBLP / Inclusive Entrepreneurship Fellowship</t>
        </is>
      </c>
      <c r="F705" s="77" t="inlineStr">
        <is>
          <t>No</t>
        </is>
      </c>
      <c r="G705" s="77" t="inlineStr"/>
      <c r="H705" s="77" t="inlineStr">
        <is>
          <t>Evidence gap</t>
        </is>
      </c>
      <c r="I705" s="77" t="inlineStr">
        <is>
          <t>Student-club or voluntary team consulting for pro bono/nonprofit clients appeared in search results but pages were not opened; likely extracurricular qualifying routes.</t>
        </is>
      </c>
      <c r="J705" s="77" t="inlineStr">
        <is>
          <t>https://business.columbia.edu/socialenterprise/experiential-learning/consulting</t>
        </is>
      </c>
      <c r="K705" s="77" t="inlineStr"/>
    </row>
    <row r="706">
      <c r="A706" s="77" t="inlineStr">
        <is>
          <t>US11-X06</t>
        </is>
      </c>
      <c r="B706" s="77" t="inlineStr">
        <is>
          <t>US11</t>
        </is>
      </c>
      <c r="C706" s="77" t="inlineStr">
        <is>
          <t>Columbia</t>
        </is>
      </c>
      <c r="D706" s="77" t="inlineStr">
        <is>
          <t>US</t>
        </is>
      </c>
      <c r="E706" s="77" t="inlineStr">
        <is>
          <t>Undergraduate Sustainable Development Workshop (Climate School)</t>
        </is>
      </c>
      <c r="F706" s="77" t="inlineStr">
        <is>
          <t>No</t>
        </is>
      </c>
      <c r="G706" s="77" t="inlineStr"/>
      <c r="H706" s="77" t="inlineStr">
        <is>
          <t>Evidence gap</t>
        </is>
      </c>
      <c r="I706" s="77" t="inlineStr">
        <is>
          <t>Client-based workshop noted in results; separate undergrad page not opened; may duplicate S6.</t>
        </is>
      </c>
      <c r="J706" s="77" t="inlineStr">
        <is>
          <t>https://undergrad.climate.columbia.edu/content/capstone-workshop</t>
        </is>
      </c>
      <c r="K706" s="77" t="inlineStr"/>
    </row>
    <row r="707">
      <c r="A707" s="77" t="inlineStr">
        <is>
          <t>US12-X01</t>
        </is>
      </c>
      <c r="B707" s="77" t="inlineStr">
        <is>
          <t>US12</t>
        </is>
      </c>
      <c r="C707" s="77" t="inlineStr">
        <is>
          <t>Johns Hopkins</t>
        </is>
      </c>
      <c r="D707" s="77" t="inlineStr">
        <is>
          <t>US</t>
        </is>
      </c>
      <c r="E707" s="77" t="inlineStr">
        <is>
          <t>Pava Center: Spark / Fuel accelerators</t>
        </is>
      </c>
      <c r="F707" s="77" t="inlineStr">
        <is>
          <t>Yes</t>
        </is>
      </c>
      <c r="G707" s="77" t="n">
        <v>123</v>
      </c>
      <c r="H707" s="77" t="inlineStr">
        <is>
          <t>Entrepreneurship/incubator</t>
        </is>
      </c>
      <c r="I707" s="77" t="inlineStr">
        <is>
          <t>Student venture teams develop their own ventures; no external organisation sets a brief (C not met); incubator not counted automatically.</t>
        </is>
      </c>
      <c r="J707" s="77" t="inlineStr">
        <is>
          <t>https://pavacenter.jhu.edu/programs/student-programs/fuel/</t>
        </is>
      </c>
      <c r="K707" s="77" t="inlineStr">
        <is>
          <t>Legacy row; not re-researched</t>
        </is>
      </c>
    </row>
    <row r="708">
      <c r="A708" s="77" t="inlineStr">
        <is>
          <t>US12-X02</t>
        </is>
      </c>
      <c r="B708" s="77" t="inlineStr">
        <is>
          <t>US12</t>
        </is>
      </c>
      <c r="C708" s="77" t="inlineStr">
        <is>
          <t>Johns Hopkins</t>
        </is>
      </c>
      <c r="D708" s="77" t="inlineStr">
        <is>
          <t>US</t>
        </is>
      </c>
      <c r="E708" s="77" t="inlineStr">
        <is>
          <t>MPH Practicum / Baltimore Community Practicum</t>
        </is>
      </c>
      <c r="F708" s="77" t="inlineStr">
        <is>
          <t>No</t>
        </is>
      </c>
      <c r="G708" s="77" t="inlineStr"/>
      <c r="H708" s="77" t="inlineStr">
        <is>
          <t>Near-miss: not group</t>
        </is>
      </c>
      <c r="I708" s="77" t="inlineStr">
        <is>
          <t>Individual practicum with a preceptor at an organisation (team-based only if each student has distinct contributions; SOURCE community practicum is one student per project).</t>
        </is>
      </c>
      <c r="J708" s="77" t="inlineStr">
        <is>
          <t>https://publichealth.jhu.edu/offices-and-services/office-of-public-health-practice-and-training/the-mph-practicum</t>
        </is>
      </c>
      <c r="K708" s="77" t="inlineStr"/>
    </row>
    <row r="709">
      <c r="A709" s="77" t="inlineStr">
        <is>
          <t>US12-X03</t>
        </is>
      </c>
      <c r="B709" s="77" t="inlineStr">
        <is>
          <t>US12</t>
        </is>
      </c>
      <c r="C709" s="77" t="inlineStr">
        <is>
          <t>Johns Hopkins</t>
        </is>
      </c>
      <c r="D709" s="77" t="inlineStr">
        <is>
          <t>US</t>
        </is>
      </c>
      <c r="E709" s="77" t="inlineStr">
        <is>
          <t>Center for Leadership Education strategy consulting course (EN.660.663 area)</t>
        </is>
      </c>
      <c r="F709" s="77" t="inlineStr">
        <is>
          <t>No</t>
        </is>
      </c>
      <c r="G709" s="77" t="inlineStr"/>
      <c r="H709" s="77" t="inlineStr">
        <is>
          <t>Evidence gap</t>
        </is>
      </c>
      <c r="I709" s="77" t="inlineStr">
        <is>
          <t>Catalogue text: students form teams, work with an outside sponsor and present to the client, but course number, enrolment/eligibility and delivery dates not confirmed.</t>
        </is>
      </c>
      <c r="J709" s="77" t="inlineStr">
        <is>
          <t>https://e-catalogue.jhu.edu/course-descriptions/center_for_leadership_education/</t>
        </is>
      </c>
      <c r="K709" s="77" t="inlineStr"/>
    </row>
    <row r="710">
      <c r="A710" s="77" t="inlineStr">
        <is>
          <t>US12-X04</t>
        </is>
      </c>
      <c r="B710" s="77" t="inlineStr">
        <is>
          <t>US12</t>
        </is>
      </c>
      <c r="C710" s="77" t="inlineStr">
        <is>
          <t>Johns Hopkins</t>
        </is>
      </c>
      <c r="D710" s="77" t="inlineStr">
        <is>
          <t>US</t>
        </is>
      </c>
      <c r="E710" s="77" t="inlineStr">
        <is>
          <t>Carey CityLab (place-based project sponsored by local business/community organisation)</t>
        </is>
      </c>
      <c r="F710" s="77" t="inlineStr">
        <is>
          <t>No</t>
        </is>
      </c>
      <c r="G710" s="77" t="inlineStr"/>
      <c r="H710" s="77" t="inlineStr">
        <is>
          <t>Evidence gap</t>
        </is>
      </c>
      <c r="I710" s="77" t="inlineStr">
        <is>
          <t>Listed as two-term practicum series; details not retrieved.</t>
        </is>
      </c>
      <c r="J710" s="77" t="inlineStr">
        <is>
          <t>https://carey.jhu.edu/student-life/experiential-learning/experiential-courses/citylab</t>
        </is>
      </c>
      <c r="K710" s="77" t="inlineStr"/>
    </row>
    <row r="711">
      <c r="A711" s="77" t="inlineStr">
        <is>
          <t>US12-X05</t>
        </is>
      </c>
      <c r="B711" s="77" t="inlineStr">
        <is>
          <t>US12</t>
        </is>
      </c>
      <c r="C711" s="77" t="inlineStr">
        <is>
          <t>Johns Hopkins</t>
        </is>
      </c>
      <c r="D711" s="77" t="inlineStr">
        <is>
          <t>US</t>
        </is>
      </c>
      <c r="E711" s="77" t="inlineStr">
        <is>
          <t>EP CS Capstone 605.795; Information Security Institute capstone</t>
        </is>
      </c>
      <c r="F711" s="77" t="inlineStr">
        <is>
          <t>No</t>
        </is>
      </c>
      <c r="G711" s="77" t="inlineStr"/>
      <c r="H711" s="77" t="inlineStr">
        <is>
          <t>Near-miss: no external org</t>
        </is>
      </c>
      <c r="I711" s="77" t="inlineStr">
        <is>
          <t>Groups choose topic from published list with faculty mentor; no employer client evidenced.</t>
        </is>
      </c>
      <c r="J711" s="77" t="inlineStr">
        <is>
          <t>https://ep.jhu.edu/courses/605795-capstone-project-in-computer-science/</t>
        </is>
      </c>
      <c r="K711" s="77" t="inlineStr"/>
    </row>
    <row r="712">
      <c r="A712" s="77" t="inlineStr">
        <is>
          <t>US13-X01</t>
        </is>
      </c>
      <c r="B712" s="77" t="inlineStr">
        <is>
          <t>US13</t>
        </is>
      </c>
      <c r="C712" s="77" t="inlineStr">
        <is>
          <t>Michigan Ann Arbor</t>
        </is>
      </c>
      <c r="D712" s="77" t="inlineStr">
        <is>
          <t>US</t>
        </is>
      </c>
      <c r="E712" s="77" t="inlineStr">
        <is>
          <t>Multidisciplinary Design Program (MDP)</t>
        </is>
      </c>
      <c r="F712" s="77" t="inlineStr">
        <is>
          <t>Yes</t>
        </is>
      </c>
      <c r="G712" s="77" t="n">
        <v>103</v>
      </c>
      <c r="H712" s="77" t="inlineStr">
        <is>
          <t>Other</t>
        </is>
      </c>
      <c r="I712" s="77" t="inlineStr">
        <is>
          <t>Reassessed as scheme S1 (legacy row 103).</t>
        </is>
      </c>
      <c r="J712" s="77" t="inlineStr">
        <is>
          <t>https://mdp.engin.umich.edu/about-mdp/</t>
        </is>
      </c>
      <c r="K712" s="77" t="inlineStr">
        <is>
          <t>see S1</t>
        </is>
      </c>
    </row>
    <row r="713">
      <c r="A713" s="77" t="inlineStr">
        <is>
          <t>US13-X02</t>
        </is>
      </c>
      <c r="B713" s="77" t="inlineStr">
        <is>
          <t>US13</t>
        </is>
      </c>
      <c r="C713" s="77" t="inlineStr">
        <is>
          <t>Michigan Ann Arbor</t>
        </is>
      </c>
      <c r="D713" s="77" t="inlineStr">
        <is>
          <t>US</t>
        </is>
      </c>
      <c r="E713" s="77" t="inlineStr">
        <is>
          <t>QMSS 451 Senior Capstone</t>
        </is>
      </c>
      <c r="F713" s="77" t="inlineStr">
        <is>
          <t>No</t>
        </is>
      </c>
      <c r="G713" s="77" t="inlineStr"/>
      <c r="H713" s="77" t="inlineStr">
        <is>
          <t>Evidence gap</t>
        </is>
      </c>
      <c r="I713" s="77" t="inlineStr">
        <is>
          <t>Teams build projects for outside nonprofit (The Davies Project), but only a 2021 example found; current delivery and coverage unverified.</t>
        </is>
      </c>
      <c r="J713" s="77" t="inlineStr">
        <is>
          <t>https://lsa.umich.edu/qmss/news-events/all-news/search-news/qmss-senior-capstone---working-with-the-davies-project-in-winter.html</t>
        </is>
      </c>
      <c r="K713" s="77" t="inlineStr">
        <is>
          <t>2021</t>
        </is>
      </c>
    </row>
    <row r="714">
      <c r="A714" s="77" t="inlineStr">
        <is>
          <t>US13-X03</t>
        </is>
      </c>
      <c r="B714" s="77" t="inlineStr">
        <is>
          <t>US13</t>
        </is>
      </c>
      <c r="C714" s="77" t="inlineStr">
        <is>
          <t>Michigan Ann Arbor</t>
        </is>
      </c>
      <c r="D714" s="77" t="inlineStr">
        <is>
          <t>US</t>
        </is>
      </c>
      <c r="E714" s="77" t="inlineStr">
        <is>
          <t>Integrated Policy Exercise (Ford School)</t>
        </is>
      </c>
      <c r="F714" s="77" t="inlineStr">
        <is>
          <t>No</t>
        </is>
      </c>
      <c r="G714" s="77" t="inlineStr"/>
      <c r="H714" s="77" t="inlineStr">
        <is>
          <t>Simulation/virtual</t>
        </is>
      </c>
      <c r="I714" s="77" t="inlineStr">
        <is>
          <t>Simulation with teams representing constituencies; no external client.</t>
        </is>
      </c>
      <c r="J714" s="77" t="inlineStr">
        <is>
          <t>https://fordschool.umich.edu/ipe</t>
        </is>
      </c>
      <c r="K714" s="77" t="inlineStr"/>
    </row>
    <row r="715">
      <c r="A715" s="77" t="inlineStr">
        <is>
          <t>US13-X04</t>
        </is>
      </c>
      <c r="B715" s="77" t="inlineStr">
        <is>
          <t>US13</t>
        </is>
      </c>
      <c r="C715" s="77" t="inlineStr">
        <is>
          <t>Michigan Ann Arbor</t>
        </is>
      </c>
      <c r="D715" s="77" t="inlineStr">
        <is>
          <t>US</t>
        </is>
      </c>
      <c r="E715" s="77" t="inlineStr">
        <is>
          <t>Ross Detroit Neighborhood Entrepreneurs Project (DNEP) / Center for Entrepreneurship Urban Entrepreneurship Practicum / TechLab</t>
        </is>
      </c>
      <c r="F715" s="77" t="inlineStr">
        <is>
          <t>No</t>
        </is>
      </c>
      <c r="G715" s="77" t="inlineStr"/>
      <c r="H715" s="77" t="inlineStr">
        <is>
          <t>Evidence gap</t>
        </is>
      </c>
      <c r="I715" s="77" t="inlineStr">
        <is>
          <t>Lead only: DNEP student teams work with small-business owners via action-based learning courses (appears to overlap Capstone MAP); Practicum and TechLab (team of four for autonomous-vehicle companies) not verified.</t>
        </is>
      </c>
      <c r="J715" s="77" t="inlineStr">
        <is>
          <t>https://cfe.umich.edu/project/urban-entrepreneurship/</t>
        </is>
      </c>
      <c r="K715" s="77" t="inlineStr"/>
    </row>
    <row r="716">
      <c r="A716" s="77" t="inlineStr">
        <is>
          <t>US13-X05</t>
        </is>
      </c>
      <c r="B716" s="77" t="inlineStr">
        <is>
          <t>US13</t>
        </is>
      </c>
      <c r="C716" s="77" t="inlineStr">
        <is>
          <t>Michigan Ann Arbor</t>
        </is>
      </c>
      <c r="D716" s="77" t="inlineStr">
        <is>
          <t>US</t>
        </is>
      </c>
      <c r="E716" s="77" t="inlineStr">
        <is>
          <t>Michigan Law Community Enterprise Clinic / Transactional Lab</t>
        </is>
      </c>
      <c r="F716" s="77" t="inlineStr">
        <is>
          <t>No</t>
        </is>
      </c>
      <c r="G716" s="77" t="inlineStr"/>
      <c r="H716" s="77" t="inlineStr">
        <is>
          <t>Near-miss: not group</t>
        </is>
      </c>
      <c r="I716" s="77" t="inlineStr">
        <is>
          <t>Legal casework for community clients, students typically in teams of two but client service/casework, not a bounded project output; not assessed further.</t>
        </is>
      </c>
      <c r="J716" s="77" t="inlineStr">
        <is>
          <t>https://michigan.law.umich.edu/academics/experiential-learning/clinics/community-enterprise-clinic-0</t>
        </is>
      </c>
      <c r="K716" s="77" t="inlineStr"/>
    </row>
    <row r="717">
      <c r="A717" s="77" t="inlineStr">
        <is>
          <t>US13-X06</t>
        </is>
      </c>
      <c r="B717" s="77" t="inlineStr">
        <is>
          <t>US13</t>
        </is>
      </c>
      <c r="C717" s="77" t="inlineStr">
        <is>
          <t>Michigan Ann Arbor</t>
        </is>
      </c>
      <c r="D717" s="77" t="inlineStr">
        <is>
          <t>US</t>
        </is>
      </c>
      <c r="E717" s="77" t="inlineStr">
        <is>
          <t>Taubman MECC; Ginsberg Center; BLI Capstone; Project Community</t>
        </is>
      </c>
      <c r="F717" s="77" t="inlineStr">
        <is>
          <t>No</t>
        </is>
      </c>
      <c r="G717" s="77" t="inlineStr"/>
      <c r="H717" s="77" t="inlineStr">
        <is>
          <t>Evidence gap</t>
        </is>
      </c>
      <c r="I717" s="77" t="inlineStr">
        <is>
          <t>Community-engagement/service-learning leads; not tested for partner-set group projects.</t>
        </is>
      </c>
      <c r="J717" s="77" t="inlineStr">
        <is>
          <t>https://taubmancollege.umich.edu/urbanplanning/faculty-research/michigan-engaging-community-through-classroom</t>
        </is>
      </c>
      <c r="K717" s="77" t="inlineStr"/>
    </row>
    <row r="718">
      <c r="A718" s="77" t="inlineStr">
        <is>
          <t>US14-X01</t>
        </is>
      </c>
      <c r="B718" s="77" t="inlineStr">
        <is>
          <t>US14</t>
        </is>
      </c>
      <c r="C718" s="77" t="inlineStr">
        <is>
          <t>California Los Angeles</t>
        </is>
      </c>
      <c r="D718" s="77" t="inlineStr">
        <is>
          <t>US</t>
        </is>
      </c>
      <c r="E718" s="77" t="inlineStr">
        <is>
          <t>Community Engagement and Social Change minor (as a whole)</t>
        </is>
      </c>
      <c r="F718" s="77" t="inlineStr">
        <is>
          <t>Yes</t>
        </is>
      </c>
      <c r="G718" s="77" t="n">
        <v>104</v>
      </c>
      <c r="H718" s="77" t="inlineStr">
        <is>
          <t>Other</t>
        </is>
      </c>
      <c r="I718" s="77" t="inlineStr">
        <is>
          <t>Minor itself is an elective credential; the underlying capstone is reassessed as S4 (legacy_ref).</t>
        </is>
      </c>
      <c r="J718" s="77" t="inlineStr">
        <is>
          <t>https://communityengagement.ucla.edu/programs/community-engagement-and-social-change-minor/</t>
        </is>
      </c>
      <c r="K718" s="77" t="inlineStr">
        <is>
          <t>Reassessed in S4</t>
        </is>
      </c>
    </row>
    <row r="719">
      <c r="A719" s="77" t="inlineStr">
        <is>
          <t>US14-X02</t>
        </is>
      </c>
      <c r="B719" s="77" t="inlineStr">
        <is>
          <t>US14</t>
        </is>
      </c>
      <c r="C719" s="77" t="inlineStr">
        <is>
          <t>California Los Angeles</t>
        </is>
      </c>
      <c r="D719" s="77" t="inlineStr">
        <is>
          <t>US</t>
        </is>
      </c>
      <c r="E719" s="77" t="inlineStr">
        <is>
          <t>Epicenter Innovation Challenge (UCLA Epicenter for Action Research)</t>
        </is>
      </c>
      <c r="F719" s="77" t="inlineStr">
        <is>
          <t>No</t>
        </is>
      </c>
      <c r="G719" s="77" t="inlineStr"/>
      <c r="H719" s="77" t="inlineStr">
        <is>
          <t>Evidence gap</t>
        </is>
      </c>
      <c r="I719" s="77" t="inlineStr">
        <is>
          <t>10-week project-based programme with industry partners (AWS, Slalom, Harman, LA28) but evidenced only by an alumni article citing Spring 2023; eligibility, team structure, current delivery not established.</t>
        </is>
      </c>
      <c r="J719" s="77" t="inlineStr">
        <is>
          <t>https://alumni.ucla.edu/ucla-epicenter-connects-students/</t>
        </is>
      </c>
      <c r="K719" s="77" t="inlineStr">
        <is>
          <t>Lead only</t>
        </is>
      </c>
    </row>
    <row r="720">
      <c r="A720" s="77" t="inlineStr">
        <is>
          <t>US14-X03</t>
        </is>
      </c>
      <c r="B720" s="77" t="inlineStr">
        <is>
          <t>US14</t>
        </is>
      </c>
      <c r="C720" s="77" t="inlineStr">
        <is>
          <t>California Los Angeles</t>
        </is>
      </c>
      <c r="D720" s="77" t="inlineStr">
        <is>
          <t>US</t>
        </is>
      </c>
      <c r="E720" s="77" t="inlineStr">
        <is>
          <t>Anderson Strategy Group; Global Nonprofit Capstone (GSIC); FEiSty; Technology Transfer/Commercialization; Business Creation Capstone</t>
        </is>
      </c>
      <c r="F720" s="77" t="inlineStr">
        <is>
          <t>No</t>
        </is>
      </c>
      <c r="G720" s="77" t="inlineStr"/>
      <c r="H720" s="77" t="inlineStr">
        <is>
          <t>Evidence gap</t>
        </is>
      </c>
      <c r="I720" s="77" t="inlineStr">
        <is>
          <t>Listed on the Anderson capstone page as external-client or venture options; not individually fetched.</t>
        </is>
      </c>
      <c r="J720" s="77" t="inlineStr">
        <is>
          <t>https://www.anderson.ucla.edu/degrees/full-time-mba/academics/capstone-projects</t>
        </is>
      </c>
      <c r="K720" s="77" t="inlineStr">
        <is>
          <t>Lead only</t>
        </is>
      </c>
    </row>
    <row r="721">
      <c r="A721" s="77" t="inlineStr">
        <is>
          <t>US14-X04</t>
        </is>
      </c>
      <c r="B721" s="77" t="inlineStr">
        <is>
          <t>US14</t>
        </is>
      </c>
      <c r="C721" s="77" t="inlineStr">
        <is>
          <t>California Los Angeles</t>
        </is>
      </c>
      <c r="D721" s="77" t="inlineStr">
        <is>
          <t>US</t>
        </is>
      </c>
      <c r="E721" s="77" t="inlineStr">
        <is>
          <t>UCLA Healthcare Management case competition; Easton Innovation Challenge</t>
        </is>
      </c>
      <c r="F721" s="77" t="inlineStr">
        <is>
          <t>No</t>
        </is>
      </c>
      <c r="G721" s="77" t="inlineStr"/>
      <c r="H721" s="77" t="inlineStr">
        <is>
          <t>Event/competition without live client</t>
        </is>
      </c>
      <c r="I721" s="77" t="inlineStr">
        <is>
          <t>Competitions; real health-system challenge and expert judging mentioned in search summary but not verified by page text.</t>
        </is>
      </c>
      <c r="J721" s="77" t="inlineStr">
        <is>
          <t>https://www.healthcaremanagement.ph.ucla.edu/casecompetition</t>
        </is>
      </c>
      <c r="K721" s="77" t="inlineStr">
        <is>
          <t>Lead only</t>
        </is>
      </c>
    </row>
    <row r="722">
      <c r="A722" s="77" t="inlineStr">
        <is>
          <t>US14-X05</t>
        </is>
      </c>
      <c r="B722" s="77" t="inlineStr">
        <is>
          <t>US14</t>
        </is>
      </c>
      <c r="C722" s="77" t="inlineStr">
        <is>
          <t>California Los Angeles</t>
        </is>
      </c>
      <c r="D722" s="77" t="inlineStr">
        <is>
          <t>US</t>
        </is>
      </c>
      <c r="E722" s="77" t="inlineStr">
        <is>
          <t>Undergraduate Samueli capstones (team project with product design); CS 130 Software Engineering</t>
        </is>
      </c>
      <c r="F722" s="77" t="inlineStr">
        <is>
          <t>No</t>
        </is>
      </c>
      <c r="G722" s="77" t="inlineStr"/>
      <c r="H722" s="77" t="inlineStr">
        <is>
          <t>Evidence gap</t>
        </is>
      </c>
      <c r="I722" s="77" t="inlineStr">
        <is>
          <t>Team capstones listed but no evidence of external sponsors.</t>
        </is>
      </c>
      <c r="J722" s="77" t="inlineStr">
        <is>
          <t>https://capstones.ucla.edu/capstones/professional-schools/henry-samueli-school-of-engineering-and-applied-science/</t>
        </is>
      </c>
      <c r="K722" s="77" t="inlineStr">
        <is>
          <t>Lead only</t>
        </is>
      </c>
    </row>
    <row r="723">
      <c r="A723" s="77" t="inlineStr">
        <is>
          <t>US14-X06</t>
        </is>
      </c>
      <c r="B723" s="77" t="inlineStr">
        <is>
          <t>US14</t>
        </is>
      </c>
      <c r="C723" s="77" t="inlineStr">
        <is>
          <t>California Los Angeles</t>
        </is>
      </c>
      <c r="D723" s="77" t="inlineStr">
        <is>
          <t>US</t>
        </is>
      </c>
      <c r="E723" s="77" t="inlineStr">
        <is>
          <t>SRP-99 / URFP undergraduate research</t>
        </is>
      </c>
      <c r="F723" s="77" t="inlineStr">
        <is>
          <t>No</t>
        </is>
      </c>
      <c r="G723" s="77" t="inlineStr"/>
      <c r="H723" s="77" t="inlineStr">
        <is>
          <t>Dissertation/research</t>
        </is>
      </c>
      <c r="I723" s="77" t="inlineStr">
        <is>
          <t>Individual faculty-mentored research with no external organisation.</t>
        </is>
      </c>
      <c r="J723" s="77" t="inlineStr">
        <is>
          <t>https://sciences.ugresearch.ucla.edu/</t>
        </is>
      </c>
      <c r="K723" s="77" t="inlineStr"/>
    </row>
    <row r="724">
      <c r="A724" s="77" t="inlineStr">
        <is>
          <t>US15-X01</t>
        </is>
      </c>
      <c r="B724" s="77" t="inlineStr">
        <is>
          <t>US15</t>
        </is>
      </c>
      <c r="C724" s="77" t="inlineStr">
        <is>
          <t>Duke</t>
        </is>
      </c>
      <c r="D724" s="77" t="inlineStr">
        <is>
          <t>US</t>
        </is>
      </c>
      <c r="E724" s="77" t="inlineStr">
        <is>
          <t>Data+ and Code+ summer programmes</t>
        </is>
      </c>
      <c r="F724" s="77" t="inlineStr">
        <is>
          <t>No</t>
        </is>
      </c>
      <c r="G724" s="77" t="inlineStr"/>
      <c r="H724" s="77" t="inlineStr">
        <is>
          <t>Evidence gap</t>
        </is>
      </c>
      <c r="I724" s="77" t="inlineStr">
        <is>
          <t>Summer teams (CS+ teams of 2-4); Data+ leads often faculty with frequent but not standard community/industry partners; Code+ sponsors fund stipends and meet teams. Partner role and coverage not established; not researched further.</t>
        </is>
      </c>
      <c r="J724" s="77" t="inlineStr">
        <is>
          <t>https://codeplus.duke.edu/sponsors/</t>
        </is>
      </c>
      <c r="K724" s="77" t="inlineStr">
        <is>
          <t>2026 project list seen via search</t>
        </is>
      </c>
    </row>
    <row r="725">
      <c r="A725" s="77" t="inlineStr">
        <is>
          <t>US15-X02</t>
        </is>
      </c>
      <c r="B725" s="77" t="inlineStr">
        <is>
          <t>US15</t>
        </is>
      </c>
      <c r="C725" s="77" t="inlineStr">
        <is>
          <t>Duke</t>
        </is>
      </c>
      <c r="D725" s="77" t="inlineStr">
        <is>
          <t>US</t>
        </is>
      </c>
      <c r="E725" s="77" t="inlineStr">
        <is>
          <t>CompSci 408 Delivering Software and STA 798 Statistical Science capstone</t>
        </is>
      </c>
      <c r="F725" s="77" t="inlineStr">
        <is>
          <t>No</t>
        </is>
      </c>
      <c r="G725" s="77" t="inlineStr"/>
      <c r="H725" s="77" t="inlineStr">
        <is>
          <t>Evidence gap</t>
        </is>
      </c>
      <c r="I725" s="77" t="inlineStr">
        <is>
          <t>Search summaries state actual industry client (CompSci 408) and clients owning data (STA 798, master's only), but no page text, team structure or dated delivery verified.</t>
        </is>
      </c>
      <c r="J725" s="77" t="inlineStr">
        <is>
          <t>https://stat.duke.edu/courses/capstone-project</t>
        </is>
      </c>
      <c r="K725" s="77" t="inlineStr">
        <is>
          <t>Not researched further</t>
        </is>
      </c>
    </row>
    <row r="726">
      <c r="A726" s="77" t="inlineStr">
        <is>
          <t>US15-X03</t>
        </is>
      </c>
      <c r="B726" s="77" t="inlineStr">
        <is>
          <t>US15</t>
        </is>
      </c>
      <c r="C726" s="77" t="inlineStr">
        <is>
          <t>Duke</t>
        </is>
      </c>
      <c r="D726" s="77" t="inlineStr">
        <is>
          <t>US</t>
        </is>
      </c>
      <c r="E726" s="77" t="inlineStr">
        <is>
          <t>Duke Law clinics</t>
        </is>
      </c>
      <c r="F726" s="77" t="inlineStr">
        <is>
          <t>No</t>
        </is>
      </c>
      <c r="G726" s="77" t="inlineStr"/>
      <c r="H726" s="77" t="inlineStr">
        <is>
          <t>Near-miss: not project</t>
        </is>
      </c>
      <c r="I726" s="77" t="inlineStr">
        <is>
          <t>Client casework with caseloads; Criminal Defense uses trios but work is representation of individual clients, not a bounded project.</t>
        </is>
      </c>
      <c r="J726" s="77" t="inlineStr">
        <is>
          <t>https://law.duke.edu/civiljustice</t>
        </is>
      </c>
      <c r="K726" s="77" t="inlineStr"/>
    </row>
    <row r="727">
      <c r="A727" s="77" t="inlineStr">
        <is>
          <t>US15-X04</t>
        </is>
      </c>
      <c r="B727" s="77" t="inlineStr">
        <is>
          <t>US15</t>
        </is>
      </c>
      <c r="C727" s="77" t="inlineStr">
        <is>
          <t>Duke</t>
        </is>
      </c>
      <c r="D727" s="77" t="inlineStr">
        <is>
          <t>US</t>
        </is>
      </c>
      <c r="E727" s="77" t="inlineStr">
        <is>
          <t>CEE Senior Capstone (Overture Engineering)</t>
        </is>
      </c>
      <c r="F727" s="77" t="inlineStr">
        <is>
          <t>No</t>
        </is>
      </c>
      <c r="G727" s="77" t="inlineStr"/>
      <c r="H727" s="77" t="inlineStr">
        <is>
          <t>Near-miss: no external org</t>
        </is>
      </c>
      <c r="I727" s="77" t="inlineStr">
        <is>
          <t>Fictional firm and simulated client setting.</t>
        </is>
      </c>
      <c r="J727" s="77" t="inlineStr">
        <is>
          <t>https://pratt.duke.edu/news/cee-design-capstone-alumni-stories/</t>
        </is>
      </c>
      <c r="K727" s="77" t="inlineStr"/>
    </row>
    <row r="728">
      <c r="A728" s="77" t="inlineStr">
        <is>
          <t>US15-X05</t>
        </is>
      </c>
      <c r="B728" s="77" t="inlineStr">
        <is>
          <t>US15</t>
        </is>
      </c>
      <c r="C728" s="77" t="inlineStr">
        <is>
          <t>Duke</t>
        </is>
      </c>
      <c r="D728" s="77" t="inlineStr">
        <is>
          <t>US</t>
        </is>
      </c>
      <c r="E728" s="77" t="inlineStr">
        <is>
          <t>Trinity service-learning courses</t>
        </is>
      </c>
      <c r="F728" s="77" t="inlineStr">
        <is>
          <t>No</t>
        </is>
      </c>
      <c r="G728" s="77" t="inlineStr"/>
      <c r="H728" s="77" t="inlineStr">
        <is>
          <t>Volunteering/service-learning</t>
        </is>
      </c>
      <c r="I728" s="77" t="inlineStr">
        <is>
          <t>Generic framework; no specific team project/client evidenced.</t>
        </is>
      </c>
      <c r="J728" s="77" t="inlineStr">
        <is>
          <t>https://trinity.duke.edu/undergraduate/study-pathways</t>
        </is>
      </c>
      <c r="K728" s="77" t="inlineStr"/>
    </row>
    <row r="729">
      <c r="A729" s="77" t="inlineStr">
        <is>
          <t>US16-X01</t>
        </is>
      </c>
      <c r="B729" s="77" t="inlineStr">
        <is>
          <t>US16</t>
        </is>
      </c>
      <c r="C729" s="77" t="inlineStr">
        <is>
          <t>New York University</t>
        </is>
      </c>
      <c r="D729" s="77" t="inlineStr">
        <is>
          <t>US</t>
        </is>
      </c>
      <c r="E729" s="77" t="inlineStr">
        <is>
          <t>Summer Launchpad</t>
        </is>
      </c>
      <c r="F729" s="77" t="inlineStr">
        <is>
          <t>Yes</t>
        </is>
      </c>
      <c r="G729" s="77" t="n">
        <v>107</v>
      </c>
      <c r="H729" s="77" t="inlineStr">
        <is>
          <t>Entrepreneurship/incubator</t>
        </is>
      </c>
      <c r="I729" s="77" t="inlineStr">
        <is>
          <t>Founder accelerator for student/recent-graduate teams developing their own ventures; no external organisation sets a brief or receives output (fails C); not researched further in reduced-depth mode.</t>
        </is>
      </c>
      <c r="J729" s="77" t="inlineStr">
        <is>
          <t>https://entrepreneur.nyu.edu/for-students/</t>
        </is>
      </c>
      <c r="K729" s="77" t="inlineStr">
        <is>
          <t>2026 cohort confirmed (legacy)</t>
        </is>
      </c>
    </row>
    <row r="730">
      <c r="A730" s="77" t="inlineStr">
        <is>
          <t>US16-X02</t>
        </is>
      </c>
      <c r="B730" s="77" t="inlineStr">
        <is>
          <t>US16</t>
        </is>
      </c>
      <c r="C730" s="77" t="inlineStr">
        <is>
          <t>New York University</t>
        </is>
      </c>
      <c r="D730" s="77" t="inlineStr">
        <is>
          <t>US</t>
        </is>
      </c>
      <c r="E730" s="77" t="inlineStr">
        <is>
          <t>NYU Tandon undergraduate senior design / Capstone Competition</t>
        </is>
      </c>
      <c r="F730" s="77" t="inlineStr">
        <is>
          <t>No</t>
        </is>
      </c>
      <c r="G730" s="77" t="inlineStr"/>
      <c r="H730" s="77" t="inlineStr">
        <is>
          <t>Evidence gap</t>
        </is>
      </c>
      <c r="I730" s="77" t="inlineStr">
        <is>
          <t>Search found no page documenting external sponsors for undergraduate senior design; industry professionals judge a showcase competition only; ECE teams 1-3 students.</t>
        </is>
      </c>
      <c r="J730" s="77" t="inlineStr">
        <is>
          <t>https://engineering.nyu.edu/news/future-was-display-tandons-2025-capstone-competition</t>
        </is>
      </c>
      <c r="K730" s="77" t="inlineStr"/>
    </row>
    <row r="731">
      <c r="A731" s="77" t="inlineStr">
        <is>
          <t>US16-X03</t>
        </is>
      </c>
      <c r="B731" s="77" t="inlineStr">
        <is>
          <t>US16</t>
        </is>
      </c>
      <c r="C731" s="77" t="inlineStr">
        <is>
          <t>New York University</t>
        </is>
      </c>
      <c r="D731" s="77" t="inlineStr">
        <is>
          <t>US</t>
        </is>
      </c>
      <c r="E731" s="77" t="inlineStr">
        <is>
          <t>NYU Law clinics (e.g. International Transactions Clinic, Regulatory Policy Clinic)</t>
        </is>
      </c>
      <c r="F731" s="77" t="inlineStr">
        <is>
          <t>No</t>
        </is>
      </c>
      <c r="G731" s="77" t="inlineStr"/>
      <c r="H731" s="77" t="inlineStr">
        <is>
          <t>Evidence gap</t>
        </is>
      </c>
      <c r="I731" s="77" t="inlineStr">
        <is>
          <t>Clinics (35+) work in teams for real clients (e.g. ITC teams of 2-3 for for-profit and non-profit clients) but the activity is legal client work/fieldwork per clinic; project vs casework, team basis and current cohorts not assessed individually in reduced-depth mode. Further clinic instances likely.</t>
        </is>
      </c>
      <c r="J731" s="77" t="inlineStr">
        <is>
          <t>https://www.law.nyu.edu/academics/clinics/international-transactions-jd</t>
        </is>
      </c>
      <c r="K731" s="77" t="inlineStr"/>
    </row>
    <row r="732">
      <c r="A732" s="77" t="inlineStr">
        <is>
          <t>US16-X04</t>
        </is>
      </c>
      <c r="B732" s="77" t="inlineStr">
        <is>
          <t>US16</t>
        </is>
      </c>
      <c r="C732" s="77" t="inlineStr">
        <is>
          <t>New York University</t>
        </is>
      </c>
      <c r="D732" s="77" t="inlineStr">
        <is>
          <t>US</t>
        </is>
      </c>
      <c r="E732" s="77" t="inlineStr">
        <is>
          <t>Stern Consulting Corps / Stern Signature Projects / Tech Solutions / FinTech Experiential Learning</t>
        </is>
      </c>
      <c r="F732" s="77" t="inlineStr">
        <is>
          <t>No</t>
        </is>
      </c>
      <c r="G732" s="77" t="inlineStr"/>
      <c r="H732" s="77" t="inlineStr">
        <is>
          <t>Evidence gap</t>
        </is>
      </c>
      <c r="I732" s="77" t="inlineStr">
        <is>
          <t>Stern graduate for-credit team client courses (Consulting Corps: MBA teams, partners e.g. ABC News, City Harvest, UNICEF) described but 'may not be offered each semester', team size/credit/current delivery not evidenced; Stern Solutions (S6) is the umbrella legacy record.</t>
        </is>
      </c>
      <c r="J732" s="77" t="inlineStr">
        <is>
          <t>https://www.stern.nyu.edu/portal-partners/experiential-learning/experiential-learning-opportunities/stern-consulting-corps</t>
        </is>
      </c>
      <c r="K732" s="77" t="inlineStr">
        <is>
          <t>Current status unclear</t>
        </is>
      </c>
    </row>
    <row r="733">
      <c r="A733" s="77" t="inlineStr">
        <is>
          <t>US16-X05</t>
        </is>
      </c>
      <c r="B733" s="77" t="inlineStr">
        <is>
          <t>US16</t>
        </is>
      </c>
      <c r="C733" s="77" t="inlineStr">
        <is>
          <t>New York University</t>
        </is>
      </c>
      <c r="D733" s="77" t="inlineStr">
        <is>
          <t>US</t>
        </is>
      </c>
      <c r="E733" s="77" t="inlineStr">
        <is>
          <t>SPS Center for Global Affairs Consulting Practicums</t>
        </is>
      </c>
      <c r="F733" s="77" t="inlineStr">
        <is>
          <t>No</t>
        </is>
      </c>
      <c r="G733" s="77" t="inlineStr"/>
      <c r="H733" s="77" t="inlineStr">
        <is>
          <t>Evidence gap</t>
        </is>
      </c>
      <c r="I733" s="77" t="inlineStr">
        <is>
          <t>Credit-bearing practicums with UN CTED, Mastercard, NYC Cyber Command etc. produce reports for external clients; team basis stated only for some practicums (Mastercard 'work together as a team'), no dated current term, elective status unstated.</t>
        </is>
      </c>
      <c r="J733" s="77" t="inlineStr">
        <is>
          <t>https://www.sps.nyu.edu/about/academic-divisions-and-departments/center-for-global-affairs/consulting-practicums.html</t>
        </is>
      </c>
      <c r="K733" s="77" t="inlineStr">
        <is>
          <t>Current status unclear</t>
        </is>
      </c>
    </row>
    <row r="734">
      <c r="A734" s="77" t="inlineStr">
        <is>
          <t>US16-X06</t>
        </is>
      </c>
      <c r="B734" s="77" t="inlineStr">
        <is>
          <t>US16</t>
        </is>
      </c>
      <c r="C734" s="77" t="inlineStr">
        <is>
          <t>New York University</t>
        </is>
      </c>
      <c r="D734" s="77" t="inlineStr">
        <is>
          <t>US</t>
        </is>
      </c>
      <c r="E734" s="77" t="inlineStr">
        <is>
          <t>Steinhardt Ed Tech UX Studio: Design for a Client</t>
        </is>
      </c>
      <c r="F734" s="77" t="inlineStr">
        <is>
          <t>No</t>
        </is>
      </c>
      <c r="G734" s="77" t="inlineStr"/>
      <c r="H734" s="77" t="inlineStr">
        <is>
          <t>Evidence gap</t>
        </is>
      </c>
      <c r="I734" s="77" t="inlineStr">
        <is>
          <t>Search result lists graduate real-client design course with teams of peers and external clients; page not opened, no dates.</t>
        </is>
      </c>
      <c r="J734" s="77" t="inlineStr">
        <is>
          <t>https://steinhardt.nyu.edu/courses/ed-tech-ux-studio-design-client</t>
        </is>
      </c>
      <c r="K734" s="77" t="inlineStr">
        <is>
          <t>Not verified</t>
        </is>
      </c>
    </row>
    <row r="735">
      <c r="A735" s="77" t="inlineStr">
        <is>
          <t>US17-X01</t>
        </is>
      </c>
      <c r="B735" s="77" t="inlineStr">
        <is>
          <t>US17</t>
        </is>
      </c>
      <c r="C735" s="77" t="inlineStr">
        <is>
          <t>Northwestern</t>
        </is>
      </c>
      <c r="D735" s="77" t="inlineStr">
        <is>
          <t>US</t>
        </is>
      </c>
      <c r="E735" s="77" t="inlineStr">
        <is>
          <t>Mechanical Engineering ME 398 Senior Design Capstone</t>
        </is>
      </c>
      <c r="F735" s="77" t="inlineStr">
        <is>
          <t>No</t>
        </is>
      </c>
      <c r="G735" s="77" t="inlineStr"/>
      <c r="H735" s="77" t="inlineStr">
        <is>
          <t>Evidence gap</t>
        </is>
      </c>
      <c r="I735" s="77" t="inlineStr">
        <is>
          <t>Search summary: industry-solicited projects over 20 weeks; call-for-projects PDF could not be read (binary), so team basis, partner role and current delivery were not verified.</t>
        </is>
      </c>
      <c r="J735" s="77" t="inlineStr">
        <is>
          <t>https://www.mccormick.northwestern.edu/mechanical/documents/courses/northwestern-mechanical-engineering-capstone-call-for-projects-2024-2025.pdf</t>
        </is>
      </c>
      <c r="K735" s="77" t="inlineStr">
        <is>
          <t>Likely qualifies; further departmental capstones likely</t>
        </is>
      </c>
    </row>
    <row r="736">
      <c r="A736" s="77" t="inlineStr">
        <is>
          <t>US17-X02</t>
        </is>
      </c>
      <c r="B736" s="77" t="inlineStr">
        <is>
          <t>US17</t>
        </is>
      </c>
      <c r="C736" s="77" t="inlineStr">
        <is>
          <t>Northwestern</t>
        </is>
      </c>
      <c r="D736" s="77" t="inlineStr">
        <is>
          <t>US</t>
        </is>
      </c>
      <c r="E736" s="77" t="inlineStr">
        <is>
          <t>McCormick Corporate Engagement capstone sponsorship</t>
        </is>
      </c>
      <c r="F736" s="77" t="inlineStr">
        <is>
          <t>No</t>
        </is>
      </c>
      <c r="G736" s="77" t="inlineStr"/>
      <c r="H736" s="77" t="inlineStr">
        <is>
          <t>Evidence gap</t>
        </is>
      </c>
      <c r="I736" s="77" t="inlineStr">
        <is>
          <t>Page says upper-class and masters-level student teams under faculty guidance engage with a sponsor company and present a solution; umbrella solicitation page, no course or dated cohort named.</t>
        </is>
      </c>
      <c r="J736" s="77" t="inlineStr">
        <is>
          <t>https://mccormick.northwestern.edu/corporate-engagement/sponsor-capstone-design-project.html</t>
        </is>
      </c>
      <c r="K736" s="77" t="inlineStr"/>
    </row>
    <row r="737">
      <c r="A737" s="77" t="inlineStr">
        <is>
          <t>US17-X03</t>
        </is>
      </c>
      <c r="B737" s="77" t="inlineStr">
        <is>
          <t>US17</t>
        </is>
      </c>
      <c r="C737" s="77" t="inlineStr">
        <is>
          <t>Northwestern</t>
        </is>
      </c>
      <c r="D737" s="77" t="inlineStr">
        <is>
          <t>US</t>
        </is>
      </c>
      <c r="E737" s="77" t="inlineStr">
        <is>
          <t>Global Engagement Opportunities (GEO) Community Practicum</t>
        </is>
      </c>
      <c r="F737" s="77" t="inlineStr">
        <is>
          <t>No</t>
        </is>
      </c>
      <c r="G737" s="77" t="inlineStr"/>
      <c r="H737" s="77" t="inlineStr">
        <is>
          <t>Near-miss: not group</t>
        </is>
      </c>
      <c r="I737" s="77" t="inlineStr">
        <is>
          <t>10-week individual placements with community organisations plus seminar CFS 495; graduate students only; page describes one-on-one placements, no team project.</t>
        </is>
      </c>
      <c r="J737" s="77" t="inlineStr">
        <is>
          <t>https://engage.northwestern.edu/programs/geo/</t>
        </is>
      </c>
      <c r="K737" s="77" t="inlineStr">
        <is>
          <t>Spring 2026 applications open</t>
        </is>
      </c>
    </row>
    <row r="738">
      <c r="A738" s="77" t="inlineStr">
        <is>
          <t>US17-X04</t>
        </is>
      </c>
      <c r="B738" s="77" t="inlineStr">
        <is>
          <t>US17</t>
        </is>
      </c>
      <c r="C738" s="77" t="inlineStr">
        <is>
          <t>Northwestern</t>
        </is>
      </c>
      <c r="D738" s="77" t="inlineStr">
        <is>
          <t>US</t>
        </is>
      </c>
      <c r="E738" s="77" t="inlineStr">
        <is>
          <t>Donald Pritzker Entrepreneurship Law Center clinic</t>
        </is>
      </c>
      <c r="F738" s="77" t="inlineStr">
        <is>
          <t>No</t>
        </is>
      </c>
      <c r="G738" s="77" t="inlineStr"/>
      <c r="H738" s="77" t="inlineStr">
        <is>
          <t>Near-miss: not project</t>
        </is>
      </c>
      <c r="I738" s="77" t="inlineStr">
        <is>
          <t>Legal casework for startup clients; students work 'on teams or individually' so group basis unclear; casework not a bounded project.</t>
        </is>
      </c>
      <c r="J738" s="77" t="inlineStr">
        <is>
          <t>https://www.law.northwestern.edu/academics/entrepreneurship/students/</t>
        </is>
      </c>
      <c r="K738" s="77" t="inlineStr"/>
    </row>
    <row r="739">
      <c r="A739" s="77" t="inlineStr">
        <is>
          <t>US17-X05</t>
        </is>
      </c>
      <c r="B739" s="77" t="inlineStr">
        <is>
          <t>US17</t>
        </is>
      </c>
      <c r="C739" s="77" t="inlineStr">
        <is>
          <t>Northwestern</t>
        </is>
      </c>
      <c r="D739" s="77" t="inlineStr">
        <is>
          <t>US</t>
        </is>
      </c>
      <c r="E739" s="77" t="inlineStr">
        <is>
          <t>Kellogg other lab and client-project courses (Analytical Consulting Lab, Venture Lab, Private Equity Lab, Real Estate Lab, Healthcare Strategy Consulting Lab, SSIM 452 etc.)</t>
        </is>
      </c>
      <c r="F739" s="77" t="inlineStr">
        <is>
          <t>No</t>
        </is>
      </c>
      <c r="G739" s="77" t="inlineStr"/>
      <c r="H739" s="77" t="inlineStr">
        <is>
          <t>Evidence gap</t>
        </is>
      </c>
      <c r="I739" s="77" t="inlineStr">
        <is>
          <t>Listed on Kellogg experiential learning page as client-project labs; team size and client role not verified per course (reduced-depth mode). Further instances likely.</t>
        </is>
      </c>
      <c r="J739" s="77" t="inlineStr">
        <is>
          <t>https://www.kellogg.northwestern.edu/programs/full-time-mba/academics/experiential-learning/</t>
        </is>
      </c>
      <c r="K739" s="77" t="inlineStr"/>
    </row>
    <row r="740">
      <c r="A740" s="77" t="inlineStr">
        <is>
          <t>US17-X06</t>
        </is>
      </c>
      <c r="B740" s="77" t="inlineStr">
        <is>
          <t>US17</t>
        </is>
      </c>
      <c r="C740" s="77" t="inlineStr">
        <is>
          <t>Northwestern</t>
        </is>
      </c>
      <c r="D740" s="77" t="inlineStr">
        <is>
          <t>US</t>
        </is>
      </c>
      <c r="E740" s="77" t="inlineStr">
        <is>
          <t>Professional Linkage Seminar (Business Institutions, Weinberg)</t>
        </is>
      </c>
      <c r="F740" s="77" t="inlineStr">
        <is>
          <t>No</t>
        </is>
      </c>
      <c r="G740" s="77" t="inlineStr"/>
      <c r="H740" s="77" t="inlineStr">
        <is>
          <t>Evidence gap</t>
        </is>
      </c>
      <c r="I740" s="77" t="inlineStr">
        <is>
          <t>Search summary: Spring 2024 class of 25 split into teams of five and matched with local non-profits for quarter-long consulting; class page returned 404 on fetch; current delivery unknown.</t>
        </is>
      </c>
      <c r="J740" s="77" t="inlineStr">
        <is>
          <t>https://class-descriptions.northwestern.edu/4940/WCAS/BUS_INST/36255</t>
        </is>
      </c>
      <c r="K740" s="77" t="inlineStr">
        <is>
          <t>Historical (2024)</t>
        </is>
      </c>
    </row>
    <row r="741">
      <c r="A741" s="77" t="inlineStr">
        <is>
          <t>US17-X07</t>
        </is>
      </c>
      <c r="B741" s="77" t="inlineStr">
        <is>
          <t>US17</t>
        </is>
      </c>
      <c r="C741" s="77" t="inlineStr">
        <is>
          <t>Northwestern</t>
        </is>
      </c>
      <c r="D741" s="77" t="inlineStr">
        <is>
          <t>US</t>
        </is>
      </c>
      <c r="E741" s="77" t="inlineStr">
        <is>
          <t>Civic Engagement Certificate Program (second-year capstone)</t>
        </is>
      </c>
      <c r="F741" s="77" t="inlineStr">
        <is>
          <t>No</t>
        </is>
      </c>
      <c r="G741" s="77" t="inlineStr"/>
      <c r="H741" s="77" t="inlineStr">
        <is>
          <t>Evidence gap</t>
        </is>
      </c>
      <c r="I741" s="77" t="inlineStr">
        <is>
          <t>Search summary: groups work on projects negotiated with organisations, presented to the organisation and faculty; page not opened.</t>
        </is>
      </c>
      <c r="J741" s="77" t="inlineStr">
        <is>
          <t>https://engage.northwestern.edu/</t>
        </is>
      </c>
      <c r="K741" s="77" t="inlineStr">
        <is>
          <t>Source URL is the engage.northwestern.edu domain; exact page not retrieved</t>
        </is>
      </c>
    </row>
    <row r="742">
      <c r="A742" s="77" t="inlineStr">
        <is>
          <t>US17-X08</t>
        </is>
      </c>
      <c r="B742" s="77" t="inlineStr">
        <is>
          <t>US17</t>
        </is>
      </c>
      <c r="C742" s="77" t="inlineStr">
        <is>
          <t>Northwestern</t>
        </is>
      </c>
      <c r="D742" s="77" t="inlineStr">
        <is>
          <t>US</t>
        </is>
      </c>
      <c r="E742" s="77" t="inlineStr">
        <is>
          <t>Crafting Child Policy (SESP)</t>
        </is>
      </c>
      <c r="F742" s="77" t="inlineStr">
        <is>
          <t>No</t>
        </is>
      </c>
      <c r="G742" s="77" t="inlineStr"/>
      <c r="H742" s="77" t="inlineStr">
        <is>
          <t>Evidence gap</t>
        </is>
      </c>
      <c r="I742" s="77" t="inlineStr">
        <is>
          <t>Search summary: undergraduate teams answer policy questions from city leaders in partnership with EC*REACH; not opened or dated here.</t>
        </is>
      </c>
      <c r="J742" s="77" t="inlineStr">
        <is>
          <t>https://sesp.northwestern.edu/news-events/sesp-news/2025/crafting-policy-for-our-youngest-learners.html</t>
        </is>
      </c>
      <c r="K742" s="77" t="inlineStr"/>
    </row>
    <row r="743">
      <c r="A743" s="77" t="inlineStr">
        <is>
          <t>US17-X09</t>
        </is>
      </c>
      <c r="B743" s="77" t="inlineStr">
        <is>
          <t>US17</t>
        </is>
      </c>
      <c r="C743" s="77" t="inlineStr">
        <is>
          <t>Northwestern</t>
        </is>
      </c>
      <c r="D743" s="77" t="inlineStr">
        <is>
          <t>US</t>
        </is>
      </c>
      <c r="E743" s="77" t="inlineStr">
        <is>
          <t>Farley Center wearable technology consulting course; Design for America; student consulting clubs</t>
        </is>
      </c>
      <c r="F743" s="77" t="inlineStr">
        <is>
          <t>No</t>
        </is>
      </c>
      <c r="G743" s="77" t="inlineStr"/>
      <c r="H743" s="77" t="inlineStr">
        <is>
          <t>Evidence gap</t>
        </is>
      </c>
      <c r="I743" s="77" t="inlineStr">
        <is>
          <t>Appeared in search; Farley course is quarter-long consulting for companies, DFA and clubs are extracurricular; not verified.</t>
        </is>
      </c>
      <c r="J743" s="77" t="inlineStr">
        <is>
          <t>https://farley.northwestern.edu/news-events/news/articles/2024/consulting-for-wearable-technology-a-catalyst-for-innovation.html</t>
        </is>
      </c>
      <c r="K743" s="77" t="inlineStr"/>
    </row>
    <row r="744">
      <c r="A744" s="77" t="inlineStr">
        <is>
          <t>US17-X10</t>
        </is>
      </c>
      <c r="B744" s="77" t="inlineStr">
        <is>
          <t>US17</t>
        </is>
      </c>
      <c r="C744" s="77" t="inlineStr">
        <is>
          <t>Northwestern</t>
        </is>
      </c>
      <c r="D744" s="77" t="inlineStr">
        <is>
          <t>US</t>
        </is>
      </c>
      <c r="E744" s="77" t="inlineStr">
        <is>
          <t>Segal mpd2 and MaDE capstone sequences</t>
        </is>
      </c>
      <c r="F744" s="77" t="inlineStr">
        <is>
          <t>No</t>
        </is>
      </c>
      <c r="G744" s="77" t="inlineStr"/>
      <c r="H744" s="77" t="inlineStr">
        <is>
          <t>Evidence gap</t>
        </is>
      </c>
      <c r="I744" s="77" t="inlineStr">
        <is>
          <t>Search summaries describe sponsored projects (mpd2) and a three-quarter design capstone (MaDE); partner involvement and team basis not verified.</t>
        </is>
      </c>
      <c r="J744" s="77" t="inlineStr">
        <is>
          <t>https://design.northwestern.edu/product-design-development-management/inside-our-program/</t>
        </is>
      </c>
      <c r="K744" s="77" t="inlineStr"/>
    </row>
    <row r="745">
      <c r="A745" s="77" t="inlineStr">
        <is>
          <t>US17-X11</t>
        </is>
      </c>
      <c r="B745" s="77" t="inlineStr">
        <is>
          <t>US17</t>
        </is>
      </c>
      <c r="C745" s="77" t="inlineStr">
        <is>
          <t>Northwestern</t>
        </is>
      </c>
      <c r="D745" s="77" t="inlineStr">
        <is>
          <t>US</t>
        </is>
      </c>
      <c r="E745" s="77" t="inlineStr">
        <is>
          <t>SPS Master's in Data Science capstone</t>
        </is>
      </c>
      <c r="F745" s="77" t="inlineStr">
        <is>
          <t>No</t>
        </is>
      </c>
      <c r="G745" s="77" t="inlineStr"/>
      <c r="H745" s="77" t="inlineStr">
        <is>
          <t>Evidence gap</t>
        </is>
      </c>
      <c r="I745" s="77" t="inlineStr">
        <is>
          <t>Search summary mentions a team capstone with an AI start-up; programme-wide partner basis not verified.</t>
        </is>
      </c>
      <c r="J745" s="77" t="inlineStr">
        <is>
          <t>https://sps.northwestern.edu/masters/data-science/thesis-capstone.html</t>
        </is>
      </c>
      <c r="K745" s="77" t="inlineStr"/>
    </row>
    <row r="746">
      <c r="A746" s="77" t="inlineStr">
        <is>
          <t>US18-X01</t>
        </is>
      </c>
      <c r="B746" s="77" t="inlineStr">
        <is>
          <t>US18</t>
        </is>
      </c>
      <c r="C746" s="77" t="inlineStr">
        <is>
          <t>Carnegie Mellon</t>
        </is>
      </c>
      <c r="D746" s="77" t="inlineStr">
        <is>
          <t>US</t>
        </is>
      </c>
      <c r="E746" s="77" t="inlineStr">
        <is>
          <t>Integrative Design, Arts, and Technology (IDeATe)</t>
        </is>
      </c>
      <c r="F746" s="77" t="inlineStr">
        <is>
          <t>Yes</t>
        </is>
      </c>
      <c r="G746" s="77" t="n">
        <v>109</v>
      </c>
      <c r="H746" s="77" t="inlineStr">
        <is>
          <t>Breadth/interdisciplinary curriculum</t>
        </is>
      </c>
      <c r="I746" s="77" t="inlineStr">
        <is>
          <t>Open to undergraduates from any major (official eligibility page) but the page states no industry/external client component; legacy description of project-based collaborative labs does not evidence employer involvement (C Unclear/No).</t>
        </is>
      </c>
      <c r="J746" s="77" t="inlineStr">
        <is>
          <t>https://ideate.cmu.edu/about/how-to-enroll-in-ideate.html</t>
        </is>
      </c>
      <c r="K746" s="77" t="inlineStr">
        <is>
          <t>Eligibility fetched 2026-10-13</t>
        </is>
      </c>
    </row>
    <row r="747">
      <c r="A747" s="77" t="inlineStr">
        <is>
          <t>US18-X02</t>
        </is>
      </c>
      <c r="B747" s="77" t="inlineStr">
        <is>
          <t>US18</t>
        </is>
      </c>
      <c r="C747" s="77" t="inlineStr">
        <is>
          <t>Carnegie Mellon</t>
        </is>
      </c>
      <c r="D747" s="77" t="inlineStr">
        <is>
          <t>US</t>
        </is>
      </c>
      <c r="E747" s="77" t="inlineStr">
        <is>
          <t>Tepper Global Capstones (Brazil etc.)</t>
        </is>
      </c>
      <c r="F747" s="77" t="inlineStr">
        <is>
          <t>No</t>
        </is>
      </c>
      <c r="G747" s="77" t="inlineStr"/>
      <c r="H747" s="77" t="inlineStr">
        <is>
          <t>Evidence gap</t>
        </is>
      </c>
      <c r="I747" s="77" t="inlineStr">
        <is>
          <t>Search summary: MBA students partnered with six companies in Brazil (Spring 2024); not opened or verified.</t>
        </is>
      </c>
      <c r="J747" s="77" t="inlineStr">
        <is>
          <t>https://www.cmu.edu/tepper/programs/mba/curriculum/global-study</t>
        </is>
      </c>
      <c r="K747" s="77" t="inlineStr"/>
    </row>
    <row r="748">
      <c r="A748" s="77" t="inlineStr">
        <is>
          <t>US18-X03</t>
        </is>
      </c>
      <c r="B748" s="77" t="inlineStr">
        <is>
          <t>US18</t>
        </is>
      </c>
      <c r="C748" s="77" t="inlineStr">
        <is>
          <t>Carnegie Mellon</t>
        </is>
      </c>
      <c r="D748" s="77" t="inlineStr">
        <is>
          <t>US</t>
        </is>
      </c>
      <c r="E748" s="77" t="inlineStr">
        <is>
          <t>INI Practicum / CMU-Africa practicum</t>
        </is>
      </c>
      <c r="F748" s="77" t="inlineStr">
        <is>
          <t>No</t>
        </is>
      </c>
      <c r="G748" s="77" t="inlineStr"/>
      <c r="H748" s="77" t="inlineStr">
        <is>
          <t>Evidence gap</t>
        </is>
      </c>
      <c r="I748" s="77" t="inlineStr">
        <is>
          <t>Sponsored semester practicum under Educational Project Agreements per search summary; not fetched.</t>
        </is>
      </c>
      <c r="J748" s="77" t="inlineStr">
        <is>
          <t>https://www.cmu.edu/ini/recruiters-companies/practicum/index.html</t>
        </is>
      </c>
      <c r="K748" s="77" t="inlineStr"/>
    </row>
    <row r="749">
      <c r="A749" s="77" t="inlineStr">
        <is>
          <t>US18-X04</t>
        </is>
      </c>
      <c r="B749" s="77" t="inlineStr">
        <is>
          <t>US18</t>
        </is>
      </c>
      <c r="C749" s="77" t="inlineStr">
        <is>
          <t>Carnegie Mellon</t>
        </is>
      </c>
      <c r="D749" s="77" t="inlineStr">
        <is>
          <t>US</t>
        </is>
      </c>
      <c r="E749" s="77" t="inlineStr">
        <is>
          <t>Design Environments Studio III / sponsored projects; Architecture CORE 6 studio</t>
        </is>
      </c>
      <c r="F749" s="77" t="inlineStr">
        <is>
          <t>No</t>
        </is>
      </c>
      <c r="G749" s="77" t="inlineStr"/>
      <c r="H749" s="77" t="inlineStr">
        <is>
          <t>Evidence gap</t>
        </is>
      </c>
      <c r="I749" s="77" t="inlineStr">
        <is>
          <t>Search-summary leads (UPMC Magee partnership; clients in CORE studio); not fetched.</t>
        </is>
      </c>
      <c r="J749" s="77" t="inlineStr">
        <is>
          <t>https://design.cmu.edu/faculty-expertise/partnerships</t>
        </is>
      </c>
      <c r="K749" s="77" t="inlineStr"/>
    </row>
    <row r="750">
      <c r="A750" s="77" t="inlineStr">
        <is>
          <t>US18-X05</t>
        </is>
      </c>
      <c r="B750" s="77" t="inlineStr">
        <is>
          <t>US18</t>
        </is>
      </c>
      <c r="C750" s="77" t="inlineStr">
        <is>
          <t>Carnegie Mellon</t>
        </is>
      </c>
      <c r="D750" s="77" t="inlineStr">
        <is>
          <t>US</t>
        </is>
      </c>
      <c r="E750" s="77" t="inlineStr">
        <is>
          <t>Design Collaboration Project (54-117)</t>
        </is>
      </c>
      <c r="F750" s="77" t="inlineStr">
        <is>
          <t>No</t>
        </is>
      </c>
      <c r="G750" s="77" t="inlineStr"/>
      <c r="H750" s="77" t="inlineStr">
        <is>
          <t>Near-miss: no external org</t>
        </is>
      </c>
      <c r="I750" s="77" t="inlineStr">
        <is>
          <t>Teams design a hypothetical production of a given play (search summary); no external client.</t>
        </is>
      </c>
      <c r="J750" s="77" t="inlineStr">
        <is>
          <t>https://coursecatalog.web.cmu.edu/schools-colleges/collegeoffinearts/schoolofdrama/courses/</t>
        </is>
      </c>
      <c r="K750" s="77" t="inlineStr"/>
    </row>
    <row r="751">
      <c r="A751" s="77" t="inlineStr">
        <is>
          <t>US19-X01</t>
        </is>
      </c>
      <c r="B751" s="77" t="inlineStr">
        <is>
          <t>US19</t>
        </is>
      </c>
      <c r="C751" s="77" t="inlineStr">
        <is>
          <t>Southern California</t>
        </is>
      </c>
      <c r="D751" s="77" t="inlineStr">
        <is>
          <t>US</t>
        </is>
      </c>
      <c r="E751" s="77" t="inlineStr">
        <is>
          <t>Viterbi AME Senior Design (Dec 2025 showcase)</t>
        </is>
      </c>
      <c r="F751" s="77" t="inlineStr">
        <is>
          <t>No</t>
        </is>
      </c>
      <c r="G751" s="77" t="inlineStr"/>
      <c r="H751" s="77" t="inlineStr">
        <is>
          <t>Near-miss: no external org</t>
        </is>
      </c>
      <c r="I751" s="77" t="inlineStr">
        <is>
          <t>Teams of four, showcase 5 Dec 2025, but the article names no sponsors or client; only an adviser and USC Racing (student team). Earlier NASA-sponsored team mention (2024/2025 awards) is not tied to standard delivery.</t>
        </is>
      </c>
      <c r="J751" s="77" t="inlineStr">
        <is>
          <t>https://viterbischool.usc.edu/news/2025/12/ambitious-seniors-design-and-build-solutions-to-the-toughest-engineering-problems/</t>
        </is>
      </c>
      <c r="K751" s="77" t="inlineStr">
        <is>
          <t>Current delivery for team design; employer link unestablished</t>
        </is>
      </c>
    </row>
    <row r="752">
      <c r="A752" s="77" t="inlineStr">
        <is>
          <t>US19-X02</t>
        </is>
      </c>
      <c r="B752" s="77" t="inlineStr">
        <is>
          <t>US19</t>
        </is>
      </c>
      <c r="C752" s="77" t="inlineStr">
        <is>
          <t>Southern California</t>
        </is>
      </c>
      <c r="D752" s="77" t="inlineStr">
        <is>
          <t>US</t>
        </is>
      </c>
      <c r="E752" s="77" t="inlineStr">
        <is>
          <t>EE 459Lx Embedded Systems Design Laboratory</t>
        </is>
      </c>
      <c r="F752" s="77" t="inlineStr">
        <is>
          <t>No</t>
        </is>
      </c>
      <c r="G752" s="77" t="inlineStr"/>
      <c r="H752" s="77" t="inlineStr">
        <is>
          <t>Near-miss: no external org</t>
        </is>
      </c>
      <c r="I752" s="77" t="inlineStr">
        <is>
          <t>Interdisciplinary engineering/marketing teams build a prototype, but page names no external client or sponsor; marketing teams are internal students.</t>
        </is>
      </c>
      <c r="J752" s="77" t="inlineStr">
        <is>
          <t>https://viterbischool.usc.edu/division-of-engineering-education/inter-school-programs/</t>
        </is>
      </c>
      <c r="K752" s="77" t="inlineStr">
        <is>
          <t>Page updated March 2026</t>
        </is>
      </c>
    </row>
    <row r="753">
      <c r="A753" s="77" t="inlineStr">
        <is>
          <t>US19-X03</t>
        </is>
      </c>
      <c r="B753" s="77" t="inlineStr">
        <is>
          <t>US19</t>
        </is>
      </c>
      <c r="C753" s="77" t="inlineStr">
        <is>
          <t>Southern California</t>
        </is>
      </c>
      <c r="D753" s="77" t="inlineStr">
        <is>
          <t>US</t>
        </is>
      </c>
      <c r="E753" s="77" t="inlineStr">
        <is>
          <t>Engineering in Society (WRIT 340 client projects: WIES, ACES, Weingart Center)</t>
        </is>
      </c>
      <c r="F753" s="77" t="inlineStr">
        <is>
          <t>No</t>
        </is>
      </c>
      <c r="G753" s="77" t="inlineStr"/>
      <c r="H753" s="77" t="inlineStr">
        <is>
          <t>Evidence gap</t>
        </is>
      </c>
      <c r="I753" s="77" t="inlineStr">
        <is>
          <t>Group reports for external/internal clients but evidence dated Spring 2017-Fall 2021; WIES is a USC institute (internal); not shown to be current.</t>
        </is>
      </c>
      <c r="J753" s="77" t="inlineStr">
        <is>
          <t>https://eis.usc.edu/projects/</t>
        </is>
      </c>
      <c r="K753" s="77" t="inlineStr">
        <is>
          <t>Historical delivery only evidenced</t>
        </is>
      </c>
    </row>
    <row r="754">
      <c r="A754" s="77" t="inlineStr">
        <is>
          <t>US19-X04</t>
        </is>
      </c>
      <c r="B754" s="77" t="inlineStr">
        <is>
          <t>US19</t>
        </is>
      </c>
      <c r="C754" s="77" t="inlineStr">
        <is>
          <t>Southern California</t>
        </is>
      </c>
      <c r="D754" s="77" t="inlineStr">
        <is>
          <t>US</t>
        </is>
      </c>
      <c r="E754" s="77" t="inlineStr">
        <is>
          <t>MS Human Security and Geospatial Intelligence capstone (GEOINT partners)</t>
        </is>
      </c>
      <c r="F754" s="77" t="inlineStr">
        <is>
          <t>No</t>
        </is>
      </c>
      <c r="G754" s="77" t="inlineStr"/>
      <c r="H754" s="77" t="inlineStr">
        <is>
          <t>Evidence gap</t>
        </is>
      </c>
      <c r="I754" s="77" t="inlineStr">
        <is>
          <t>Capstone with a GEOINT partner organisation, but individual vs team and partner names/terms not stated.</t>
        </is>
      </c>
      <c r="J754" s="77" t="inlineStr">
        <is>
          <t>https://dornsife.usc.edu/masters-professional-programs/</t>
        </is>
      </c>
      <c r="K754" s="77" t="inlineStr">
        <is>
          <t>Undated</t>
        </is>
      </c>
    </row>
    <row r="755">
      <c r="A755" s="77" t="inlineStr">
        <is>
          <t>US19-X05</t>
        </is>
      </c>
      <c r="B755" s="77" t="inlineStr">
        <is>
          <t>US19</t>
        </is>
      </c>
      <c r="C755" s="77" t="inlineStr">
        <is>
          <t>Southern California</t>
        </is>
      </c>
      <c r="D755" s="77" t="inlineStr">
        <is>
          <t>US</t>
        </is>
      </c>
      <c r="E755" s="77" t="inlineStr">
        <is>
          <t>BUAD 493 Global Applied Honors Research Seminar</t>
        </is>
      </c>
      <c r="F755" s="77" t="inlineStr">
        <is>
          <t>No</t>
        </is>
      </c>
      <c r="G755" s="77" t="inlineStr"/>
      <c r="H755" s="77" t="inlineStr">
        <is>
          <t>Evidence gap</t>
        </is>
      </c>
      <c r="I755" s="77" t="inlineStr">
        <is>
          <t>Project-based course with partner organisations (Gunugu Sewu, Pan Brothers, OK OCE, Pearl Dairy) but evidence is an Oct 2023 article; team basis and current delivery not shown.</t>
        </is>
      </c>
      <c r="J755" s="77" t="inlineStr">
        <is>
          <t>https://global.usc.edu/usc-marshall-courses-real-world-global-experience/</t>
        </is>
      </c>
      <c r="K755" s="77" t="inlineStr">
        <is>
          <t>2023</t>
        </is>
      </c>
    </row>
    <row r="756">
      <c r="A756" s="77" t="inlineStr">
        <is>
          <t>US19-X06</t>
        </is>
      </c>
      <c r="B756" s="77" t="inlineStr">
        <is>
          <t>US19</t>
        </is>
      </c>
      <c r="C756" s="77" t="inlineStr">
        <is>
          <t>Southern California</t>
        </is>
      </c>
      <c r="D756" s="77" t="inlineStr">
        <is>
          <t>US</t>
        </is>
      </c>
      <c r="E756" s="77" t="inlineStr">
        <is>
          <t>Trojan Network short-term student projects (Career Center)</t>
        </is>
      </c>
      <c r="F756" s="77" t="inlineStr">
        <is>
          <t>No</t>
        </is>
      </c>
      <c r="G756" s="77" t="inlineStr"/>
      <c r="H756" s="77" t="inlineStr">
        <is>
          <t>Near-miss: not group</t>
        </is>
      </c>
      <c r="I756" s="77" t="inlineStr">
        <is>
          <t>Employers post 2-8 week projects for current students; no evidence of team basis or structured cohort.</t>
        </is>
      </c>
      <c r="J756" s="77" t="inlineStr">
        <is>
          <t>https://careers.usc.edu/</t>
        </is>
      </c>
      <c r="K756" s="77" t="inlineStr">
        <is>
          <t>Undated</t>
        </is>
      </c>
    </row>
    <row r="757">
      <c r="A757" s="77" t="inlineStr">
        <is>
          <t>US19-X07</t>
        </is>
      </c>
      <c r="B757" s="77" t="inlineStr">
        <is>
          <t>US19</t>
        </is>
      </c>
      <c r="C757" s="77" t="inlineStr">
        <is>
          <t>Southern California</t>
        </is>
      </c>
      <c r="D757" s="77" t="inlineStr">
        <is>
          <t>US</t>
        </is>
      </c>
      <c r="E757" s="77" t="inlineStr">
        <is>
          <t>Center for Investment Studies student-managed funds; Marshall Consulting &amp; Strategy Club</t>
        </is>
      </c>
      <c r="F757" s="77" t="inlineStr">
        <is>
          <t>No</t>
        </is>
      </c>
      <c r="G757" s="77" t="inlineStr"/>
      <c r="H757" s="77" t="inlineStr">
        <is>
          <t>Near-miss: no external org</t>
        </is>
      </c>
      <c r="I757" s="77" t="inlineStr">
        <is>
          <t>Fund management has no external client; consulting clubs described as recruiting prep and case competitions.</t>
        </is>
      </c>
      <c r="J757" s="77" t="inlineStr">
        <is>
          <t>https://www.marshall.usc.edu/why-marshall/real-world-learning</t>
        </is>
      </c>
      <c r="K757" s="77" t="inlineStr"/>
    </row>
    <row r="758">
      <c r="A758" s="77" t="inlineStr">
        <is>
          <t>US19-X08</t>
        </is>
      </c>
      <c r="B758" s="77" t="inlineStr">
        <is>
          <t>US19</t>
        </is>
      </c>
      <c r="C758" s="77" t="inlineStr">
        <is>
          <t>Southern California</t>
        </is>
      </c>
      <c r="D758" s="77" t="inlineStr">
        <is>
          <t>US</t>
        </is>
      </c>
      <c r="E758" s="77" t="inlineStr">
        <is>
          <t>Viterbi Startup Garage Summer Smasher; USC Games Advanced Game Projects</t>
        </is>
      </c>
      <c r="F758" s="77" t="inlineStr">
        <is>
          <t>No</t>
        </is>
      </c>
      <c r="G758" s="77" t="inlineStr"/>
      <c r="H758" s="77" t="inlineStr">
        <is>
          <t>Entrepreneurship/incubator</t>
        </is>
      </c>
      <c r="I758" s="77" t="inlineStr">
        <is>
          <t>Startup/studio models; no evidence of external-client team projects.</t>
        </is>
      </c>
      <c r="J758" s="77" t="inlineStr">
        <is>
          <t>https://viterbischool.usc.edu/news/2024/03/the-usc-viterbi-startup-garage-fostering-the-next-wave-of-tech-innovators/</t>
        </is>
      </c>
      <c r="K758" s="77" t="inlineStr"/>
    </row>
    <row r="759">
      <c r="A759" s="77" t="inlineStr">
        <is>
          <t>US20-X01</t>
        </is>
      </c>
      <c r="B759" s="77" t="inlineStr">
        <is>
          <t>US20</t>
        </is>
      </c>
      <c r="C759" s="77" t="inlineStr">
        <is>
          <t>Texas Austin</t>
        </is>
      </c>
      <c r="D759" s="77" t="inlineStr">
        <is>
          <t>US</t>
        </is>
      </c>
      <c r="E759" s="77" t="inlineStr">
        <is>
          <t>Harkey Institute venture-creation programmes</t>
        </is>
      </c>
      <c r="F759" s="77" t="inlineStr">
        <is>
          <t>Yes</t>
        </is>
      </c>
      <c r="G759" s="77" t="n">
        <v>112</v>
      </c>
      <c r="H759" s="77" t="inlineStr">
        <is>
          <t>Entrepreneurship/incubator</t>
        </is>
      </c>
      <c r="I759" s="77" t="inlineStr">
        <is>
          <t>Student venture creation, mentoring and ecosystem links; no external-organisation-set project evidenced; not researched further in reduced-depth mode.</t>
        </is>
      </c>
      <c r="J759" s="77" t="inlineStr">
        <is>
          <t>https://www.mccombs.utexas.edu/centers-initiatives/harkey-institute-for-entrepreneurial-studies/</t>
        </is>
      </c>
      <c r="K759" s="77" t="inlineStr">
        <is>
          <t>Undated page; intake unverified</t>
        </is>
      </c>
    </row>
    <row r="760">
      <c r="A760" s="77" t="inlineStr">
        <is>
          <t>US20-X02</t>
        </is>
      </c>
      <c r="B760" s="77" t="inlineStr">
        <is>
          <t>US20</t>
        </is>
      </c>
      <c r="C760" s="77" t="inlineStr">
        <is>
          <t>Texas Austin</t>
        </is>
      </c>
      <c r="D760" s="77" t="inlineStr">
        <is>
          <t>US</t>
        </is>
      </c>
      <c r="E760" s="77" t="inlineStr">
        <is>
          <t>Impact Lab practicums (CNS Office of Experiential Learning)</t>
        </is>
      </c>
      <c r="F760" s="77" t="inlineStr">
        <is>
          <t>No</t>
        </is>
      </c>
      <c r="G760" s="77" t="inlineStr"/>
      <c r="H760" s="77" t="inlineStr">
        <is>
          <t>Evidence gap</t>
        </is>
      </c>
      <c r="I760" s="77" t="inlineStr">
        <is>
          <t>Open to all; student-initiated projects with external feedback from healthcare, policy and community partners; fetched page does not show partners supply the brief, or team size. Search summary claims partners present problems, not confirmed on the page.</t>
        </is>
      </c>
      <c r="J760" s="77" t="inlineStr">
        <is>
          <t>https://exl.cns.utexas.edu/impact-lab/courses</t>
        </is>
      </c>
      <c r="K760" s="77" t="inlineStr">
        <is>
          <t>Spring 2027 courses listed</t>
        </is>
      </c>
    </row>
    <row r="761">
      <c r="A761" s="77" t="inlineStr">
        <is>
          <t>US20-X03</t>
        </is>
      </c>
      <c r="B761" s="77" t="inlineStr">
        <is>
          <t>US20</t>
        </is>
      </c>
      <c r="C761" s="77" t="inlineStr">
        <is>
          <t>Texas Austin</t>
        </is>
      </c>
      <c r="D761" s="77" t="inlineStr">
        <is>
          <t>US</t>
        </is>
      </c>
      <c r="E761" s="77" t="inlineStr">
        <is>
          <t>Freshman Research Initiative</t>
        </is>
      </c>
      <c r="F761" s="77" t="inlineStr">
        <is>
          <t>No</t>
        </is>
      </c>
      <c r="G761" s="77" t="inlineStr"/>
      <c r="H761" s="77" t="inlineStr">
        <is>
          <t>Dissertation/research</t>
        </is>
      </c>
      <c r="I761" s="77" t="inlineStr">
        <is>
          <t>Faculty-led research streams; industry streams only possible/undated (2018).</t>
        </is>
      </c>
      <c r="J761" s="77" t="inlineStr">
        <is>
          <t>https://cns.utexas.edu/fri/community/industry-partners</t>
        </is>
      </c>
      <c r="K761" s="77" t="inlineStr"/>
    </row>
    <row r="762">
      <c r="A762" s="77" t="inlineStr">
        <is>
          <t>US20-X04</t>
        </is>
      </c>
      <c r="B762" s="77" t="inlineStr">
        <is>
          <t>US20</t>
        </is>
      </c>
      <c r="C762" s="77" t="inlineStr">
        <is>
          <t>Texas Austin</t>
        </is>
      </c>
      <c r="D762" s="77" t="inlineStr">
        <is>
          <t>US</t>
        </is>
      </c>
      <c r="E762" s="77" t="inlineStr">
        <is>
          <t>Bridging Disciplines Programme, LIFT, Corporate Finance/Venture Labs Fellows, Energy Ventures Practicum, Tower &amp; Bridge, Integrated Communications Campaigns, CLD 371, aerospace/biomedical/materials capstones</t>
        </is>
      </c>
      <c r="F762" s="77" t="inlineStr">
        <is>
          <t>No</t>
        </is>
      </c>
      <c r="G762" s="77" t="inlineStr"/>
      <c r="H762" s="77" t="inlineStr">
        <is>
          <t>Evidence gap</t>
        </is>
      </c>
      <c r="I762" s="77" t="inlineStr">
        <is>
          <t>Leads from search summaries only; not opened (reduced-depth).</t>
        </is>
      </c>
      <c r="J762" s="77" t="inlineStr">
        <is>
          <t>https://cockrell.utexas.edu/connect/industry-engagement/student-projects-and-programs/</t>
        </is>
      </c>
      <c r="K762" s="77" t="inlineStr"/>
    </row>
    <row r="763">
      <c r="A763" s="77" t="inlineStr">
        <is>
          <t>US20-X05</t>
        </is>
      </c>
      <c r="B763" s="77" t="inlineStr">
        <is>
          <t>US20</t>
        </is>
      </c>
      <c r="C763" s="77" t="inlineStr">
        <is>
          <t>Texas Austin</t>
        </is>
      </c>
      <c r="D763" s="77" t="inlineStr">
        <is>
          <t>US</t>
        </is>
      </c>
      <c r="E763" s="77" t="inlineStr">
        <is>
          <t>Law School clinics (Entrepreneurship/Community Development Clinic, Environmental Clinic)</t>
        </is>
      </c>
      <c r="F763" s="77" t="inlineStr">
        <is>
          <t>No</t>
        </is>
      </c>
      <c r="G763" s="77" t="inlineStr"/>
      <c r="H763" s="77" t="inlineStr">
        <is>
          <t>Evidence gap</t>
        </is>
      </c>
      <c r="I763" s="77" t="inlineStr">
        <is>
          <t>Search summary shows student representation of external clients but this is casework; group working and team output not evidenced; not opened.</t>
        </is>
      </c>
      <c r="J763" s="77" t="inlineStr">
        <is>
          <t>https://law.utexas.edu/courses/?page=all</t>
        </is>
      </c>
      <c r="K763" s="77" t="inlineStr"/>
    </row>
    <row r="764">
      <c r="A764" s="77" t="inlineStr">
        <is>
          <t>US21-X01</t>
        </is>
      </c>
      <c r="B764" s="77" t="inlineStr">
        <is>
          <t>US21</t>
        </is>
      </c>
      <c r="C764" s="77" t="inlineStr">
        <is>
          <t>California San Diego</t>
        </is>
      </c>
      <c r="D764" s="77" t="inlineStr">
        <is>
          <t>US</t>
        </is>
      </c>
      <c r="E764" s="77" t="inlineStr">
        <is>
          <t>Global TIES</t>
        </is>
      </c>
      <c r="F764" s="77" t="inlineStr">
        <is>
          <t>Yes</t>
        </is>
      </c>
      <c r="G764" s="77" t="n">
        <v>113</v>
      </c>
      <c r="H764" s="77" t="inlineStr">
        <is>
          <t>Other</t>
        </is>
      </c>
      <c r="I764" s="77" t="inlineStr">
        <is>
          <t>Reassessed as scheme S1.</t>
        </is>
      </c>
      <c r="J764" s="77" t="inlineStr">
        <is>
          <t>https://catalog.ucsd.edu/courses/ENG.html</t>
        </is>
      </c>
      <c r="K764" s="77" t="inlineStr">
        <is>
          <t>see S1</t>
        </is>
      </c>
    </row>
    <row r="765">
      <c r="A765" s="77" t="inlineStr">
        <is>
          <t>US21-X02</t>
        </is>
      </c>
      <c r="B765" s="77" t="inlineStr">
        <is>
          <t>US21</t>
        </is>
      </c>
      <c r="C765" s="77" t="inlineStr">
        <is>
          <t>California San Diego</t>
        </is>
      </c>
      <c r="D765" s="77" t="inlineStr">
        <is>
          <t>US</t>
        </is>
      </c>
      <c r="E765" s="77" t="inlineStr">
        <is>
          <t>Teams in Engineering Service (TIES, Sixth College)</t>
        </is>
      </c>
      <c r="F765" s="77" t="inlineStr">
        <is>
          <t>No</t>
        </is>
      </c>
      <c r="G765" s="77" t="inlineStr"/>
      <c r="H765" s="77" t="inlineStr">
        <is>
          <t>Evidence gap</t>
        </is>
      </c>
      <c r="I765" s="77" t="inlineStr">
        <is>
          <t>Catalog (via search summary) says multidisciplinary teams build projects for San Diego nonprofits; not opened or verified for current delivery.</t>
        </is>
      </c>
      <c r="J765" s="77" t="inlineStr">
        <is>
          <t>https://catalog.ucsd.edu/undergraduate/colleges/sixth-college/index.html</t>
        </is>
      </c>
      <c r="K765" s="77" t="inlineStr">
        <is>
          <t>lead</t>
        </is>
      </c>
    </row>
    <row r="766">
      <c r="A766" s="77" t="inlineStr">
        <is>
          <t>US21-X03</t>
        </is>
      </c>
      <c r="B766" s="77" t="inlineStr">
        <is>
          <t>US21</t>
        </is>
      </c>
      <c r="C766" s="77" t="inlineStr">
        <is>
          <t>California San Diego</t>
        </is>
      </c>
      <c r="D766" s="77" t="inlineStr">
        <is>
          <t>US</t>
        </is>
      </c>
      <c r="E766" s="77" t="inlineStr">
        <is>
          <t>GPS client courses (GPCO 463, GPCO 466, GPIM 473, GPGN 492)</t>
        </is>
      </c>
      <c r="F766" s="77" t="inlineStr">
        <is>
          <t>No</t>
        </is>
      </c>
      <c r="G766" s="77" t="inlineStr"/>
      <c r="H766" s="77" t="inlineStr">
        <is>
          <t>Evidence gap</t>
        </is>
      </c>
      <c r="I766" s="77" t="inlineStr">
        <is>
          <t>Catalog descriptions mention client company teams (GPCO 466: 'work in small teams with clients') and start-ups, but no current-year, named-client or required-status evidence; GPGN 492 is independent. Catalog text only.</t>
        </is>
      </c>
      <c r="J766" s="77" t="inlineStr">
        <is>
          <t>https://catalog.ucsd.edu/courses/GPS.html</t>
        </is>
      </c>
      <c r="K766" s="77" t="inlineStr">
        <is>
          <t>lead; GPS students only</t>
        </is>
      </c>
    </row>
    <row r="767">
      <c r="A767" s="77" t="inlineStr">
        <is>
          <t>US21-X04</t>
        </is>
      </c>
      <c r="B767" s="77" t="inlineStr">
        <is>
          <t>US21</t>
        </is>
      </c>
      <c r="C767" s="77" t="inlineStr">
        <is>
          <t>California San Diego</t>
        </is>
      </c>
      <c r="D767" s="77" t="inlineStr">
        <is>
          <t>US</t>
        </is>
      </c>
      <c r="E767" s="77" t="inlineStr">
        <is>
          <t>Rady Independent Study / Executive &amp; FlexEvening MBA hands-on pages</t>
        </is>
      </c>
      <c r="F767" s="77" t="inlineStr">
        <is>
          <t>No</t>
        </is>
      </c>
      <c r="G767" s="77" t="inlineStr"/>
      <c r="H767" s="77" t="inlineStr">
        <is>
          <t>Evidence gap</t>
        </is>
      </c>
      <c r="I767" s="77" t="inlineStr">
        <is>
          <t>Variants of RAP; same scheme, not separately verified.</t>
        </is>
      </c>
      <c r="J767" s="77" t="inlineStr">
        <is>
          <t>https://rady.ucsd.edu/programs/flex-evening-mba/academics/hands-on-experience.html</t>
        </is>
      </c>
      <c r="K767" s="77" t="inlineStr"/>
    </row>
    <row r="768">
      <c r="A768" s="77" t="inlineStr">
        <is>
          <t>US21-X05</t>
        </is>
      </c>
      <c r="B768" s="77" t="inlineStr">
        <is>
          <t>US21</t>
        </is>
      </c>
      <c r="C768" s="77" t="inlineStr">
        <is>
          <t>California San Diego</t>
        </is>
      </c>
      <c r="D768" s="77" t="inlineStr">
        <is>
          <t>US</t>
        </is>
      </c>
      <c r="E768" s="77" t="inlineStr">
        <is>
          <t>Jacobs Team Internship Program (TIP)</t>
        </is>
      </c>
      <c r="F768" s="77" t="inlineStr">
        <is>
          <t>No</t>
        </is>
      </c>
      <c r="G768" s="77" t="inlineStr"/>
      <c r="H768" s="77" t="inlineStr">
        <is>
          <t>Placement/internship</t>
        </is>
      </c>
      <c r="I768" s="77" t="inlineStr">
        <is>
          <t>Fetched CAP page gives only the name; no description of group project work.</t>
        </is>
      </c>
      <c r="J768" s="77" t="inlineStr">
        <is>
          <t>https://jacobsschool.ucsd.edu/cap/partners</t>
        </is>
      </c>
      <c r="K768" s="77" t="inlineStr"/>
    </row>
    <row r="769">
      <c r="A769" s="77" t="inlineStr">
        <is>
          <t>US21-X06</t>
        </is>
      </c>
      <c r="B769" s="77" t="inlineStr">
        <is>
          <t>US21</t>
        </is>
      </c>
      <c r="C769" s="77" t="inlineStr">
        <is>
          <t>California San Diego</t>
        </is>
      </c>
      <c r="D769" s="77" t="inlineStr">
        <is>
          <t>US</t>
        </is>
      </c>
      <c r="E769" s="77" t="inlineStr">
        <is>
          <t>Community Pathways</t>
        </is>
      </c>
      <c r="F769" s="77" t="inlineStr">
        <is>
          <t>No</t>
        </is>
      </c>
      <c r="G769" s="77" t="inlineStr"/>
      <c r="H769" s="77" t="inlineStr">
        <is>
          <t>Volunteering/service-learning</t>
        </is>
      </c>
      <c r="I769" s="77" t="inlineStr">
        <is>
          <t>Volunteer programme, not a bounded project.</t>
        </is>
      </c>
      <c r="J769" s="77" t="inlineStr">
        <is>
          <t>https://getinvolved.ucsd.edu/service/community-pathways/index.html</t>
        </is>
      </c>
      <c r="K769" s="77" t="inlineStr"/>
    </row>
    <row r="770">
      <c r="A770" s="77" t="inlineStr">
        <is>
          <t>US21-X07</t>
        </is>
      </c>
      <c r="B770" s="77" t="inlineStr">
        <is>
          <t>US21</t>
        </is>
      </c>
      <c r="C770" s="77" t="inlineStr">
        <is>
          <t>California San Diego</t>
        </is>
      </c>
      <c r="D770" s="77" t="inlineStr">
        <is>
          <t>US</t>
        </is>
      </c>
      <c r="E770" s="77" t="inlineStr">
        <is>
          <t>USP 128B / USP 163 community projects</t>
        </is>
      </c>
      <c r="F770" s="77" t="inlineStr">
        <is>
          <t>No</t>
        </is>
      </c>
      <c r="G770" s="77" t="inlineStr"/>
      <c r="H770" s="77" t="inlineStr">
        <is>
          <t>Evidence gap</t>
        </is>
      </c>
      <c r="I770" s="77" t="inlineStr">
        <is>
          <t>Catalog titles only; team structure and partner role not verified.</t>
        </is>
      </c>
      <c r="J770" s="77" t="inlineStr">
        <is>
          <t>https://catalog.ucsd.edu/courses/USP.html</t>
        </is>
      </c>
      <c r="K770" s="77" t="inlineStr"/>
    </row>
    <row r="771">
      <c r="A771" s="77" t="inlineStr">
        <is>
          <t>US22-X01</t>
        </is>
      </c>
      <c r="B771" s="77" t="inlineStr">
        <is>
          <t>US22</t>
        </is>
      </c>
      <c r="C771" s="77" t="inlineStr">
        <is>
          <t>Brown</t>
        </is>
      </c>
      <c r="D771" s="77" t="inlineStr">
        <is>
          <t>US</t>
        </is>
      </c>
      <c r="E771" s="77" t="inlineStr">
        <is>
          <t>POLS 1820X Democratic Erosion (CBLR course)</t>
        </is>
      </c>
      <c r="F771" s="77" t="inlineStr">
        <is>
          <t>No</t>
        </is>
      </c>
      <c r="G771" s="77" t="inlineStr"/>
      <c r="H771" s="77" t="inlineStr">
        <is>
          <t>Evidence gap</t>
        </is>
      </c>
      <c r="I771" s="77" t="inlineStr">
        <is>
          <t>Students produced case studies for a USAID (external, public-sector) meta-analysis, but group vs individual work and delivery year are not evidenced; covered under CBLR umbrella S1.</t>
        </is>
      </c>
      <c r="J771" s="77" t="inlineStr">
        <is>
          <t>https://swearer.brown.edu/faculty-staff/engaged-teaching</t>
        </is>
      </c>
      <c r="K771" s="77" t="inlineStr">
        <is>
          <t>undated search extract</t>
        </is>
      </c>
    </row>
    <row r="772">
      <c r="A772" s="77" t="inlineStr">
        <is>
          <t>US22-X02</t>
        </is>
      </c>
      <c r="B772" s="77" t="inlineStr">
        <is>
          <t>US22</t>
        </is>
      </c>
      <c r="C772" s="77" t="inlineStr">
        <is>
          <t>Brown</t>
        </is>
      </c>
      <c r="D772" s="77" t="inlineStr">
        <is>
          <t>US</t>
        </is>
      </c>
      <c r="E772" s="77" t="inlineStr">
        <is>
          <t>Community-Based Learning and Research (CBLR) [legacy row, reassessed as S1 umbrella]</t>
        </is>
      </c>
      <c r="F772" s="77" t="inlineStr">
        <is>
          <t>Yes</t>
        </is>
      </c>
      <c r="G772" s="77" t="n">
        <v>114</v>
      </c>
      <c r="H772" s="77" t="inlineStr">
        <is>
          <t>Other</t>
        </is>
      </c>
      <c r="I772" s="77" t="inlineStr">
        <is>
          <t>Reassessed in schemes as S1.</t>
        </is>
      </c>
      <c r="J772" s="77" t="inlineStr">
        <is>
          <t>https://college.brown.edu/design-your-education/explore-open-curriculum/course-selection/course-options/cblr</t>
        </is>
      </c>
      <c r="K772" s="77" t="inlineStr"/>
    </row>
    <row r="773">
      <c r="A773" s="77" t="inlineStr">
        <is>
          <t>US22-X03</t>
        </is>
      </c>
      <c r="B773" s="77" t="inlineStr">
        <is>
          <t>US22</t>
        </is>
      </c>
      <c r="C773" s="77" t="inlineStr">
        <is>
          <t>Brown</t>
        </is>
      </c>
      <c r="D773" s="77" t="inlineStr">
        <is>
          <t>US</t>
        </is>
      </c>
      <c r="E773" s="77" t="inlineStr">
        <is>
          <t>ENGN 1930L Biomedical Engineering Design and Innovation; ENGN 1930D; ENGN 1930M (with RISD)</t>
        </is>
      </c>
      <c r="F773" s="77" t="inlineStr">
        <is>
          <t>No</t>
        </is>
      </c>
      <c r="G773" s="77" t="inlineStr"/>
      <c r="H773" s="77" t="inlineStr">
        <is>
          <t>Evidence gap</t>
        </is>
      </c>
      <c r="I773" s="77" t="inlineStr">
        <is>
          <t>Team capstones, but partner is a 'clinical advisor' (BME) or RISD (another university), and no external client/sponsor evidenced; ENGN 1930D describes open-ended design problem without named client. Search-summary only.</t>
        </is>
      </c>
      <c r="J773" s="77" t="inlineStr">
        <is>
          <t>https://selfservice.brown.edu/ss/bwckctlg.p_disp_course_detail?cat_term_in=201820&amp;subj_code_in=ENGN&amp;crse_numb_in=1930L</t>
        </is>
      </c>
      <c r="K773" s="77" t="inlineStr">
        <is>
          <t>2018 catalogue</t>
        </is>
      </c>
    </row>
    <row r="774">
      <c r="A774" s="77" t="inlineStr">
        <is>
          <t>US22-X04</t>
        </is>
      </c>
      <c r="B774" s="77" t="inlineStr">
        <is>
          <t>US22</t>
        </is>
      </c>
      <c r="C774" s="77" t="inlineStr">
        <is>
          <t>Brown</t>
        </is>
      </c>
      <c r="D774" s="77" t="inlineStr">
        <is>
          <t>US</t>
        </is>
      </c>
      <c r="E774" s="77" t="inlineStr">
        <is>
          <t>Executive Master of Healthcare Leadership capstone</t>
        </is>
      </c>
      <c r="F774" s="77" t="inlineStr">
        <is>
          <t>No</t>
        </is>
      </c>
      <c r="G774" s="77" t="inlineStr"/>
      <c r="H774" s="77" t="inlineStr">
        <is>
          <t>Near-miss: no external org</t>
        </is>
      </c>
      <c r="I774" s="77" t="inlineStr">
        <is>
          <t>Capstone is a self-selected healthcare challenge, 'not a consulting engagement for an outside client'; individual (search summary).</t>
        </is>
      </c>
      <c r="J774" s="77" t="inlineStr">
        <is>
          <t>https://professional.brown.edu/academics/masters/healthcare/curriculum</t>
        </is>
      </c>
      <c r="K774" s="77" t="inlineStr"/>
    </row>
    <row r="775">
      <c r="A775" s="77" t="inlineStr">
        <is>
          <t>US22-X05</t>
        </is>
      </c>
      <c r="B775" s="77" t="inlineStr">
        <is>
          <t>US22</t>
        </is>
      </c>
      <c r="C775" s="77" t="inlineStr">
        <is>
          <t>Brown</t>
        </is>
      </c>
      <c r="D775" s="77" t="inlineStr">
        <is>
          <t>US</t>
        </is>
      </c>
      <c r="E775" s="77" t="inlineStr">
        <is>
          <t>MPH practicum (145 hours)</t>
        </is>
      </c>
      <c r="F775" s="77" t="inlineStr">
        <is>
          <t>No</t>
        </is>
      </c>
      <c r="G775" s="77" t="inlineStr"/>
      <c r="H775" s="77" t="inlineStr">
        <is>
          <t>Placement/internship</t>
        </is>
      </c>
      <c r="I775" s="77" t="inlineStr">
        <is>
          <t>Placement at approved organisation; interprofessional team mentioned but individual project/team basis unclear. Capstone option with team-based quality improvement project with partner health organisation noted in bulletin but not verified.</t>
        </is>
      </c>
      <c r="J775" s="77" t="inlineStr">
        <is>
          <t>https://mph.sph.brown.edu/curriculum/mph-practicum</t>
        </is>
      </c>
      <c r="K775" s="77" t="inlineStr">
        <is>
          <t>search summary only</t>
        </is>
      </c>
    </row>
    <row r="776">
      <c r="A776" s="77" t="inlineStr">
        <is>
          <t>US22-X06</t>
        </is>
      </c>
      <c r="B776" s="77" t="inlineStr">
        <is>
          <t>US22</t>
        </is>
      </c>
      <c r="C776" s="77" t="inlineStr">
        <is>
          <t>Brown</t>
        </is>
      </c>
      <c r="D776" s="77" t="inlineStr">
        <is>
          <t>US</t>
        </is>
      </c>
      <c r="E776" s="77" t="inlineStr">
        <is>
          <t>Engaged Scholarship Certificate</t>
        </is>
      </c>
      <c r="F776" s="77" t="inlineStr">
        <is>
          <t>No</t>
        </is>
      </c>
      <c r="G776" s="77" t="inlineStr"/>
      <c r="H776" s="77" t="inlineStr">
        <is>
          <t>Employability award</t>
        </is>
      </c>
      <c r="I776" s="77" t="inlineStr">
        <is>
          <t>Certificate requiring a CBLR course; underlying activity covered by S1.</t>
        </is>
      </c>
      <c r="J776" s="77" t="inlineStr">
        <is>
          <t>https://swearer.brown.edu/students/engaged-scholarship-certificate</t>
        </is>
      </c>
      <c r="K776" s="77" t="inlineStr"/>
    </row>
    <row r="777">
      <c r="A777" s="77" t="inlineStr">
        <is>
          <t>US23-X01</t>
        </is>
      </c>
      <c r="B777" s="77" t="inlineStr">
        <is>
          <t>US23</t>
        </is>
      </c>
      <c r="C777" s="77" t="inlineStr">
        <is>
          <t>Illinois Urbana-Champaign</t>
        </is>
      </c>
      <c r="D777" s="77" t="inlineStr">
        <is>
          <t>US</t>
        </is>
      </c>
      <c r="E777" s="77" t="inlineStr">
        <is>
          <t>iVenture Accelerator</t>
        </is>
      </c>
      <c r="F777" s="77" t="inlineStr">
        <is>
          <t>Yes</t>
        </is>
      </c>
      <c r="G777" s="77" t="n">
        <v>115</v>
      </c>
      <c r="H777" s="77" t="inlineStr">
        <is>
          <t>Entrepreneurship/incubator</t>
        </is>
      </c>
      <c r="I777" s="77" t="inlineStr">
        <is>
          <t>Student-founded ventures in a summer accelerator; teams develop their own ventures, no external organisation commissioning a brief (C not shown). Legacy cite: 2026 cohort confirmed.</t>
        </is>
      </c>
      <c r="J777" s="77" t="inlineStr">
        <is>
          <t>https://iventure.illinois.edu/apply</t>
        </is>
      </c>
      <c r="K777" s="77" t="inlineStr">
        <is>
          <t>Legacy row 115; applications and 2026 cohort per legacy file, not re-opened.</t>
        </is>
      </c>
    </row>
    <row r="778">
      <c r="A778" s="77" t="inlineStr">
        <is>
          <t>US23-X02</t>
        </is>
      </c>
      <c r="B778" s="77" t="inlineStr">
        <is>
          <t>US23</t>
        </is>
      </c>
      <c r="C778" s="77" t="inlineStr">
        <is>
          <t>Illinois Urbana-Champaign</t>
        </is>
      </c>
      <c r="D778" s="77" t="inlineStr">
        <is>
          <t>US</t>
        </is>
      </c>
      <c r="E778" s="77" t="inlineStr">
        <is>
          <t>Carle Illinois College of Medicine Capstone Innovations</t>
        </is>
      </c>
      <c r="F778" s="77" t="inlineStr">
        <is>
          <t>No</t>
        </is>
      </c>
      <c r="G778" s="77" t="inlineStr"/>
      <c r="H778" s="77" t="inlineStr">
        <is>
          <t>Near-miss: no external org</t>
        </is>
      </c>
      <c r="I778" s="77" t="inlineStr">
        <is>
          <t>Fourth-year medical students lead cross-disciplinary teams of Grainger engineering and Gies business students on problems from clinical rotations; no external client named, internal university units; 2026 showcase listed.</t>
        </is>
      </c>
      <c r="J778" s="77" t="inlineStr">
        <is>
          <t>https://medicine.illinois.edu/innovation/capstone-innovations</t>
        </is>
      </c>
      <c r="K778" s="77" t="inlineStr">
        <is>
          <t>2026</t>
        </is>
      </c>
    </row>
    <row r="779">
      <c r="A779" s="77" t="inlineStr">
        <is>
          <t>US23-X03</t>
        </is>
      </c>
      <c r="B779" s="77" t="inlineStr">
        <is>
          <t>US23</t>
        </is>
      </c>
      <c r="C779" s="77" t="inlineStr">
        <is>
          <t>Illinois Urbana-Champaign</t>
        </is>
      </c>
      <c r="D779" s="77" t="inlineStr">
        <is>
          <t>US</t>
        </is>
      </c>
      <c r="E779" s="77" t="inlineStr">
        <is>
          <t>ECE 445 Senior Design Laboratory</t>
        </is>
      </c>
      <c r="F779" s="77" t="inlineStr">
        <is>
          <t>No</t>
        </is>
      </c>
      <c r="G779" s="77" t="inlineStr"/>
      <c r="H779" s="77" t="inlineStr">
        <is>
          <t>Evidence gap</t>
        </is>
      </c>
      <c r="I779" s="77" t="inlineStr">
        <is>
          <t>Team projects; sponsors page lists faculty/lab sponsors and corporate equipment funding (Northrop Grumman, TI) and older company sponsors (2005-2019), but no evidence companies set briefs in current semesters.</t>
        </is>
      </c>
      <c r="J779" s="77" t="inlineStr">
        <is>
          <t>https://courses.physics.illinois.edu/ece445/sponsors/</t>
        </is>
      </c>
      <c r="K779" s="77" t="inlineStr">
        <is>
          <t>Most recent listings Spring/Fall 2026</t>
        </is>
      </c>
    </row>
    <row r="780">
      <c r="A780" s="77" t="inlineStr">
        <is>
          <t>US23-X04</t>
        </is>
      </c>
      <c r="B780" s="77" t="inlineStr">
        <is>
          <t>US23</t>
        </is>
      </c>
      <c r="C780" s="77" t="inlineStr">
        <is>
          <t>Illinois Urbana-Champaign</t>
        </is>
      </c>
      <c r="D780" s="77" t="inlineStr">
        <is>
          <t>US</t>
        </is>
      </c>
      <c r="E780" s="77" t="inlineStr">
        <is>
          <t>Gies Disruption Lab and EntreCorps</t>
        </is>
      </c>
      <c r="F780" s="77" t="inlineStr">
        <is>
          <t>No</t>
        </is>
      </c>
      <c r="G780" s="77" t="inlineStr"/>
      <c r="H780" s="77" t="inlineStr">
        <is>
          <t>Evidence gap</t>
        </is>
      </c>
      <c r="I780" s="77" t="inlineStr">
        <is>
          <t>Mentioned as client-facing Gies groups (client strategy presentations; startup pro-bono consulting); not opened individually.</t>
        </is>
      </c>
      <c r="J780" s="77" t="inlineStr">
        <is>
          <t>https://giesbusiness.illinois.edu/experience/experiential-learning/experiential-learning-clients</t>
        </is>
      </c>
      <c r="K780" s="77" t="inlineStr"/>
    </row>
    <row r="781">
      <c r="A781" s="77" t="inlineStr">
        <is>
          <t>US23-X05</t>
        </is>
      </c>
      <c r="B781" s="77" t="inlineStr">
        <is>
          <t>US23</t>
        </is>
      </c>
      <c r="C781" s="77" t="inlineStr">
        <is>
          <t>Illinois Urbana-Champaign</t>
        </is>
      </c>
      <c r="D781" s="77" t="inlineStr">
        <is>
          <t>US</t>
        </is>
      </c>
      <c r="E781" s="77" t="inlineStr">
        <is>
          <t>Other departmental capstones (TSM 439, Bioengineering, Aerospace AE 442/443, MS Health Technology capstone)</t>
        </is>
      </c>
      <c r="F781" s="77" t="inlineStr">
        <is>
          <t>No</t>
        </is>
      </c>
      <c r="G781" s="77" t="inlineStr"/>
      <c r="H781" s="77" t="inlineStr">
        <is>
          <t>Evidence gap</t>
        </is>
      </c>
      <c r="I781" s="77" t="inlineStr">
        <is>
          <t>Search results indicate sponsor-based team capstones; not opened in reduced-depth mode.</t>
        </is>
      </c>
      <c r="J781" s="77" t="inlineStr">
        <is>
          <t>https://bioengineering.illinois.edu/academics/capstone-projects/sponsorship</t>
        </is>
      </c>
      <c r="K781" s="77" t="inlineStr"/>
    </row>
    <row r="782">
      <c r="A782" s="77" t="inlineStr">
        <is>
          <t>US24-X01</t>
        </is>
      </c>
      <c r="B782" s="77" t="inlineStr">
        <is>
          <t>US24</t>
        </is>
      </c>
      <c r="C782" s="77" t="inlineStr">
        <is>
          <t>Georgia Institute of Technology</t>
        </is>
      </c>
      <c r="D782" s="77" t="inlineStr">
        <is>
          <t>US</t>
        </is>
      </c>
      <c r="E782" s="77" t="inlineStr">
        <is>
          <t>Serve-Learn-Sustain (SLS) community-partner courses</t>
        </is>
      </c>
      <c r="F782" s="77" t="inlineStr">
        <is>
          <t>No</t>
        </is>
      </c>
      <c r="G782" s="77" t="inlineStr"/>
      <c r="H782" s="77" t="inlineStr">
        <is>
          <t>Evidence gap</t>
        </is>
      </c>
      <c r="I782" s="77" t="inlineStr">
        <is>
          <t>Search result describes course-based team projects with community partners, but affiliated courses vary and the SLS site could not be fetched (DNS failure); no single route verified.</t>
        </is>
      </c>
      <c r="J782" s="77" t="inlineStr">
        <is>
          <t>https://serve-learn-sustain.gatech.edu/capstone-projects</t>
        </is>
      </c>
      <c r="K782" s="77" t="inlineStr">
        <is>
          <t>Search summary only</t>
        </is>
      </c>
    </row>
    <row r="783">
      <c r="A783" s="77" t="inlineStr">
        <is>
          <t>US24-X02</t>
        </is>
      </c>
      <c r="B783" s="77" t="inlineStr">
        <is>
          <t>US24</t>
        </is>
      </c>
      <c r="C783" s="77" t="inlineStr">
        <is>
          <t>Georgia Institute of Technology</t>
        </is>
      </c>
      <c r="D783" s="77" t="inlineStr">
        <is>
          <t>US</t>
        </is>
      </c>
      <c r="E783" s="77" t="inlineStr">
        <is>
          <t>MS Supply Chain Engineering capstone</t>
        </is>
      </c>
      <c r="F783" s="77" t="inlineStr">
        <is>
          <t>No</t>
        </is>
      </c>
      <c r="G783" s="77" t="inlineStr"/>
      <c r="H783" s="77" t="inlineStr">
        <is>
          <t>Evidence gap</t>
        </is>
      </c>
      <c r="I783" s="77" t="inlineStr">
        <is>
          <t>Summer projects with business/government/NGO sponsor, 'often individuals or teams of 2-4' (search summary); individual vs team not separable.</t>
        </is>
      </c>
      <c r="J783" s="77" t="inlineStr">
        <is>
          <t>https://www.isye.gatech.edu/academics/masters/ms-supply-chain-engineering/capstone-projects</t>
        </is>
      </c>
      <c r="K783" s="77" t="inlineStr"/>
    </row>
    <row r="784">
      <c r="A784" s="77" t="inlineStr">
        <is>
          <t>US24-X03</t>
        </is>
      </c>
      <c r="B784" s="77" t="inlineStr">
        <is>
          <t>US24</t>
        </is>
      </c>
      <c r="C784" s="77" t="inlineStr">
        <is>
          <t>Georgia Institute of Technology</t>
        </is>
      </c>
      <c r="D784" s="77" t="inlineStr">
        <is>
          <t>US</t>
        </is>
      </c>
      <c r="E784" s="77" t="inlineStr">
        <is>
          <t>ID/ME Collaborative Design Studio; Design Bloc VIP</t>
        </is>
      </c>
      <c r="F784" s="77" t="inlineStr">
        <is>
          <t>No</t>
        </is>
      </c>
      <c r="G784" s="77" t="inlineStr"/>
      <c r="H784" s="77" t="inlineStr">
        <is>
          <t>Evidence gap</t>
        </is>
      </c>
      <c r="I784" s="77" t="inlineStr">
        <is>
          <t>Search summary indicates corporate and non-profit client studios in Industrial Design but pages not opened and offerings vary by term.</t>
        </is>
      </c>
      <c r="J784" s="77" t="inlineStr">
        <is>
          <t>https://designbloc.gatech.edu/ClassesOffered/FallClasses</t>
        </is>
      </c>
      <c r="K784" s="77" t="inlineStr"/>
    </row>
    <row r="785">
      <c r="A785" s="77" t="inlineStr">
        <is>
          <t>US24-X04</t>
        </is>
      </c>
      <c r="B785" s="77" t="inlineStr">
        <is>
          <t>US24</t>
        </is>
      </c>
      <c r="C785" s="77" t="inlineStr">
        <is>
          <t>Georgia Institute of Technology</t>
        </is>
      </c>
      <c r="D785" s="77" t="inlineStr">
        <is>
          <t>US</t>
        </is>
      </c>
      <c r="E785" s="77" t="inlineStr">
        <is>
          <t>INTA 4744 Global Development Capstone</t>
        </is>
      </c>
      <c r="F785" s="77" t="inlineStr">
        <is>
          <t>No</t>
        </is>
      </c>
      <c r="G785" s="77" t="inlineStr"/>
      <c r="H785" s="77" t="inlineStr">
        <is>
          <t>Evidence gap</t>
        </is>
      </c>
      <c r="I785" s="77" t="inlineStr">
        <is>
          <t>Teams develop solutions to problems, but clients not identified in search result.</t>
        </is>
      </c>
      <c r="J785" s="77" t="inlineStr">
        <is>
          <t>https://catalog.gatech.edu/coursesaz/inta/</t>
        </is>
      </c>
      <c r="K785" s="77" t="inlineStr"/>
    </row>
    <row r="786">
      <c r="A786" s="77" t="inlineStr">
        <is>
          <t>US24-X05</t>
        </is>
      </c>
      <c r="B786" s="77" t="inlineStr">
        <is>
          <t>US24</t>
        </is>
      </c>
      <c r="C786" s="77" t="inlineStr">
        <is>
          <t>Georgia Institute of Technology</t>
        </is>
      </c>
      <c r="D786" s="77" t="inlineStr">
        <is>
          <t>US</t>
        </is>
      </c>
      <c r="E786" s="77" t="inlineStr">
        <is>
          <t>Technology and Management Program MGT 4742 / 180 Degrees Consulting</t>
        </is>
      </c>
      <c r="F786" s="77" t="inlineStr">
        <is>
          <t>No</t>
        </is>
      </c>
      <c r="G786" s="77" t="inlineStr"/>
      <c r="H786" s="77" t="inlineStr">
        <is>
          <t>Evidence gap</t>
        </is>
      </c>
      <c r="I786" s="77" t="inlineStr">
        <is>
          <t>Mentioned in search summaries (corporate-affiliate team projects; student nonprofit consulting) but not opened.</t>
        </is>
      </c>
      <c r="J786" s="77" t="inlineStr">
        <is>
          <t>https://www.scheller.gatech.edu/explore-programs/undergraduate/student-experience/clubs-and-organizations.html</t>
        </is>
      </c>
      <c r="K786" s="77" t="inlineStr"/>
    </row>
    <row r="787">
      <c r="A787" s="77" t="inlineStr">
        <is>
          <t>US25-X01</t>
        </is>
      </c>
      <c r="B787" s="77" t="inlineStr">
        <is>
          <t>US25</t>
        </is>
      </c>
      <c r="C787" s="77" t="inlineStr">
        <is>
          <t>Purdue</t>
        </is>
      </c>
      <c r="D787" s="77" t="inlineStr">
        <is>
          <t>US</t>
        </is>
      </c>
      <c r="E787" s="77" t="inlineStr">
        <is>
          <t>Other Engineering capstones (ME463, Nuclear, BME, MDE, Polytechnic ET, ABE)</t>
        </is>
      </c>
      <c r="F787" s="77" t="inlineStr">
        <is>
          <t>No</t>
        </is>
      </c>
      <c r="G787" s="77" t="inlineStr"/>
      <c r="H787" s="77" t="inlineStr">
        <is>
          <t>Evidence gap</t>
        </is>
      </c>
      <c r="I787" s="77" t="inlineStr">
        <is>
          <t>Search results indicate sponsored senior design but pages were not opened; team and sponsor roles not verified.</t>
        </is>
      </c>
      <c r="J787" s="77" t="inlineStr">
        <is>
          <t>https://engineering.purdue.edu/ME/CapstoneDesign</t>
        </is>
      </c>
      <c r="K787" s="77" t="inlineStr"/>
    </row>
    <row r="788">
      <c r="A788" s="77" t="inlineStr">
        <is>
          <t>US25-X02</t>
        </is>
      </c>
      <c r="B788" s="77" t="inlineStr">
        <is>
          <t>US25</t>
        </is>
      </c>
      <c r="C788" s="77" t="inlineStr">
        <is>
          <t>Purdue</t>
        </is>
      </c>
      <c r="D788" s="77" t="inlineStr">
        <is>
          <t>US</t>
        </is>
      </c>
      <c r="E788" s="77" t="inlineStr">
        <is>
          <t>PHPR 31800 Pharmacy Service Learning I</t>
        </is>
      </c>
      <c r="F788" s="77" t="inlineStr">
        <is>
          <t>No</t>
        </is>
      </c>
      <c r="G788" s="77" t="inlineStr"/>
      <c r="H788" s="77" t="inlineStr">
        <is>
          <t>Volunteering/service-learning</t>
        </is>
      </c>
      <c r="I788" s="77" t="inlineStr">
        <is>
          <t>Individual caregiving relationship with a homebound client; not group project.</t>
        </is>
      </c>
      <c r="J788" s="77" t="inlineStr">
        <is>
          <t>https://catalog.purdue.edu/content.php?catoid=13&amp;navoid=16332</t>
        </is>
      </c>
      <c r="K788" s="77" t="inlineStr">
        <is>
          <t>search summary only</t>
        </is>
      </c>
    </row>
    <row r="789">
      <c r="A789" s="77" t="inlineStr">
        <is>
          <t>US26-X01</t>
        </is>
      </c>
      <c r="B789" s="77" t="inlineStr">
        <is>
          <t>US26</t>
        </is>
      </c>
      <c r="C789" s="77" t="inlineStr">
        <is>
          <t>Wisconsin Madison</t>
        </is>
      </c>
      <c r="D789" s="77" t="inlineStr">
        <is>
          <t>US</t>
        </is>
      </c>
      <c r="E789" s="77" t="inlineStr">
        <is>
          <t>Environmental Studies capstone (Envir St 600)</t>
        </is>
      </c>
      <c r="F789" s="77" t="inlineStr">
        <is>
          <t>No</t>
        </is>
      </c>
      <c r="G789" s="77" t="inlineStr"/>
      <c r="H789" s="77" t="inlineStr">
        <is>
          <t>Near-miss: not group</t>
        </is>
      </c>
      <c r="I789" s="77" t="inlineStr">
        <is>
          <t>Required for the major and some Fall 2026 sections work with local/national organisations (Madison urban agriculture), but the page does not mention team working; only selected sections have partners.</t>
        </is>
      </c>
      <c r="J789" s="77" t="inlineStr">
        <is>
          <t>https://nelson.wisc.edu/undergraduate/environmental-studies-major/capstone-courses/</t>
        </is>
      </c>
      <c r="K789" s="77" t="inlineStr">
        <is>
          <t>Fall 2026 sections listed</t>
        </is>
      </c>
    </row>
    <row r="790">
      <c r="A790" s="77" t="inlineStr">
        <is>
          <t>US26-X02</t>
        </is>
      </c>
      <c r="B790" s="77" t="inlineStr">
        <is>
          <t>US26</t>
        </is>
      </c>
      <c r="C790" s="77" t="inlineStr">
        <is>
          <t>Wisconsin Madison</t>
        </is>
      </c>
      <c r="D790" s="77" t="inlineStr">
        <is>
          <t>US</t>
        </is>
      </c>
      <c r="E790" s="77" t="inlineStr">
        <is>
          <t>Data Science capstone (Psychology-hosted)</t>
        </is>
      </c>
      <c r="F790" s="77" t="inlineStr">
        <is>
          <t>No</t>
        </is>
      </c>
      <c r="G790" s="77" t="inlineStr"/>
      <c r="H790" s="77" t="inlineStr">
        <is>
          <t>Evidence gap</t>
        </is>
      </c>
      <c r="I790" s="77" t="inlineStr">
        <is>
          <t>Search snippet says sponsors (industry/government/research) meet teams; page returned 503 so not verified.</t>
        </is>
      </c>
      <c r="J790" s="77" t="inlineStr">
        <is>
          <t>https://datascience.psych.wisc.edu/capstone-projects/</t>
        </is>
      </c>
      <c r="K790" s="77" t="inlineStr"/>
    </row>
    <row r="791">
      <c r="A791" s="77" t="inlineStr">
        <is>
          <t>US26-X03</t>
        </is>
      </c>
      <c r="B791" s="77" t="inlineStr">
        <is>
          <t>US26</t>
        </is>
      </c>
      <c r="C791" s="77" t="inlineStr">
        <is>
          <t>Wisconsin Madison</t>
        </is>
      </c>
      <c r="D791" s="77" t="inlineStr">
        <is>
          <t>US</t>
        </is>
      </c>
      <c r="E791" s="77" t="inlineStr">
        <is>
          <t>ECE capstone (ECE 453/455/554), MSE 470/471, BME 400, xDI</t>
        </is>
      </c>
      <c r="F791" s="77" t="inlineStr">
        <is>
          <t>No</t>
        </is>
      </c>
      <c r="G791" s="77" t="inlineStr"/>
      <c r="H791" s="77" t="inlineStr">
        <is>
          <t>Evidence gap</t>
        </is>
      </c>
      <c r="I791" s="77" t="inlineStr">
        <is>
          <t>Spring 2026 open house with industry judges, but client-set briefs not verified; judged showcase alone insufficient.</t>
        </is>
      </c>
      <c r="J791" s="77" t="inlineStr">
        <is>
          <t>https://engineering.wisc.edu/blog/showcasing-innovation-at-the-spring-2026-ece-capstone-design-open-house/</t>
        </is>
      </c>
      <c r="K791" s="77" t="inlineStr"/>
    </row>
    <row r="792">
      <c r="A792" s="77" t="inlineStr">
        <is>
          <t>US26-X04</t>
        </is>
      </c>
      <c r="B792" s="77" t="inlineStr">
        <is>
          <t>US26</t>
        </is>
      </c>
      <c r="C792" s="77" t="inlineStr">
        <is>
          <t>Wisconsin Madison</t>
        </is>
      </c>
      <c r="D792" s="77" t="inlineStr">
        <is>
          <t>US</t>
        </is>
      </c>
      <c r="E792" s="77" t="inlineStr">
        <is>
          <t>UniverCity Alliance Scholars</t>
        </is>
      </c>
      <c r="F792" s="77" t="inlineStr">
        <is>
          <t>No</t>
        </is>
      </c>
      <c r="G792" s="77" t="inlineStr"/>
      <c r="H792" s="77" t="inlineStr">
        <is>
          <t>Near-miss: not group</t>
        </is>
      </c>
      <c r="I792" s="77" t="inlineStr">
        <is>
          <t>Individual student projects for partner communities.</t>
        </is>
      </c>
      <c r="J792" s="77" t="inlineStr">
        <is>
          <t>https://univercity.wisc.edu/2024/09/03/univercity-alliance-scholars-partner-with-wisconsin-communities-to-work-on-local-priorities/</t>
        </is>
      </c>
      <c r="K792" s="77" t="inlineStr">
        <is>
          <t>Fall 2025 cohort of 8 scholars (search summary)</t>
        </is>
      </c>
    </row>
    <row r="793">
      <c r="A793" s="77" t="inlineStr">
        <is>
          <t>US26-X05</t>
        </is>
      </c>
      <c r="B793" s="77" t="inlineStr">
        <is>
          <t>US26</t>
        </is>
      </c>
      <c r="C793" s="77" t="inlineStr">
        <is>
          <t>Wisconsin Madison</t>
        </is>
      </c>
      <c r="D793" s="77" t="inlineStr">
        <is>
          <t>US</t>
        </is>
      </c>
      <c r="E793" s="77" t="inlineStr">
        <is>
          <t>Consulting Practicum (Wisconsin School of Business)</t>
        </is>
      </c>
      <c r="F793" s="77" t="inlineStr">
        <is>
          <t>No</t>
        </is>
      </c>
      <c r="G793" s="77" t="inlineStr"/>
      <c r="H793" s="77" t="inlineStr">
        <is>
          <t>Evidence gap</t>
        </is>
      </c>
      <c r="I793" s="77" t="inlineStr">
        <is>
          <t>Search extract describes 12-week live consulting practicum with sponsors (Lands' End, Kimberly-Clark etc.) but page not opened and programme/eligibility unverified.</t>
        </is>
      </c>
      <c r="J793" s="77" t="inlineStr">
        <is>
          <t>https://business.wisc.edu/graduate/consulting/</t>
        </is>
      </c>
      <c r="K793" s="77" t="inlineStr"/>
    </row>
    <row r="794">
      <c r="A794" s="77" t="inlineStr">
        <is>
          <t>US26-X06</t>
        </is>
      </c>
      <c r="B794" s="77" t="inlineStr">
        <is>
          <t>US26</t>
        </is>
      </c>
      <c r="C794" s="77" t="inlineStr">
        <is>
          <t>Wisconsin Madison</t>
        </is>
      </c>
      <c r="D794" s="77" t="inlineStr">
        <is>
          <t>US</t>
        </is>
      </c>
      <c r="E794" s="77" t="inlineStr">
        <is>
          <t>Public Humanities Exchange (HEX-U)</t>
        </is>
      </c>
      <c r="F794" s="77" t="inlineStr">
        <is>
          <t>No</t>
        </is>
      </c>
      <c r="G794" s="77" t="inlineStr"/>
      <c r="H794" s="77" t="inlineStr">
        <is>
          <t>Evidence gap</t>
        </is>
      </c>
      <c r="I794" s="77" t="inlineStr">
        <is>
          <t>Funds student-initiated community-organisation projects; team/brief structure not verified.</t>
        </is>
      </c>
      <c r="J794" s="77" t="inlineStr">
        <is>
          <t>https://humanities.wisc.edu/public-humanities/exchange/</t>
        </is>
      </c>
      <c r="K794" s="77" t="inlineStr"/>
    </row>
    <row r="795">
      <c r="A795" s="77" t="inlineStr">
        <is>
          <t>US27-X01</t>
        </is>
      </c>
      <c r="B795" s="77" t="inlineStr">
        <is>
          <t>US27</t>
        </is>
      </c>
      <c r="C795" s="77" t="inlineStr">
        <is>
          <t>Washington</t>
        </is>
      </c>
      <c r="D795" s="77" t="inlineStr">
        <is>
          <t>US</t>
        </is>
      </c>
      <c r="E795" s="77" t="inlineStr">
        <is>
          <t>Built Environments studios (Storefront, Nehemiah, URBAN 507, design/build)</t>
        </is>
      </c>
      <c r="F795" s="77" t="inlineStr">
        <is>
          <t>No</t>
        </is>
      </c>
      <c r="G795" s="77" t="inlineStr"/>
      <c r="H795" s="77" t="inlineStr">
        <is>
          <t>Evidence gap</t>
        </is>
      </c>
      <c r="I795" s="77" t="inlineStr">
        <is>
          <t>Page describes community/client-partnered collaborative studios, but no specific studio opened with project, team and partner evidence for a single route; likely further qualifying instances.</t>
        </is>
      </c>
      <c r="J795" s="77" t="inlineStr">
        <is>
          <t>https://be.uw.edu/academics/studios/</t>
        </is>
      </c>
      <c r="K795" s="77" t="inlineStr">
        <is>
          <t>undated</t>
        </is>
      </c>
    </row>
    <row r="796">
      <c r="A796" s="77" t="inlineStr">
        <is>
          <t>US27-X02</t>
        </is>
      </c>
      <c r="B796" s="77" t="inlineStr">
        <is>
          <t>US27</t>
        </is>
      </c>
      <c r="C796" s="77" t="inlineStr">
        <is>
          <t>Washington</t>
        </is>
      </c>
      <c r="D796" s="77" t="inlineStr">
        <is>
          <t>US</t>
        </is>
      </c>
      <c r="E796" s="77" t="inlineStr">
        <is>
          <t>Allen School CSE 481 capstones</t>
        </is>
      </c>
      <c r="F796" s="77" t="inlineStr">
        <is>
          <t>No</t>
        </is>
      </c>
      <c r="G796" s="77" t="inlineStr"/>
      <c r="H796" s="77" t="inlineStr">
        <is>
          <t>Evidence gap</t>
        </is>
      </c>
      <c r="I796" s="77" t="inlineStr">
        <is>
          <t>Team capstone but no employer sponsor evidenced in search extract.</t>
        </is>
      </c>
      <c r="J796" s="77" t="inlineStr">
        <is>
          <t>https://www.cs.washington.edu/academics/undergraduate/degree-requirements/capstones/</t>
        </is>
      </c>
      <c r="K796" s="77" t="inlineStr"/>
    </row>
    <row r="797">
      <c r="A797" s="77" t="inlineStr">
        <is>
          <t>US27-X03</t>
        </is>
      </c>
      <c r="B797" s="77" t="inlineStr">
        <is>
          <t>US27</t>
        </is>
      </c>
      <c r="C797" s="77" t="inlineStr">
        <is>
          <t>Washington</t>
        </is>
      </c>
      <c r="D797" s="77" t="inlineStr">
        <is>
          <t>US</t>
        </is>
      </c>
      <c r="E797" s="77" t="inlineStr">
        <is>
          <t>Program on the Environment capstone (ENVIR 490-492)</t>
        </is>
      </c>
      <c r="F797" s="77" t="inlineStr">
        <is>
          <t>No</t>
        </is>
      </c>
      <c r="G797" s="77" t="inlineStr"/>
      <c r="H797" s="77" t="inlineStr">
        <is>
          <t>Near-miss: not group</t>
        </is>
      </c>
      <c r="I797" s="77" t="inlineStr">
        <is>
          <t>Internship-based; search extract says typically individual.</t>
        </is>
      </c>
      <c r="J797" s="77" t="inlineStr">
        <is>
          <t>https://envstudies.uw.edu/capstone-experience/</t>
        </is>
      </c>
      <c r="K797" s="77" t="inlineStr"/>
    </row>
    <row r="798">
      <c r="A798" s="77" t="inlineStr">
        <is>
          <t>US27-X04</t>
        </is>
      </c>
      <c r="B798" s="77" t="inlineStr">
        <is>
          <t>US27</t>
        </is>
      </c>
      <c r="C798" s="77" t="inlineStr">
        <is>
          <t>Washington</t>
        </is>
      </c>
      <c r="D798" s="77" t="inlineStr">
        <is>
          <t>US</t>
        </is>
      </c>
      <c r="E798" s="77" t="inlineStr">
        <is>
          <t>Undergraduate Community-Based Internship Program (CELE)</t>
        </is>
      </c>
      <c r="F798" s="77" t="inlineStr">
        <is>
          <t>Yes</t>
        </is>
      </c>
      <c r="G798" s="77" t="n">
        <v>119</v>
      </c>
      <c r="H798" s="77" t="inlineStr">
        <is>
          <t>Placement/internship</t>
        </is>
      </c>
      <c r="I798" s="77" t="inlineStr">
        <is>
          <t>Paid individual internships with nonprofits and public-sector organisations; no group project evidenced; legacy row not reassessed beyond that (no new page opened).</t>
        </is>
      </c>
      <c r="J798" s="77" t="inlineStr">
        <is>
          <t>https://www.washington.edu/uaa/scholarships-and-funding/</t>
        </is>
      </c>
      <c r="K798" s="77" t="inlineStr">
        <is>
          <t>2025 evidence; current intake unverified</t>
        </is>
      </c>
    </row>
    <row r="799">
      <c r="A799" s="77" t="inlineStr">
        <is>
          <t>US28-X01</t>
        </is>
      </c>
      <c r="B799" s="77" t="inlineStr">
        <is>
          <t>US28</t>
        </is>
      </c>
      <c r="C799" s="77" t="inlineStr">
        <is>
          <t>Boston University</t>
        </is>
      </c>
      <c r="D799" s="77" t="inlineStr">
        <is>
          <t>US</t>
        </is>
      </c>
      <c r="E799" s="77" t="inlineStr">
        <is>
          <t>PRLab (College of Communication student-run PR agency)</t>
        </is>
      </c>
      <c r="F799" s="77" t="inlineStr">
        <is>
          <t>No</t>
        </is>
      </c>
      <c r="G799" s="77" t="inlineStr"/>
      <c r="H799" s="77" t="inlineStr">
        <is>
          <t>Evidence gap</t>
        </is>
      </c>
      <c r="I799" s="77" t="inlineStr">
        <is>
          <t>Page fetched states only that it is a student-led PR agency; client types, teams, credit and eligibility not stated on that page (search summary claimed paying Boston-area clients; not verified).</t>
        </is>
      </c>
      <c r="J799" s="77" t="inlineStr">
        <is>
          <t>https://www.bu.edu/prlab/</t>
        </is>
      </c>
      <c r="K799" s="77" t="inlineStr">
        <is>
          <t>undated</t>
        </is>
      </c>
    </row>
    <row r="800">
      <c r="A800" s="77" t="inlineStr">
        <is>
          <t>US28-X02</t>
        </is>
      </c>
      <c r="B800" s="77" t="inlineStr">
        <is>
          <t>US28</t>
        </is>
      </c>
      <c r="C800" s="77" t="inlineStr">
        <is>
          <t>Boston University</t>
        </is>
      </c>
      <c r="D800" s="77" t="inlineStr">
        <is>
          <t>US</t>
        </is>
      </c>
      <c r="E800" s="77" t="inlineStr">
        <is>
          <t>Law School clinics / Health Justice Practicum</t>
        </is>
      </c>
      <c r="F800" s="77" t="inlineStr">
        <is>
          <t>No</t>
        </is>
      </c>
      <c r="G800" s="77" t="inlineStr"/>
      <c r="H800" s="77" t="inlineStr">
        <is>
          <t>Placement/internship</t>
        </is>
      </c>
      <c r="I800" s="77" t="inlineStr">
        <is>
          <t>Known only from a search summary; clinics are client casework, group/project structure not evidenced.</t>
        </is>
      </c>
      <c r="J800" s="77" t="inlineStr"/>
      <c r="K800" s="77" t="inlineStr"/>
    </row>
    <row r="801">
      <c r="A801" s="77" t="inlineStr">
        <is>
          <t>US28-X03</t>
        </is>
      </c>
      <c r="B801" s="77" t="inlineStr">
        <is>
          <t>US28</t>
        </is>
      </c>
      <c r="C801" s="77" t="inlineStr">
        <is>
          <t>Boston University</t>
        </is>
      </c>
      <c r="D801" s="77" t="inlineStr">
        <is>
          <t>US</t>
        </is>
      </c>
      <c r="E801" s="77" t="inlineStr">
        <is>
          <t>Action Learning Lab: Applied Analytics (QST BA 325) and Health Sector Consulting</t>
        </is>
      </c>
      <c r="F801" s="77" t="inlineStr">
        <is>
          <t>No</t>
        </is>
      </c>
      <c r="G801" s="77" t="inlineStr"/>
      <c r="H801" s="77" t="inlineStr">
        <is>
          <t>Evidence gap</t>
        </is>
      </c>
      <c r="I801" s="77" t="inlineStr">
        <is>
          <t>Search summary only: team course with actual client organisation; not opened or verified.</t>
        </is>
      </c>
      <c r="J801" s="77" t="inlineStr">
        <is>
          <t>https://www.bu.edu/academics/questrom/courses/action-learning/</t>
        </is>
      </c>
      <c r="K801" s="77" t="inlineStr"/>
    </row>
    <row r="802">
      <c r="A802" s="77" t="inlineStr">
        <is>
          <t>US28-X04</t>
        </is>
      </c>
      <c r="B802" s="77" t="inlineStr">
        <is>
          <t>US28</t>
        </is>
      </c>
      <c r="C802" s="77" t="inlineStr">
        <is>
          <t>Boston University</t>
        </is>
      </c>
      <c r="D802" s="77" t="inlineStr">
        <is>
          <t>US</t>
        </is>
      </c>
      <c r="E802" s="77" t="inlineStr">
        <is>
          <t>Spark! Justice Media co-Lab (HUB XC473)</t>
        </is>
      </c>
      <c r="F802" s="77" t="inlineStr">
        <is>
          <t>No</t>
        </is>
      </c>
      <c r="G802" s="77" t="inlineStr"/>
      <c r="H802" s="77" t="inlineStr">
        <is>
          <t>Evidence gap</t>
        </is>
      </c>
      <c r="I802" s="77" t="inlineStr">
        <is>
          <t>Media partners named (Boston Globe, CBS Boston, GBH, USA Today); team and deliverable structure not evidenced in fetched pages; application required.</t>
        </is>
      </c>
      <c r="J802" s="77" t="inlineStr">
        <is>
          <t>https://www.bu.edu/spark/students/xlab/</t>
        </is>
      </c>
      <c r="K802" s="77" t="inlineStr">
        <is>
          <t>Spring 2027 listing</t>
        </is>
      </c>
    </row>
    <row r="803">
      <c r="A803" s="77" t="inlineStr">
        <is>
          <t>US28-X05</t>
        </is>
      </c>
      <c r="B803" s="77" t="inlineStr">
        <is>
          <t>US28</t>
        </is>
      </c>
      <c r="C803" s="77" t="inlineStr">
        <is>
          <t>Boston University</t>
        </is>
      </c>
      <c r="D803" s="77" t="inlineStr">
        <is>
          <t>US</t>
        </is>
      </c>
      <c r="E803" s="77" t="inlineStr">
        <is>
          <t>MPH Practicum (SPH PH 976) and Integrative Learning Experience</t>
        </is>
      </c>
      <c r="F803" s="77" t="inlineStr">
        <is>
          <t>No</t>
        </is>
      </c>
      <c r="G803" s="77" t="inlineStr"/>
      <c r="H803" s="77" t="inlineStr">
        <is>
          <t>Placement/internship</t>
        </is>
      </c>
      <c r="I803" s="77" t="inlineStr">
        <is>
          <t>240-hour individual practicum and student-initiated ILE; team project not evidenced (search summary).</t>
        </is>
      </c>
      <c r="J803" s="77" t="inlineStr">
        <is>
          <t>https://www.bu.edu/sph/education/degrees-and-programs/master-of-public-health-programs/professional-development-and-practical-experience/</t>
        </is>
      </c>
      <c r="K803" s="77" t="inlineStr"/>
    </row>
    <row r="804">
      <c r="A804" s="77" t="inlineStr">
        <is>
          <t>US28-X06</t>
        </is>
      </c>
      <c r="B804" s="77" t="inlineStr">
        <is>
          <t>US28</t>
        </is>
      </c>
      <c r="C804" s="77" t="inlineStr">
        <is>
          <t>Boston University</t>
        </is>
      </c>
      <c r="D804" s="77" t="inlineStr">
        <is>
          <t>US</t>
        </is>
      </c>
      <c r="E804" s="77" t="inlineStr">
        <is>
          <t>CGS Capstone</t>
        </is>
      </c>
      <c r="F804" s="77" t="inlineStr">
        <is>
          <t>No</t>
        </is>
      </c>
      <c r="G804" s="77" t="inlineStr"/>
      <c r="H804" s="77" t="inlineStr">
        <is>
          <t>Near-miss: no external org</t>
        </is>
      </c>
      <c r="I804" s="77" t="inlineStr">
        <is>
          <t>Team research paper; no external client evidenced (search summary).</t>
        </is>
      </c>
      <c r="J804" s="77" t="inlineStr">
        <is>
          <t>https://www.bu.edu/cgs/experiences/capstone/</t>
        </is>
      </c>
      <c r="K804" s="77" t="inlineStr"/>
    </row>
    <row r="805">
      <c r="A805" s="77" t="inlineStr">
        <is>
          <t>US29-X01</t>
        </is>
      </c>
      <c r="B805" s="77" t="inlineStr">
        <is>
          <t>US29</t>
        </is>
      </c>
      <c r="C805" s="77" t="inlineStr">
        <is>
          <t>Pennsylvania State</t>
        </is>
      </c>
      <c r="D805" s="77" t="inlineStr">
        <is>
          <t>US</t>
        </is>
      </c>
      <c r="E805" s="77" t="inlineStr">
        <is>
          <t>Invent Penn State / Summer Founders</t>
        </is>
      </c>
      <c r="F805" s="77" t="inlineStr">
        <is>
          <t>Yes</t>
        </is>
      </c>
      <c r="G805" s="77" t="n">
        <v>124</v>
      </c>
      <c r="H805" s="77" t="inlineStr">
        <is>
          <t>Entrepreneurship/incubator</t>
        </is>
      </c>
      <c r="I805" s="77" t="inlineStr">
        <is>
          <t>Student-founder venture development with grant, accelerator and advisers; students work on their own ventures, not on an external organisation's brief (fails C).</t>
        </is>
      </c>
      <c r="J805" s="77" t="inlineStr">
        <is>
          <t>https://invent.psu.edu/about-ips/</t>
        </is>
      </c>
      <c r="K805" s="77" t="inlineStr">
        <is>
          <t>Not researched further in reduced-depth mode; legacy latest intake unverified.</t>
        </is>
      </c>
    </row>
    <row r="806">
      <c r="A806" s="77" t="inlineStr">
        <is>
          <t>US29-X02</t>
        </is>
      </c>
      <c r="B806" s="77" t="inlineStr">
        <is>
          <t>US29</t>
        </is>
      </c>
      <c r="C806" s="77" t="inlineStr">
        <is>
          <t>Pennsylvania State</t>
        </is>
      </c>
      <c r="D806" s="77" t="inlineStr">
        <is>
          <t>US</t>
        </is>
      </c>
      <c r="E806" s="77" t="inlineStr">
        <is>
          <t>Smeal Career Accelerator (pilot, summer 2026)</t>
        </is>
      </c>
      <c r="F806" s="77" t="inlineStr">
        <is>
          <t>No</t>
        </is>
      </c>
      <c r="G806" s="77" t="inlineStr"/>
      <c r="H806" s="77" t="inlineStr">
        <is>
          <t>Evidence gap</t>
        </is>
      </c>
      <c r="I806" s="77" t="inlineStr">
        <is>
          <t>Credit-bearing pilot with company-sponsored projects (search summary), but group working, client role and delivery not verified.</t>
        </is>
      </c>
      <c r="J806" s="77" t="inlineStr">
        <is>
          <t>https://www.psu.edu/news/smeal-college-business/story/penn-state-smeal-career-accelerator-pilot-gives-students-real-world</t>
        </is>
      </c>
      <c r="K806" s="77" t="inlineStr">
        <is>
          <t>Pilot.</t>
        </is>
      </c>
    </row>
    <row r="807">
      <c r="A807" s="77" t="inlineStr">
        <is>
          <t>US29-X03</t>
        </is>
      </c>
      <c r="B807" s="77" t="inlineStr">
        <is>
          <t>US29</t>
        </is>
      </c>
      <c r="C807" s="77" t="inlineStr">
        <is>
          <t>Pennsylvania State</t>
        </is>
      </c>
      <c r="D807" s="77" t="inlineStr">
        <is>
          <t>US</t>
        </is>
      </c>
      <c r="E807" s="77" t="inlineStr">
        <is>
          <t>Penn State Dickinson Law clinics</t>
        </is>
      </c>
      <c r="F807" s="77" t="inlineStr">
        <is>
          <t>No</t>
        </is>
      </c>
      <c r="G807" s="77" t="inlineStr"/>
      <c r="H807" s="77" t="inlineStr">
        <is>
          <t>Near-miss: not group</t>
        </is>
      </c>
      <c r="I807" s="77" t="inlineStr">
        <is>
          <t>Supervised legal casework for clients, not a team project with defined output.</t>
        </is>
      </c>
      <c r="J807" s="77" t="inlineStr">
        <is>
          <t>https://dickinsonlaw.psu.edu/in-house-legal-clinics</t>
        </is>
      </c>
      <c r="K807" s="77" t="inlineStr"/>
    </row>
    <row r="808">
      <c r="A808" s="77" t="inlineStr">
        <is>
          <t>US29-X04</t>
        </is>
      </c>
      <c r="B808" s="77" t="inlineStr">
        <is>
          <t>US29</t>
        </is>
      </c>
      <c r="C808" s="77" t="inlineStr">
        <is>
          <t>Pennsylvania State</t>
        </is>
      </c>
      <c r="D808" s="77" t="inlineStr">
        <is>
          <t>US</t>
        </is>
      </c>
      <c r="E808" s="77" t="inlineStr">
        <is>
          <t>Stuckeman Intergenerational Design Innovation Challenge</t>
        </is>
      </c>
      <c r="F808" s="77" t="inlineStr">
        <is>
          <t>No</t>
        </is>
      </c>
      <c r="G808" s="77" t="inlineStr"/>
      <c r="H808" s="77" t="inlineStr">
        <is>
          <t>Event/competition without live client</t>
        </is>
      </c>
      <c r="I808" s="77" t="inlineStr">
        <is>
          <t>Two-week interdisciplinary competition; external client not verified.</t>
        </is>
      </c>
      <c r="J808" s="77" t="inlineStr">
        <is>
          <t>https://www.psu.edu/news/arts-and-architecture/story/stuckeman-hosts-inaugural-interdisciplinary-design-competition-names</t>
        </is>
      </c>
      <c r="K808" s="77" t="inlineStr"/>
    </row>
    <row r="809">
      <c r="A809" s="77" t="inlineStr">
        <is>
          <t>US29-X05</t>
        </is>
      </c>
      <c r="B809" s="77" t="inlineStr">
        <is>
          <t>US29</t>
        </is>
      </c>
      <c r="C809" s="77" t="inlineStr">
        <is>
          <t>Pennsylvania State</t>
        </is>
      </c>
      <c r="D809" s="77" t="inlineStr">
        <is>
          <t>US</t>
        </is>
      </c>
      <c r="E809" s="77" t="inlineStr">
        <is>
          <t>COMM 473 Public Relations Campaigns / Bateman competition</t>
        </is>
      </c>
      <c r="F809" s="77" t="inlineStr">
        <is>
          <t>No</t>
        </is>
      </c>
      <c r="G809" s="77" t="inlineStr"/>
      <c r="H809" s="77" t="inlineStr">
        <is>
          <t>Evidence gap</t>
        </is>
      </c>
      <c r="I809" s="77" t="inlineStr">
        <is>
          <t>Client-based campaign course mentioned in search summary only; not opened.</t>
        </is>
      </c>
      <c r="J809" s="77" t="inlineStr">
        <is>
          <t>https://bellisario.psu.edu/commagency/</t>
        </is>
      </c>
      <c r="K809" s="77" t="inlineStr"/>
    </row>
    <row r="810">
      <c r="A810" s="77" t="inlineStr">
        <is>
          <t>US29-X06</t>
        </is>
      </c>
      <c r="B810" s="77" t="inlineStr">
        <is>
          <t>US29</t>
        </is>
      </c>
      <c r="C810" s="77" t="inlineStr">
        <is>
          <t>Pennsylvania State</t>
        </is>
      </c>
      <c r="D810" s="77" t="inlineStr">
        <is>
          <t>US</t>
        </is>
      </c>
      <c r="E810" s="77" t="inlineStr">
        <is>
          <t>Other departmental engineering capstones (EECS, Aerospace, ESM, Biological Engineering, Great Valley, Abington, Harrisburg)</t>
        </is>
      </c>
      <c r="F810" s="77" t="inlineStr">
        <is>
          <t>No</t>
        </is>
      </c>
      <c r="G810" s="77" t="inlineStr"/>
      <c r="H810" s="77" t="inlineStr">
        <is>
          <t>Evidence gap</t>
        </is>
      </c>
      <c r="I810" s="77" t="inlineStr">
        <is>
          <t>Sponsored team capstones likely overlap with Learning Factory route or are campus-specific; not researched in reduced-depth mode.</t>
        </is>
      </c>
      <c r="J810" s="77" t="inlineStr">
        <is>
          <t>https://www.eecs.psu.edu/industry/partnerships/EECS-Industry-Capstone-Sponsorship.aspx</t>
        </is>
      </c>
      <c r="K810" s="77" t="inlineStr"/>
    </row>
    <row r="811">
      <c r="A811" s="77" t="inlineStr">
        <is>
          <t>US30-X01</t>
        </is>
      </c>
      <c r="B811" s="77" t="inlineStr">
        <is>
          <t>US30</t>
        </is>
      </c>
      <c r="C811" s="77" t="inlineStr">
        <is>
          <t>Ohio State</t>
        </is>
      </c>
      <c r="D811" s="77" t="inlineStr">
        <is>
          <t>US</t>
        </is>
      </c>
      <c r="E811" s="77" t="inlineStr">
        <is>
          <t>Fisher Global Consulting (undergraduate)</t>
        </is>
      </c>
      <c r="F811" s="77" t="inlineStr">
        <is>
          <t>No</t>
        </is>
      </c>
      <c r="G811" s="77" t="inlineStr"/>
      <c r="H811" s="77" t="inlineStr">
        <is>
          <t>Evidence gap</t>
        </is>
      </c>
      <c r="I811" s="77" t="inlineStr">
        <is>
          <t>Search summary describes undergraduate teams working with clients for 7 weeks plus 2-3 weeks in May, but the page fetched (engage-a-fisher-global-team) only said 'Host an undergraduate consulting team... for 2-4 weeks in May'; no team size, credit, deliverable or dated cohort.</t>
        </is>
      </c>
      <c r="J811" s="77" t="inlineStr">
        <is>
          <t>https://fisher.osu.edu/global-opportunities/engage-a-fisher-global-team</t>
        </is>
      </c>
      <c r="K811" s="77" t="inlineStr">
        <is>
          <t>Lead</t>
        </is>
      </c>
    </row>
    <row r="812">
      <c r="A812" s="77" t="inlineStr">
        <is>
          <t>US30-X02</t>
        </is>
      </c>
      <c r="B812" s="77" t="inlineStr">
        <is>
          <t>US30</t>
        </is>
      </c>
      <c r="C812" s="77" t="inlineStr">
        <is>
          <t>Ohio State</t>
        </is>
      </c>
      <c r="D812" s="77" t="inlineStr">
        <is>
          <t>US</t>
        </is>
      </c>
      <c r="E812" s="77" t="inlineStr">
        <is>
          <t>Glenn College PUBAFRS 7950 Capstone: Nonprofit Topics</t>
        </is>
      </c>
      <c r="F812" s="77" t="inlineStr">
        <is>
          <t>No</t>
        </is>
      </c>
      <c r="G812" s="77" t="inlineStr"/>
      <c r="H812" s="77" t="inlineStr">
        <is>
          <t>Evidence gap</t>
        </is>
      </c>
      <c r="I812" s="77" t="inlineStr">
        <is>
          <t>Search summary: student teams do capacity-building projects for local nonprofits (MPA exit requirement); only sample syllabus, not opened.</t>
        </is>
      </c>
      <c r="J812" s="77" t="inlineStr">
        <is>
          <t>https://glenn.osu.edu/7950-sample-syllabus</t>
        </is>
      </c>
      <c r="K812" s="77" t="inlineStr">
        <is>
          <t>Lead</t>
        </is>
      </c>
    </row>
    <row r="813">
      <c r="A813" s="77" t="inlineStr">
        <is>
          <t>US30-X03</t>
        </is>
      </c>
      <c r="B813" s="77" t="inlineStr">
        <is>
          <t>US30</t>
        </is>
      </c>
      <c r="C813" s="77" t="inlineStr">
        <is>
          <t>Ohio State</t>
        </is>
      </c>
      <c r="D813" s="77" t="inlineStr">
        <is>
          <t>US</t>
        </is>
      </c>
      <c r="E813" s="77" t="inlineStr">
        <is>
          <t>Chemical &amp; Biomolecular Engineering, Mechanical Engineering and SIMCenter capstones</t>
        </is>
      </c>
      <c r="F813" s="77" t="inlineStr">
        <is>
          <t>No</t>
        </is>
      </c>
      <c r="G813" s="77" t="inlineStr"/>
      <c r="H813" s="77" t="inlineStr">
        <is>
          <t>Evidence gap</t>
        </is>
      </c>
      <c r="I813" s="77" t="inlineStr">
        <is>
          <t>Departmental sponsored capstones (CBE 2018-19: 61 projects, 12 outside partners hosting 28 per search summary); not researched in reduced-depth mode.</t>
        </is>
      </c>
      <c r="J813" s="77" t="inlineStr">
        <is>
          <t>https://cbe.osu.edu/news/2019/05/industry-hosts-project-based-learning</t>
        </is>
      </c>
      <c r="K813" s="77" t="inlineStr">
        <is>
          <t>Further departmental instances likely</t>
        </is>
      </c>
    </row>
    <row r="814">
      <c r="A814" s="77" t="inlineStr">
        <is>
          <t>US30-X04</t>
        </is>
      </c>
      <c r="B814" s="77" t="inlineStr">
        <is>
          <t>US30</t>
        </is>
      </c>
      <c r="C814" s="77" t="inlineStr">
        <is>
          <t>Ohio State</t>
        </is>
      </c>
      <c r="D814" s="77" t="inlineStr">
        <is>
          <t>US</t>
        </is>
      </c>
      <c r="E814" s="77" t="inlineStr">
        <is>
          <t>Service-Learning courses (Office of Service-Learning)</t>
        </is>
      </c>
      <c r="F814" s="77" t="inlineStr">
        <is>
          <t>No</t>
        </is>
      </c>
      <c r="G814" s="77" t="inlineStr"/>
      <c r="H814" s="77" t="inlineStr">
        <is>
          <t>Volunteering/service-learning</t>
        </is>
      </c>
      <c r="I814" s="77" t="inlineStr">
        <is>
          <t>Course directory of S-designated courses with community partners; individual courses not tested for project/group structure.</t>
        </is>
      </c>
      <c r="J814" s="77" t="inlineStr">
        <is>
          <t>https://service-learning.osu.edu/courses</t>
        </is>
      </c>
      <c r="K814" s="77" t="inlineStr"/>
    </row>
    <row r="815">
      <c r="A815" s="77" t="inlineStr">
        <is>
          <t>US30-X05</t>
        </is>
      </c>
      <c r="B815" s="77" t="inlineStr">
        <is>
          <t>US30</t>
        </is>
      </c>
      <c r="C815" s="77" t="inlineStr">
        <is>
          <t>Ohio State</t>
        </is>
      </c>
      <c r="D815" s="77" t="inlineStr">
        <is>
          <t>US</t>
        </is>
      </c>
      <c r="E815" s="77" t="inlineStr">
        <is>
          <t>Smart Campus Challenge</t>
        </is>
      </c>
      <c r="F815" s="77" t="inlineStr">
        <is>
          <t>No</t>
        </is>
      </c>
      <c r="G815" s="77" t="inlineStr"/>
      <c r="H815" s="77" t="inlineStr">
        <is>
          <t>Other</t>
        </is>
      </c>
      <c r="I815" s="77" t="inlineStr">
        <is>
          <t>Teams of up to four propose campus sustainability projects; campus operations clients are internal; search summary only.</t>
        </is>
      </c>
      <c r="J815" s="77" t="inlineStr">
        <is>
          <t>https://engineering.osu.edu/news/2026/06/smart-students-excel-smart-campus-challenge</t>
        </is>
      </c>
      <c r="K815" s="77" t="inlineStr"/>
    </row>
    <row r="816">
      <c r="A816" s="77" t="inlineStr">
        <is>
          <t>EU02-X01</t>
        </is>
      </c>
      <c r="B816" s="77" t="inlineStr">
        <is>
          <t>EU02</t>
        </is>
      </c>
      <c r="C816" s="77" t="inlineStr">
        <is>
          <t>Paris-Saclay</t>
        </is>
      </c>
      <c r="D816" s="77" t="inlineStr">
        <is>
          <t>EU</t>
        </is>
      </c>
      <c r="E816" s="77" t="inlineStr">
        <is>
          <t>Starthèse Start'up Pitch-iD</t>
        </is>
      </c>
      <c r="F816" s="77" t="inlineStr">
        <is>
          <t>Yes</t>
        </is>
      </c>
      <c r="G816" s="77" t="n">
        <v>127</v>
      </c>
      <c r="H816" s="77" t="inlineStr">
        <is>
          <t>Entrepreneurship/incubator</t>
        </is>
      </c>
      <c r="I816" s="77" t="inlineStr">
        <is>
          <t>Doctoral venture-pitch competition; no external organisation sets a brief; not verified as group client project.</t>
        </is>
      </c>
      <c r="J816" s="77" t="inlineStr">
        <is>
          <t>https://www.universite-paris-saclay.fr/actualites/starthese-startup-pitch-id-troisieme-edition-du-concours-entrepreneurial-pour-doctorantes</t>
        </is>
      </c>
      <c r="K816" s="77" t="inlineStr">
        <is>
          <t>2026 edition per legacy; not re-fetched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47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AU05-S01-R1</t>
        </is>
      </c>
      <c r="B764" s="77" t="inlineStr">
        <is>
          <t>AU05</t>
        </is>
      </c>
      <c r="C764" s="77" t="inlineStr">
        <is>
          <t>AU05-S01</t>
        </is>
      </c>
      <c r="D764" s="77" t="inlineStr">
        <is>
          <t>Monash Innovation Guarantee (MIG)</t>
        </is>
      </c>
      <c r="E764" s="77" t="inlineStr">
        <is>
          <t>project; group; employer; status</t>
        </is>
      </c>
      <c r="F764" s="77" t="inlineStr">
        <is>
          <t>https://www.monash.edu/flagship-rich-experiences/mig/about-the-unit</t>
        </is>
      </c>
      <c r="G764" s="77" t="inlineStr">
        <is>
          <t>About the unit - Flagship Rich Educational Experiences</t>
        </is>
      </c>
      <c r="H764" s="77" t="inlineStr">
        <is>
          <t>About</t>
        </is>
      </c>
      <c r="I764" s="77" t="inlineStr">
        <is>
          <t>undated</t>
        </is>
      </c>
      <c r="J764" s="77" t="inlineStr">
        <is>
          <t>2026-10-13</t>
        </is>
      </c>
      <c r="K764" s="77" t="inlineStr">
        <is>
          <t>search-summary paraphrase</t>
        </is>
      </c>
      <c r="L764" s="77" t="inlineStr">
        <is>
          <t>Students work in a small team to deliver a purpose-driven solution to a real-world challenge set by an industry partner organisation; three-week intensive in-person summer unit (Jan/Feb); partner touch points once each week, not exceeding 1.5 hours per week.</t>
        </is>
      </c>
    </row>
    <row r="765">
      <c r="A765" s="77" t="inlineStr">
        <is>
          <t>AU05-S01-R2</t>
        </is>
      </c>
      <c r="B765" s="77" t="inlineStr">
        <is>
          <t>AU05</t>
        </is>
      </c>
      <c r="C765" s="77" t="inlineStr">
        <is>
          <t>AU05-S01</t>
        </is>
      </c>
      <c r="D765" s="77" t="inlineStr">
        <is>
          <t>Monash Innovation Guarantee (MIG)</t>
        </is>
      </c>
      <c r="E765" s="77" t="inlineStr">
        <is>
          <t>project; employer; eligibility; credit; status</t>
        </is>
      </c>
      <c r="F765" s="77" t="inlineStr">
        <is>
          <t>https://enrich.monash.edu/programs/mon2750-monash-innovation-guarantee</t>
        </is>
      </c>
      <c r="G765" s="77" t="inlineStr">
        <is>
          <t>MON2750: Monash Innovation Guarantee</t>
        </is>
      </c>
      <c r="H765" s="77" t="inlineStr">
        <is>
          <t>Program page</t>
        </is>
      </c>
      <c r="I765" s="77" t="inlineStr">
        <is>
          <t>2026 (Summer B 2026 listing)</t>
        </is>
      </c>
      <c r="J765" s="77" t="inlineStr">
        <is>
          <t>2026-10-13</t>
        </is>
      </c>
      <c r="K765" s="77" t="inlineStr">
        <is>
          <t>search-summary paraphrase</t>
        </is>
      </c>
      <c r="L765" s="77" t="inlineStr">
        <is>
          <t>Challenge set by an industry partner (commercial or social enterprise, government or UN agency, or start-up); 6 credit points elective space; preferences then matched to a challenge; 100% in-semester assessment; 144 hours.</t>
        </is>
      </c>
    </row>
    <row r="766">
      <c r="A766" s="77" t="inlineStr">
        <is>
          <t>AU05-S01-R3</t>
        </is>
      </c>
      <c r="B766" s="77" t="inlineStr">
        <is>
          <t>AU05</t>
        </is>
      </c>
      <c r="C766" s="77" t="inlineStr">
        <is>
          <t>AU05-S01</t>
        </is>
      </c>
      <c r="D766" s="77" t="inlineStr">
        <is>
          <t>Monash Innovation Guarantee (MIG)</t>
        </is>
      </c>
      <c r="E766" s="77" t="inlineStr">
        <is>
          <t>reach; eligibility</t>
        </is>
      </c>
      <c r="F766" s="77" t="inlineStr">
        <is>
          <t>https://www.monash.edu/flagship-rich-experiences/mig/faqs</t>
        </is>
      </c>
      <c r="G766" s="77" t="inlineStr">
        <is>
          <t>FAQs - Flagship Rich Educational Experiences</t>
        </is>
      </c>
      <c r="H766" s="77" t="inlineStr">
        <is>
          <t>FAQ</t>
        </is>
      </c>
      <c r="I766" s="77" t="inlineStr">
        <is>
          <t>undated</t>
        </is>
      </c>
      <c r="J766" s="77" t="inlineStr">
        <is>
          <t>2026-10-13</t>
        </is>
      </c>
      <c r="K766" s="77" t="inlineStr">
        <is>
          <t>search-summary paraphrase</t>
        </is>
      </c>
      <c r="L766" s="77" t="inlineStr">
        <is>
          <t>MON2750 for second-year and MON3750 for third-year and above; enrolment open to students from any degree.</t>
        </is>
      </c>
    </row>
    <row r="767">
      <c r="A767" s="77" t="inlineStr">
        <is>
          <t>AU05-S02-R1</t>
        </is>
      </c>
      <c r="B767" s="77" t="inlineStr">
        <is>
          <t>AU05</t>
        </is>
      </c>
      <c r="C767" s="77" t="inlineStr">
        <is>
          <t>AU05-S02</t>
        </is>
      </c>
      <c r="D767" s="77" t="inlineStr">
        <is>
          <t>Monash Innovation Guarantee - Postgraduate (MIG-P)</t>
        </is>
      </c>
      <c r="E767" s="77" t="inlineStr">
        <is>
          <t>reach; eligibility; status</t>
        </is>
      </c>
      <c r="F767" s="77" t="inlineStr">
        <is>
          <t>https://www.monash.edu/flagship-rich-experiences/mig/postgraduate</t>
        </is>
      </c>
      <c r="G767" s="77" t="inlineStr">
        <is>
          <t>Postgraduate - Flagship Rich Educational Experiences</t>
        </is>
      </c>
      <c r="H767" s="77" t="inlineStr">
        <is>
          <t>Postgraduate</t>
        </is>
      </c>
      <c r="I767" s="77" t="inlineStr">
        <is>
          <t>2026</t>
        </is>
      </c>
      <c r="J767" s="77" t="inlineStr">
        <is>
          <t>2026-10-13</t>
        </is>
      </c>
      <c r="K767" s="77" t="inlineStr">
        <is>
          <t>search-summary paraphrase</t>
        </is>
      </c>
      <c r="L767" s="77" t="inlineStr">
        <is>
          <t>MIG-P is an intensive winter unit; 2026 schedule 6-23 July 2026; open to Monash postgraduate coursework students across all faculties.</t>
        </is>
      </c>
    </row>
    <row r="768">
      <c r="A768" s="77" t="inlineStr">
        <is>
          <t>AU05-S03-R1</t>
        </is>
      </c>
      <c r="B768" s="77" t="inlineStr">
        <is>
          <t>AU05</t>
        </is>
      </c>
      <c r="C768" s="77" t="inlineStr">
        <is>
          <t>AU05-S03</t>
        </is>
      </c>
      <c r="D768" s="77" t="inlineStr">
        <is>
          <t>Industry Consulting Projects (Business School consulting project units)</t>
        </is>
      </c>
      <c r="E768" s="77" t="inlineStr">
        <is>
          <t>project; group; employer; status; credit</t>
        </is>
      </c>
      <c r="F768" s="77" t="inlineStr">
        <is>
          <t>https://www.monash.edu/business/current-students/work-integrated-learning/industry-consulting-projects</t>
        </is>
      </c>
      <c r="G768" s="77" t="inlineStr">
        <is>
          <t>Industry consulting projects - Monash Business School</t>
        </is>
      </c>
      <c r="H768" s="77" t="inlineStr">
        <is>
          <t>Overview</t>
        </is>
      </c>
      <c r="I768" s="77" t="inlineStr">
        <is>
          <t>undated</t>
        </is>
      </c>
      <c r="J768" s="77" t="inlineStr">
        <is>
          <t>2026-10-13</t>
        </is>
      </c>
      <c r="K768" s="77" t="inlineStr">
        <is>
          <t>search-summary paraphrase</t>
        </is>
      </c>
      <c r="L768" s="77" t="inlineStr">
        <is>
          <t>Industry consulting projects involve teams of up to 5 students from various business degree specialisations working with industry partners to solve real business problems; units run in all semesters; 2027 applications open from October 2026.</t>
        </is>
      </c>
    </row>
    <row r="769">
      <c r="A769" s="77" t="inlineStr">
        <is>
          <t>AU05-S03-R2</t>
        </is>
      </c>
      <c r="B769" s="77" t="inlineStr">
        <is>
          <t>AU05</t>
        </is>
      </c>
      <c r="C769" s="77" t="inlineStr">
        <is>
          <t>AU05-S03</t>
        </is>
      </c>
      <c r="D769" s="77" t="inlineStr">
        <is>
          <t>Industry Consulting Projects (Business School consulting project units)</t>
        </is>
      </c>
      <c r="E769" s="77" t="inlineStr">
        <is>
          <t>group; employer; eligibility; participation</t>
        </is>
      </c>
      <c r="F769" s="77" t="inlineStr">
        <is>
          <t>https://www.monash.edu/business/current-students/wil/industry-consulting-projects/how-to-apply</t>
        </is>
      </c>
      <c r="G769" s="77" t="inlineStr">
        <is>
          <t>How to apply - Monash Business School</t>
        </is>
      </c>
      <c r="H769" s="77" t="inlineStr">
        <is>
          <t>How to apply</t>
        </is>
      </c>
      <c r="I769" s="77" t="inlineStr">
        <is>
          <t>2026</t>
        </is>
      </c>
      <c r="J769" s="77" t="inlineStr">
        <is>
          <t>2026-10-13</t>
        </is>
      </c>
      <c r="K769" s="77" t="inlineStr">
        <is>
          <t>search-summary paraphrase</t>
        </is>
      </c>
      <c r="L769" s="77" t="inlineStr">
        <is>
          <t>Faculty matches you with the project group best aligned to your preferences and the skills of group members; competitive; compulsory induction; student-sourced applications attach a host-organisation brief; UG 72 CP to apply.</t>
        </is>
      </c>
    </row>
    <row r="770">
      <c r="A770" s="77" t="inlineStr">
        <is>
          <t>AU05-S03-R3</t>
        </is>
      </c>
      <c r="B770" s="77" t="inlineStr">
        <is>
          <t>AU05</t>
        </is>
      </c>
      <c r="C770" s="77" t="inlineStr">
        <is>
          <t>AU05-S03</t>
        </is>
      </c>
      <c r="D770" s="77" t="inlineStr">
        <is>
          <t>Industry Consulting Projects (Business School consulting project units)</t>
        </is>
      </c>
      <c r="E770" s="77" t="inlineStr">
        <is>
          <t>credit; status</t>
        </is>
      </c>
      <c r="F770" s="77" t="inlineStr">
        <is>
          <t>https://handbook.monash.edu/2025/units/BEX3350</t>
        </is>
      </c>
      <c r="G770" s="77" t="inlineStr">
        <is>
          <t>BEX3350 - Consulting project</t>
        </is>
      </c>
      <c r="H770" s="77" t="inlineStr">
        <is>
          <t>Handbook entry</t>
        </is>
      </c>
      <c r="I770" s="77" t="inlineStr">
        <is>
          <t>2025</t>
        </is>
      </c>
      <c r="J770" s="77" t="inlineStr">
        <is>
          <t>2026-10-13</t>
        </is>
      </c>
      <c r="K770" s="77" t="inlineStr">
        <is>
          <t>search-summary paraphrase</t>
        </is>
      </c>
      <c r="L770" s="77" t="inlineStr">
        <is>
          <t>Consulting project unit listed in the 2025 handbook (BEX3450 and BEX5006 in the 2023 handbook).</t>
        </is>
      </c>
    </row>
    <row r="771">
      <c r="A771" s="77" t="inlineStr">
        <is>
          <t>AU05-S04-R1</t>
        </is>
      </c>
      <c r="B771" s="77" t="inlineStr">
        <is>
          <t>AU05</t>
        </is>
      </c>
      <c r="C771" s="77" t="inlineStr">
        <is>
          <t>AU05-S04</t>
        </is>
      </c>
      <c r="D771" s="77" t="inlineStr">
        <is>
          <t>Industry Innovation Program (IIP) - Final Year Project</t>
        </is>
      </c>
      <c r="E771" s="77" t="inlineStr">
        <is>
          <t>project; group; employer; credit</t>
        </is>
      </c>
      <c r="F771" s="77" t="inlineStr">
        <is>
          <t>https://www.monash.edu/industry-innovation-program/students</t>
        </is>
      </c>
      <c r="G771" s="77" t="inlineStr">
        <is>
          <t>Students - Industry Innovation Program</t>
        </is>
      </c>
      <c r="H771" s="77" t="inlineStr">
        <is>
          <t>Students</t>
        </is>
      </c>
      <c r="I771" s="77" t="inlineStr">
        <is>
          <t>undated</t>
        </is>
      </c>
      <c r="J771" s="77" t="inlineStr">
        <is>
          <t>2026-10-13</t>
        </is>
      </c>
      <c r="K771" s="77" t="inlineStr">
        <is>
          <t>search-summary paraphrase</t>
        </is>
      </c>
      <c r="L771" s="77" t="inlineStr">
        <is>
          <t>12-month industry project, credit via ENG4701/ENG4702; industry-sponsored scholarship; deliverables include project plan, reflective diary and final report; collaborate with an industry partner and other IIP students.</t>
        </is>
      </c>
    </row>
    <row r="772">
      <c r="A772" s="77" t="inlineStr">
        <is>
          <t>AU05-S04-R2</t>
        </is>
      </c>
      <c r="B772" s="77" t="inlineStr">
        <is>
          <t>AU05</t>
        </is>
      </c>
      <c r="C772" s="77" t="inlineStr">
        <is>
          <t>AU05-S04</t>
        </is>
      </c>
      <c r="D772" s="77" t="inlineStr">
        <is>
          <t>Industry Innovation Program (IIP) - Final Year Project</t>
        </is>
      </c>
      <c r="E772" s="77" t="inlineStr">
        <is>
          <t>project; employer; participation</t>
        </is>
      </c>
      <c r="F772" s="77" t="inlineStr">
        <is>
          <t>https://www.monash.edu/engineering/current-students/student-industry-engagement/final-year-project-options</t>
        </is>
      </c>
      <c r="G772" s="77" t="inlineStr">
        <is>
          <t>Final year project options - Engineering</t>
        </is>
      </c>
      <c r="H772" s="77" t="inlineStr">
        <is>
          <t>FYP options</t>
        </is>
      </c>
      <c r="I772" s="77" t="inlineStr">
        <is>
          <t>undated</t>
        </is>
      </c>
      <c r="J772" s="77" t="inlineStr">
        <is>
          <t>2026-10-13</t>
        </is>
      </c>
      <c r="K772" s="77" t="inlineStr">
        <is>
          <t>search-summary paraphrase</t>
        </is>
      </c>
      <c r="L772" s="77" t="inlineStr">
        <is>
          <t>IIP projects governed by a formal IIP Agreement; companies collaborate with a Monash academic supervisor to outline scope and milestones; interviews include Monash and the industry partner; also co-op and self-sourced industry FYPs.</t>
        </is>
      </c>
    </row>
    <row r="773">
      <c r="A773" s="77" t="inlineStr">
        <is>
          <t>AU05-S05-R1</t>
        </is>
      </c>
      <c r="B773" s="77" t="inlineStr">
        <is>
          <t>AU05</t>
        </is>
      </c>
      <c r="C773" s="77" t="inlineStr">
        <is>
          <t>AU05-S05</t>
        </is>
      </c>
      <c r="D773" s="77" t="inlineStr">
        <is>
          <t>Industry Experience Studio Project (FIT5120)</t>
        </is>
      </c>
      <c r="E773" s="77" t="inlineStr">
        <is>
          <t>project; group; employer; status</t>
        </is>
      </c>
      <c r="F773" s="77" t="inlineStr">
        <is>
          <t>https://www3.monash.edu/pubs/2019handbooks/units/FIT5120.html</t>
        </is>
      </c>
      <c r="G773" s="77" t="inlineStr">
        <is>
          <t>FIT5120: Industry experience studio project - 2019 Handbook</t>
        </is>
      </c>
      <c r="H773" s="77" t="inlineStr">
        <is>
          <t>Unit</t>
        </is>
      </c>
      <c r="I773" s="77" t="inlineStr">
        <is>
          <t>2019</t>
        </is>
      </c>
      <c r="J773" s="77" t="inlineStr">
        <is>
          <t>2026-10-13</t>
        </is>
      </c>
      <c r="K773" s="77" t="inlineStr">
        <is>
          <t>search-summary paraphrase</t>
        </is>
      </c>
      <c r="L773" s="77" t="inlineStr">
        <is>
          <t>Teams of four or five students build an IT solution for a real problem with mentoring from academic staff and senior industry clients; capstone unit.</t>
        </is>
      </c>
    </row>
    <row r="774">
      <c r="A774" s="77" t="inlineStr">
        <is>
          <t>AU05-S05-R2</t>
        </is>
      </c>
      <c r="B774" s="77" t="inlineStr">
        <is>
          <t>AU05</t>
        </is>
      </c>
      <c r="C774" s="77" t="inlineStr">
        <is>
          <t>AU05-S05</t>
        </is>
      </c>
      <c r="D774" s="77" t="inlineStr">
        <is>
          <t>Industry Experience Studio Project (FIT5120)</t>
        </is>
      </c>
      <c r="E774" s="77" t="inlineStr">
        <is>
          <t>project; group; employer</t>
        </is>
      </c>
      <c r="F774" s="77" t="inlineStr">
        <is>
          <t>https://www.monash.edu/it/industry-and-community/partnership-options</t>
        </is>
      </c>
      <c r="G774" s="77" t="inlineStr">
        <is>
          <t>Partnership options - Faculty of Information Technology</t>
        </is>
      </c>
      <c r="H774" s="77" t="inlineStr">
        <is>
          <t>Partnership options</t>
        </is>
      </c>
      <c r="I774" s="77" t="inlineStr">
        <is>
          <t>undated</t>
        </is>
      </c>
      <c r="J774" s="77" t="inlineStr">
        <is>
          <t>2026-10-13</t>
        </is>
      </c>
      <c r="K774" s="77" t="inlineStr">
        <is>
          <t>search-summary paraphrase</t>
        </is>
      </c>
      <c r="L774" s="77" t="inlineStr">
        <is>
          <t>Industry Experience Studio Projects: multidisciplinary student teams develop IT solutions for a real business problem or social good issue; partners assign a project, mentor (four visits per semester) and judge the expo.</t>
        </is>
      </c>
    </row>
    <row r="775">
      <c r="A775" s="77" t="inlineStr">
        <is>
          <t>AU06-S01-R1</t>
        </is>
      </c>
      <c r="B775" s="77" t="inlineStr">
        <is>
          <t>AU06</t>
        </is>
      </c>
      <c r="C775" s="77" t="inlineStr">
        <is>
          <t>AU06-S01</t>
        </is>
      </c>
      <c r="D775" s="77" t="inlineStr">
        <is>
          <t>Ventures Industry Challenge</t>
        </is>
      </c>
      <c r="E775" s="77" t="inlineStr">
        <is>
          <t>project; group; employer; reach; eligibility; status; participation</t>
        </is>
      </c>
      <c r="F775" s="77" t="inlineStr">
        <is>
          <t>https://ventures.uq.edu.au/industry-challenge</t>
        </is>
      </c>
      <c r="G775" s="77" t="inlineStr">
        <is>
          <t>Ventures Industry Challenge</t>
        </is>
      </c>
      <c r="H775" s="77" t="inlineStr">
        <is>
          <t>Main page</t>
        </is>
      </c>
      <c r="I775" s="77" t="inlineStr">
        <is>
          <t>2026 (page describes 2026 edition)</t>
        </is>
      </c>
      <c r="J775" s="77" t="inlineStr">
        <is>
          <t>2026-10-12</t>
        </is>
      </c>
      <c r="K775" s="77" t="inlineStr">
        <is>
          <t>search-summary paraphrase</t>
        </is>
      </c>
      <c r="L77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76">
      <c r="A776" s="77" t="inlineStr">
        <is>
          <t>AU06-S01-R2</t>
        </is>
      </c>
      <c r="B776" s="77" t="inlineStr">
        <is>
          <t>AU06</t>
        </is>
      </c>
      <c r="C776" s="77" t="inlineStr">
        <is>
          <t>AU06-S01</t>
        </is>
      </c>
      <c r="D776" s="77" t="inlineStr">
        <is>
          <t>Ventures Industry Challenge</t>
        </is>
      </c>
      <c r="E776" s="77" t="inlineStr">
        <is>
          <t>employer; status</t>
        </is>
      </c>
      <c r="F776" s="77" t="inlineStr">
        <is>
          <t>https://ventures.uq.edu.au/article/2024/10/ventures-industry-challenge-hooks-finalist-status-2024-excellence-awards</t>
        </is>
      </c>
      <c r="G776" s="77" t="inlineStr">
        <is>
          <t>Ventures Industry Challenge hooks finalist status in 2024 Excellence Awards</t>
        </is>
      </c>
      <c r="H776" s="77" t="inlineStr">
        <is>
          <t>News article</t>
        </is>
      </c>
      <c r="I776" s="77" t="inlineStr">
        <is>
          <t>2024</t>
        </is>
      </c>
      <c r="J776" s="77" t="inlineStr">
        <is>
          <t>2026-10-12</t>
        </is>
      </c>
      <c r="K776" s="77" t="inlineStr">
        <is>
          <t>search-summary paraphrase</t>
        </is>
      </c>
      <c r="L776" s="77" t="inlineStr">
        <is>
          <t>2024 edition used an Ocean Innovation theme with the Port of Brisbane; programme a Finalist in the Engagement Australia 2024 Excellence Awards.</t>
        </is>
      </c>
    </row>
    <row r="777">
      <c r="A777" s="77" t="inlineStr">
        <is>
          <t>AU06-S01-R3</t>
        </is>
      </c>
      <c r="B777" s="77" t="inlineStr">
        <is>
          <t>AU06</t>
        </is>
      </c>
      <c r="C777" s="77" t="inlineStr">
        <is>
          <t>AU06-S01</t>
        </is>
      </c>
      <c r="D777" s="77" t="inlineStr">
        <is>
          <t>Ventures Industry Challenge</t>
        </is>
      </c>
      <c r="E777" s="77" t="inlineStr">
        <is>
          <t>group; eligibility; duration; status</t>
        </is>
      </c>
      <c r="F777" s="77" t="inlineStr">
        <is>
          <t>https://ventures.uq.edu.au/industry-challenge</t>
        </is>
      </c>
      <c r="G777" s="77" t="inlineStr">
        <is>
          <t>Ventures Industry Challenge</t>
        </is>
      </c>
      <c r="H777" s="77" t="inlineStr">
        <is>
          <t>2026 details</t>
        </is>
      </c>
      <c r="I777" s="77" t="inlineStr">
        <is>
          <t>2026</t>
        </is>
      </c>
      <c r="J777" s="77" t="inlineStr">
        <is>
          <t>2026-10-12</t>
        </is>
      </c>
      <c r="K777" s="77" t="inlineStr">
        <is>
          <t>search-summary paraphrase</t>
        </is>
      </c>
      <c r="L77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78">
      <c r="A778" s="77" t="inlineStr">
        <is>
          <t>AU06-S02-R1</t>
        </is>
      </c>
      <c r="B778" s="77" t="inlineStr">
        <is>
          <t>AU06</t>
        </is>
      </c>
      <c r="C778" s="77" t="inlineStr">
        <is>
          <t>AU06-S02</t>
        </is>
      </c>
      <c r="D778" s="77" t="inlineStr">
        <is>
          <t>Practera SAIEP - Industry Experience Projects</t>
        </is>
      </c>
      <c r="E778" s="77" t="inlineStr">
        <is>
          <t>project; group; employer; reach; eligibility; duration; status</t>
        </is>
      </c>
      <c r="F778" s="77" t="inlineStr">
        <is>
          <t>https://employability.uq.edu.au/practera-saiep-industry-experience-projects</t>
        </is>
      </c>
      <c r="G778" s="77" t="inlineStr">
        <is>
          <t>Practera SAIEP - Industry Experience Projects</t>
        </is>
      </c>
      <c r="H778" s="77" t="inlineStr">
        <is>
          <t>Main page</t>
        </is>
      </c>
      <c r="I778" s="77" t="inlineStr">
        <is>
          <t>2026/27 (Summer 2026/2027 orientation dates listed)</t>
        </is>
      </c>
      <c r="J778" s="77" t="inlineStr">
        <is>
          <t>2026-10-12</t>
        </is>
      </c>
      <c r="K778" s="77" t="inlineStr">
        <is>
          <t>search-summary paraphrase</t>
        </is>
      </c>
      <c r="L77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79">
      <c r="A779" s="77" t="inlineStr">
        <is>
          <t>AU06-S03-R1</t>
        </is>
      </c>
      <c r="B779" s="77" t="inlineStr">
        <is>
          <t>AU06</t>
        </is>
      </c>
      <c r="C779" s="77" t="inlineStr">
        <is>
          <t>AU06-S03</t>
        </is>
      </c>
      <c r="D779" s="77" t="inlineStr">
        <is>
          <t>Industry Consulting Project (Business Industry Consultancy Project)</t>
        </is>
      </c>
      <c r="E779" s="77" t="inlineStr">
        <is>
          <t>project; group; employer; eligibility; status; duration</t>
        </is>
      </c>
      <c r="F779" s="77" t="inlineStr">
        <is>
          <t>https://bel.uq.edu.au/for-students/careers/wil/industry-project</t>
        </is>
      </c>
      <c r="G779" s="77" t="inlineStr">
        <is>
          <t>Industry consulting project - Faculty of Business, Economics &amp; Law</t>
        </is>
      </c>
      <c r="H779" s="77" t="inlineStr">
        <is>
          <t>Student page</t>
        </is>
      </c>
      <c r="I779" s="77" t="inlineStr">
        <is>
          <t>2026 (application deadlines for Summer 2026-27 and Semester 1 2027)</t>
        </is>
      </c>
      <c r="J779" s="77" t="inlineStr">
        <is>
          <t>2026-10-12</t>
        </is>
      </c>
      <c r="K779" s="77" t="inlineStr">
        <is>
          <t>search-summary paraphrase</t>
        </is>
      </c>
      <c r="L77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80">
      <c r="A780" s="77" t="inlineStr">
        <is>
          <t>AU06-S03-R2</t>
        </is>
      </c>
      <c r="B780" s="77" t="inlineStr">
        <is>
          <t>AU06</t>
        </is>
      </c>
      <c r="C780" s="77" t="inlineStr">
        <is>
          <t>AU06-S03</t>
        </is>
      </c>
      <c r="D780" s="77" t="inlineStr">
        <is>
          <t>Industry Consulting Project (Business Industry Consultancy Project)</t>
        </is>
      </c>
      <c r="E780" s="77" t="inlineStr">
        <is>
          <t>group; employer</t>
        </is>
      </c>
      <c r="F780" s="77" t="inlineStr">
        <is>
          <t>https://about.uq.edu.au/faculties-institutes/bel/partners-community/partnerships/work-with-students</t>
        </is>
      </c>
      <c r="G780" s="77" t="inlineStr">
        <is>
          <t>Work with our students (BEL)</t>
        </is>
      </c>
      <c r="H780" s="77" t="inlineStr">
        <is>
          <t>Partner-facing page</t>
        </is>
      </c>
      <c r="I780" s="77" t="inlineStr">
        <is>
          <t>undated</t>
        </is>
      </c>
      <c r="J780" s="77" t="inlineStr">
        <is>
          <t>2026-10-12</t>
        </is>
      </c>
      <c r="K780" s="77" t="inlineStr">
        <is>
          <t>search-summary paraphrase</t>
        </is>
      </c>
      <c r="L780" s="77" t="inlineStr">
        <is>
          <t>Consultancy projects in which students 'work in teams to develop a tailored response to your project brief with the support of a UQ mentor'.</t>
        </is>
      </c>
    </row>
    <row r="781">
      <c r="A781" s="77" t="inlineStr">
        <is>
          <t>AU06-S03-R3</t>
        </is>
      </c>
      <c r="B781" s="77" t="inlineStr">
        <is>
          <t>AU06</t>
        </is>
      </c>
      <c r="C781" s="77" t="inlineStr">
        <is>
          <t>AU06-S03</t>
        </is>
      </c>
      <c r="D781" s="77" t="inlineStr">
        <is>
          <t>Industry Consulting Project (Business Industry Consultancy Project)</t>
        </is>
      </c>
      <c r="E781" s="77" t="inlineStr">
        <is>
          <t>eligibility; credit</t>
        </is>
      </c>
      <c r="F781" s="77" t="inlineStr">
        <is>
          <t>https://programs-courses.uq.edu.au/course.html?course_code=RBUS3888</t>
        </is>
      </c>
      <c r="G781" s="77" t="inlineStr">
        <is>
          <t>Business Industry Consultancy Project (RBUS3888)</t>
        </is>
      </c>
      <c r="H781" s="77" t="inlineStr">
        <is>
          <t>Course page</t>
        </is>
      </c>
      <c r="I781" s="77" t="inlineStr">
        <is>
          <t>undated</t>
        </is>
      </c>
      <c r="J781" s="77" t="inlineStr">
        <is>
          <t>2026-10-12</t>
        </is>
      </c>
      <c r="K781" s="77" t="inlineStr">
        <is>
          <t>search-summary paraphrase</t>
        </is>
      </c>
      <c r="L781" s="77" t="inlineStr">
        <is>
          <t>Prerequisite GPA of 4.0 or higher and approval from Head of School via BEL Student Administration Team.</t>
        </is>
      </c>
    </row>
    <row r="782">
      <c r="A782" s="77" t="inlineStr">
        <is>
          <t>AU06-S04-R1</t>
        </is>
      </c>
      <c r="B782" s="77" t="inlineStr">
        <is>
          <t>AU06</t>
        </is>
      </c>
      <c r="C782" s="77" t="inlineStr">
        <is>
          <t>AU06-S04</t>
        </is>
      </c>
      <c r="D782" s="77" t="inlineStr">
        <is>
          <t>Learning by Doing in a Disruptive World</t>
        </is>
      </c>
      <c r="E782" s="77" t="inlineStr">
        <is>
          <t>project; group; employer; reach; status; credit</t>
        </is>
      </c>
      <c r="F782" s="77" t="inlineStr">
        <is>
          <t>https://programs-courses.uq.edu.au/course.html?course_code=PBEL3000</t>
        </is>
      </c>
      <c r="G782" s="77" t="inlineStr">
        <is>
          <t>Learning by Doing in a Disruptive World (PBEL3000)</t>
        </is>
      </c>
      <c r="H782" s="77" t="inlineStr">
        <is>
          <t>Course description</t>
        </is>
      </c>
      <c r="I782" s="77" t="inlineStr">
        <is>
          <t>Summer Semester 2025 offering listed</t>
        </is>
      </c>
      <c r="J782" s="77" t="inlineStr">
        <is>
          <t>2026-10-12</t>
        </is>
      </c>
      <c r="K782" s="77" t="inlineStr">
        <is>
          <t>search-index extract (quoted)</t>
        </is>
      </c>
      <c r="L78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83">
      <c r="A783" s="77" t="inlineStr">
        <is>
          <t>AU06-S04-R2</t>
        </is>
      </c>
      <c r="B783" s="77" t="inlineStr">
        <is>
          <t>AU06</t>
        </is>
      </c>
      <c r="C783" s="77" t="inlineStr">
        <is>
          <t>AU06-S04</t>
        </is>
      </c>
      <c r="D783" s="77" t="inlineStr">
        <is>
          <t>Learning by Doing in a Disruptive World</t>
        </is>
      </c>
      <c r="E783" s="77" t="inlineStr">
        <is>
          <t>group; project; employer; credit</t>
        </is>
      </c>
      <c r="F783" s="77" t="inlineStr">
        <is>
          <t>https://course-profiles.uq.edu.au/course-profiles/PBEL3000-80098-7480</t>
        </is>
      </c>
      <c r="G783" s="77" t="inlineStr">
        <is>
          <t>PBEL3000 course profile</t>
        </is>
      </c>
      <c r="H783" s="77" t="inlineStr">
        <is>
          <t>Assessment</t>
        </is>
      </c>
      <c r="I783" s="77" t="inlineStr">
        <is>
          <t>2024</t>
        </is>
      </c>
      <c r="J783" s="77" t="inlineStr">
        <is>
          <t>2026-10-12</t>
        </is>
      </c>
      <c r="K783" s="77" t="inlineStr">
        <is>
          <t>search-summary paraphrase</t>
        </is>
      </c>
      <c r="L783" s="77" t="inlineStr">
        <is>
          <t>Teams of 3-5; team presentation (30%) pitches solution to partner, who questions team and gives feedback; final industry report (40%) 2,000-3,000 words.</t>
        </is>
      </c>
    </row>
    <row r="784">
      <c r="A784" s="77" t="inlineStr">
        <is>
          <t>AU06-S04-R3</t>
        </is>
      </c>
      <c r="B784" s="77" t="inlineStr">
        <is>
          <t>AU06</t>
        </is>
      </c>
      <c r="C784" s="77" t="inlineStr">
        <is>
          <t>AU06-S04</t>
        </is>
      </c>
      <c r="D784" s="77" t="inlineStr">
        <is>
          <t>Learning by Doing in a Disruptive World</t>
        </is>
      </c>
      <c r="E784" s="77" t="inlineStr">
        <is>
          <t>employer; status</t>
        </is>
      </c>
      <c r="F784" s="77" t="inlineStr">
        <is>
          <t>https://bel.uq.edu.au/blog/2022/11/staff-take-centre-stage-2022-bel-employee-excellence-awards</t>
        </is>
      </c>
      <c r="G784" s="77" t="inlineStr">
        <is>
          <t>2022 BEL Awards for Excellence</t>
        </is>
      </c>
      <c r="H784" s="77" t="inlineStr">
        <is>
          <t>Award notice</t>
        </is>
      </c>
      <c r="I784" s="77" t="inlineStr">
        <is>
          <t>2022</t>
        </is>
      </c>
      <c r="J784" s="77" t="inlineStr">
        <is>
          <t>2026-10-12</t>
        </is>
      </c>
      <c r="K784" s="77" t="inlineStr">
        <is>
          <t>search-summary paraphrase</t>
        </is>
      </c>
      <c r="L784" s="77" t="inlineStr">
        <is>
          <t>Course developed by Dr Frederik von Briel; first delivered Summer Semester 2021 as BEL Employability Capstone; helped four industry partners with innovative solutions.</t>
        </is>
      </c>
    </row>
    <row r="785">
      <c r="A785" s="77" t="inlineStr">
        <is>
          <t>AU06-S05-R1</t>
        </is>
      </c>
      <c r="B785" s="77" t="inlineStr">
        <is>
          <t>AU06</t>
        </is>
      </c>
      <c r="C785" s="77" t="inlineStr">
        <is>
          <t>AU06-S05</t>
        </is>
      </c>
      <c r="D785" s="77" t="inlineStr">
        <is>
          <t>Impact Academy 1: Discovering New Solutions for Complex Problems</t>
        </is>
      </c>
      <c r="E785" s="77" t="inlineStr">
        <is>
          <t>project; group; employer; status; credit</t>
        </is>
      </c>
      <c r="F785" s="77" t="inlineStr">
        <is>
          <t>https://programs-courses.uq.edu.au/course.html?course_code=MGTS7820</t>
        </is>
      </c>
      <c r="G785" s="77" t="inlineStr">
        <is>
          <t>Impact Academy 1: Discovering New Solutions for Complex Problems (MGTS7820)</t>
        </is>
      </c>
      <c r="H785" s="77" t="inlineStr">
        <is>
          <t>Course page / 2026 course profile (MGTS7820-60075-7560)</t>
        </is>
      </c>
      <c r="I785" s="77" t="inlineStr">
        <is>
          <t>2026 (Semester 1, 2026 offering)</t>
        </is>
      </c>
      <c r="J785" s="77" t="inlineStr">
        <is>
          <t>2026-10-12</t>
        </is>
      </c>
      <c r="K785" s="77" t="inlineStr">
        <is>
          <t>search-summary paraphrase</t>
        </is>
      </c>
      <c r="L78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86">
      <c r="A786" s="77" t="inlineStr">
        <is>
          <t>AU06-S05-R2</t>
        </is>
      </c>
      <c r="B786" s="77" t="inlineStr">
        <is>
          <t>AU06</t>
        </is>
      </c>
      <c r="C786" s="77" t="inlineStr">
        <is>
          <t>AU06-S05</t>
        </is>
      </c>
      <c r="D786" s="77" t="inlineStr">
        <is>
          <t>Impact Academy 1: Discovering New Solutions for Complex Problems</t>
        </is>
      </c>
      <c r="E786" s="77" t="inlineStr">
        <is>
          <t>employer; duration</t>
        </is>
      </c>
      <c r="F786" s="77" t="inlineStr">
        <is>
          <t>https://business.uq.edu.au/current-students/mba-industry-projects</t>
        </is>
      </c>
      <c r="G786" s="77" t="inlineStr">
        <is>
          <t>MBA Industry Projects - UQ Business School</t>
        </is>
      </c>
      <c r="H786" s="77" t="inlineStr">
        <is>
          <t>Main page</t>
        </is>
      </c>
      <c r="I786" s="77" t="inlineStr">
        <is>
          <t>undated</t>
        </is>
      </c>
      <c r="J786" s="77" t="inlineStr">
        <is>
          <t>2026-10-12</t>
        </is>
      </c>
      <c r="K786" s="77" t="inlineStr">
        <is>
          <t>search-summary paraphrase</t>
        </is>
      </c>
      <c r="L786" s="77" t="inlineStr">
        <is>
          <t>Consulting projects free to partner organisations; teams work with client for three to four months; projects best address a genuine business problem.</t>
        </is>
      </c>
    </row>
    <row r="787">
      <c r="A787" s="77" t="inlineStr">
        <is>
          <t>AU06-S05-R3</t>
        </is>
      </c>
      <c r="B787" s="77" t="inlineStr">
        <is>
          <t>AU06</t>
        </is>
      </c>
      <c r="C787" s="77" t="inlineStr">
        <is>
          <t>AU06-S05</t>
        </is>
      </c>
      <c r="D787" s="77" t="inlineStr">
        <is>
          <t>Impact Academy 1: Discovering New Solutions for Complex Problems</t>
        </is>
      </c>
      <c r="E787" s="77" t="inlineStr">
        <is>
          <t>employer; participation</t>
        </is>
      </c>
      <c r="F787" s="77" t="inlineStr">
        <is>
          <t>https://study.uq.edu.au/stories/mba-capstone-projects-industry-experience</t>
        </is>
      </c>
      <c r="G787" s="77" t="inlineStr">
        <is>
          <t>UQ MBA Impact Academy</t>
        </is>
      </c>
      <c r="H787" s="77" t="inlineStr">
        <is>
          <t>Story</t>
        </is>
      </c>
      <c r="I787" s="77" t="inlineStr">
        <is>
          <t>undated</t>
        </is>
      </c>
      <c r="J787" s="77" t="inlineStr">
        <is>
          <t>2026-10-12</t>
        </is>
      </c>
      <c r="K787" s="77" t="inlineStr">
        <is>
          <t>search-summary paraphrase</t>
        </is>
      </c>
      <c r="L78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88">
      <c r="A788" s="77" t="inlineStr">
        <is>
          <t>AU06-S06-R1</t>
        </is>
      </c>
      <c r="B788" s="77" t="inlineStr">
        <is>
          <t>AU06</t>
        </is>
      </c>
      <c r="C788" s="77" t="inlineStr">
        <is>
          <t>AU06-S06</t>
        </is>
      </c>
      <c r="D788" s="77" t="inlineStr">
        <is>
          <t>Industry Engagement Capstone</t>
        </is>
      </c>
      <c r="E788" s="77" t="inlineStr">
        <is>
          <t>project; group; employer; credit; status</t>
        </is>
      </c>
      <c r="F788" s="77" t="inlineStr">
        <is>
          <t>https://course-profiles.uq.edu.au/course-profiles/MGTS7818-60293-7460</t>
        </is>
      </c>
      <c r="G788" s="77" t="inlineStr">
        <is>
          <t>MGTS7818 course profile</t>
        </is>
      </c>
      <c r="H788" s="77" t="inlineStr">
        <is>
          <t>Course description and assessment</t>
        </is>
      </c>
      <c r="I788" s="77" t="inlineStr">
        <is>
          <t>2024</t>
        </is>
      </c>
      <c r="J788" s="77" t="inlineStr">
        <is>
          <t>2026-10-12</t>
        </is>
      </c>
      <c r="K788" s="77" t="inlineStr">
        <is>
          <t>search-summary paraphrase</t>
        </is>
      </c>
      <c r="L78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89">
      <c r="A789" s="77" t="inlineStr">
        <is>
          <t>AU06-S06-R2</t>
        </is>
      </c>
      <c r="B789" s="77" t="inlineStr">
        <is>
          <t>AU06</t>
        </is>
      </c>
      <c r="C789" s="77" t="inlineStr">
        <is>
          <t>AU06-S06</t>
        </is>
      </c>
      <c r="D789" s="77" t="inlineStr">
        <is>
          <t>Industry Engagement Capstone</t>
        </is>
      </c>
      <c r="E789" s="77" t="inlineStr">
        <is>
          <t>status</t>
        </is>
      </c>
      <c r="F789" s="77" t="inlineStr">
        <is>
          <t>https://my.uq.edu.au/programs-courses/course.html?course_code=MGTS7818</t>
        </is>
      </c>
      <c r="G789" s="77" t="inlineStr">
        <is>
          <t>Industry Engagement Capstone (MGTS7818)</t>
        </is>
      </c>
      <c r="H789" s="77" t="inlineStr">
        <is>
          <t>Course page</t>
        </is>
      </c>
      <c r="I789" s="77" t="inlineStr">
        <is>
          <t>undated</t>
        </is>
      </c>
      <c r="J789" s="77" t="inlineStr">
        <is>
          <t>2026-10-12</t>
        </is>
      </c>
      <c r="K789" s="77" t="inlineStr">
        <is>
          <t>search-summary paraphrase</t>
        </is>
      </c>
      <c r="L789" s="77" t="inlineStr">
        <is>
          <t>Most recent listed offerings Semester 1 and Semester 2 2024.</t>
        </is>
      </c>
    </row>
    <row r="790">
      <c r="A790" s="77" t="inlineStr">
        <is>
          <t>AU06-S07-R1</t>
        </is>
      </c>
      <c r="B790" s="77" t="inlineStr">
        <is>
          <t>AU06</t>
        </is>
      </c>
      <c r="C790" s="77" t="inlineStr">
        <is>
          <t>AU06-S07</t>
        </is>
      </c>
      <c r="D790" s="77" t="inlineStr">
        <is>
          <t>Sustainability Strategy and Leadership Capstone</t>
        </is>
      </c>
      <c r="E790" s="77" t="inlineStr">
        <is>
          <t>project; group; employer; status; credit</t>
        </is>
      </c>
      <c r="F790" s="77" t="inlineStr">
        <is>
          <t>https://course-profiles.uq.edu.au/course-profiles/TIMS7334-62523-7660</t>
        </is>
      </c>
      <c r="G790" s="77" t="inlineStr">
        <is>
          <t>TIMS7334 course profile</t>
        </is>
      </c>
      <c r="H790" s="77" t="inlineStr">
        <is>
          <t>Description and assessment</t>
        </is>
      </c>
      <c r="I790" s="77" t="inlineStr">
        <is>
          <t>2026 (Semester 2, 2026)</t>
        </is>
      </c>
      <c r="J790" s="77" t="inlineStr">
        <is>
          <t>2026-10-13</t>
        </is>
      </c>
      <c r="K790" s="77" t="inlineStr">
        <is>
          <t>page text</t>
        </is>
      </c>
      <c r="L79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91">
      <c r="A791" s="77" t="inlineStr">
        <is>
          <t>AU06-S08-R1</t>
        </is>
      </c>
      <c r="B791" s="77" t="inlineStr">
        <is>
          <t>AU06</t>
        </is>
      </c>
      <c r="C791" s="77" t="inlineStr">
        <is>
          <t>AU06-S08</t>
        </is>
      </c>
      <c r="D791" s="77" t="inlineStr">
        <is>
          <t>Team Project (Bachelor of Advanced Finance and Economics (Honours))</t>
        </is>
      </c>
      <c r="E791" s="77" t="inlineStr">
        <is>
          <t>project; group; employer; credit; status</t>
        </is>
      </c>
      <c r="F791" s="77" t="inlineStr">
        <is>
          <t>https://course-profiles.uq.edu.au/course-profiles/FINM4411-60235-7460</t>
        </is>
      </c>
      <c r="G791" s="77" t="inlineStr">
        <is>
          <t>FINM4411 course profile</t>
        </is>
      </c>
      <c r="H791" s="77" t="inlineStr">
        <is>
          <t>Course description</t>
        </is>
      </c>
      <c r="I791" s="77" t="inlineStr">
        <is>
          <t>2024 profile; offerings 2026-27 on course page</t>
        </is>
      </c>
      <c r="J791" s="77" t="inlineStr">
        <is>
          <t>2026-10-13</t>
        </is>
      </c>
      <c r="K791" s="77" t="inlineStr">
        <is>
          <t>search-summary paraphrase</t>
        </is>
      </c>
      <c r="L791" s="77" t="inlineStr">
        <is>
          <t>Each group assigned a live problem from industry, government or the not-for-profit sector; teams of 3-4; final team report 45%.</t>
        </is>
      </c>
    </row>
    <row r="792">
      <c r="A792" s="77" t="inlineStr">
        <is>
          <t>AU06-S08-R2</t>
        </is>
      </c>
      <c r="B792" s="77" t="inlineStr">
        <is>
          <t>AU06</t>
        </is>
      </c>
      <c r="C792" s="77" t="inlineStr">
        <is>
          <t>AU06-S08</t>
        </is>
      </c>
      <c r="D792" s="77" t="inlineStr">
        <is>
          <t>Team Project (Bachelor of Advanced Finance and Economics (Honours))</t>
        </is>
      </c>
      <c r="E792" s="77" t="inlineStr">
        <is>
          <t>status; eligibility</t>
        </is>
      </c>
      <c r="F792" s="77" t="inlineStr">
        <is>
          <t>https://my.uq.edu.au/programs-courses/course.html?course_code=FINM4411</t>
        </is>
      </c>
      <c r="G792" s="77" t="inlineStr">
        <is>
          <t>Team Project (FINM4411)</t>
        </is>
      </c>
      <c r="H792" s="77" t="inlineStr">
        <is>
          <t>Course page</t>
        </is>
      </c>
      <c r="I792" s="77" t="inlineStr">
        <is>
          <t>undated; lists Sem 2 2026</t>
        </is>
      </c>
      <c r="J792" s="77" t="inlineStr">
        <is>
          <t>2026-10-13</t>
        </is>
      </c>
      <c r="K792" s="77" t="inlineStr">
        <is>
          <t>search-summary paraphrase</t>
        </is>
      </c>
      <c r="L792" s="77" t="inlineStr">
        <is>
          <t>Offered Semester 2, 2026 and Semester 1, 2027; restricted to BAdvFinEcon(Hons) final year.</t>
        </is>
      </c>
    </row>
    <row r="793">
      <c r="A793" s="77" t="inlineStr">
        <is>
          <t>AU06-S09-R1</t>
        </is>
      </c>
      <c r="B793" s="77" t="inlineStr">
        <is>
          <t>AU06</t>
        </is>
      </c>
      <c r="C793" s="77" t="inlineStr">
        <is>
          <t>AU06-S09</t>
        </is>
      </c>
      <c r="D793" s="77" t="inlineStr">
        <is>
          <t>Health Sciences Research Project: Service Development through Action Learning</t>
        </is>
      </c>
      <c r="E793" s="77" t="inlineStr">
        <is>
          <t>project; group; employer; credit</t>
        </is>
      </c>
      <c r="F793" s="77" t="inlineStr">
        <is>
          <t>https://course-profiles.uq.edu.au/course-profiles/HRSS4210-61790-7460</t>
        </is>
      </c>
      <c r="G793" s="77" t="inlineStr">
        <is>
          <t>HRSS4210 course profile</t>
        </is>
      </c>
      <c r="H793" s="77" t="inlineStr">
        <is>
          <t>Description and assessment</t>
        </is>
      </c>
      <c r="I793" s="77" t="inlineStr">
        <is>
          <t>2024</t>
        </is>
      </c>
      <c r="J793" s="77" t="inlineStr">
        <is>
          <t>2026-10-13</t>
        </is>
      </c>
      <c r="K793" s="77" t="inlineStr">
        <is>
          <t>page text</t>
        </is>
      </c>
      <c r="L79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94">
      <c r="A794" s="77" t="inlineStr">
        <is>
          <t>AU06-S09-R2</t>
        </is>
      </c>
      <c r="B794" s="77" t="inlineStr">
        <is>
          <t>AU06</t>
        </is>
      </c>
      <c r="C794" s="77" t="inlineStr">
        <is>
          <t>AU06-S09</t>
        </is>
      </c>
      <c r="D794" s="77" t="inlineStr">
        <is>
          <t>Health Sciences Research Project: Service Development through Action Learning</t>
        </is>
      </c>
      <c r="E794" s="77" t="inlineStr">
        <is>
          <t>status; credit</t>
        </is>
      </c>
      <c r="F794" s="77" t="inlineStr">
        <is>
          <t>https://programs-courses.uq.edu.au/course.html?course_code=HRSS4210</t>
        </is>
      </c>
      <c r="G794" s="77" t="inlineStr">
        <is>
          <t>HRSS4210 course page</t>
        </is>
      </c>
      <c r="H794" s="77" t="inlineStr">
        <is>
          <t>Offering</t>
        </is>
      </c>
      <c r="I794" s="77" t="inlineStr">
        <is>
          <t>2026</t>
        </is>
      </c>
      <c r="J794" s="77" t="inlineStr">
        <is>
          <t>2026-10-13</t>
        </is>
      </c>
      <c r="K794" s="77" t="inlineStr">
        <is>
          <t>search-summary paraphrase</t>
        </is>
      </c>
      <c r="L794" s="77" t="inlineStr">
        <is>
          <t>Semester 2, 2026 offering, 2 units, in person St Lucia.</t>
        </is>
      </c>
    </row>
    <row r="795">
      <c r="A795" s="77" t="inlineStr">
        <is>
          <t>AU09-S01-R1</t>
        </is>
      </c>
      <c r="B795" s="77" t="inlineStr">
        <is>
          <t>AU09</t>
        </is>
      </c>
      <c r="C795" s="77" t="inlineStr">
        <is>
          <t>AU09-S01</t>
        </is>
      </c>
      <c r="D795" s="77" t="inlineStr">
        <is>
          <t>Transdisciplinary (TD) Electives</t>
        </is>
      </c>
      <c r="E795" s="77" t="inlineStr">
        <is>
          <t>project; group; employer; reach; eligibility</t>
        </is>
      </c>
      <c r="F795" s="77" t="inlineStr">
        <is>
          <t>https://www.uts.edu.au/for-students/transdisciplinary-innovation/transdisciplinary-electives</t>
        </is>
      </c>
      <c r="G795" s="77" t="inlineStr">
        <is>
          <t>Transdisciplinary Electives at UTS</t>
        </is>
      </c>
      <c r="H795" s="77" t="inlineStr">
        <is>
          <t>Student page</t>
        </is>
      </c>
      <c r="I795" s="77" t="inlineStr">
        <is>
          <t>undated</t>
        </is>
      </c>
      <c r="J795" s="77" t="inlineStr">
        <is>
          <t>2026-10-12</t>
        </is>
      </c>
      <c r="K795" s="77" t="inlineStr">
        <is>
          <t>page text (re-fetched 2026-10-13; see source 6)</t>
        </is>
      </c>
      <c r="L795" s="77" t="inlineStr">
        <is>
          <t>Each TD elective subject involves a real-world challenge presented by an industry partner organisation; students from across all faculties collaborate in teams; BCII students choose a different elective.</t>
        </is>
      </c>
    </row>
    <row r="796">
      <c r="A796" s="77" t="inlineStr">
        <is>
          <t>AU09-S01-R2</t>
        </is>
      </c>
      <c r="B796" s="77" t="inlineStr">
        <is>
          <t>AU09</t>
        </is>
      </c>
      <c r="C796" s="77" t="inlineStr">
        <is>
          <t>AU09-S01</t>
        </is>
      </c>
      <c r="D796" s="77" t="inlineStr">
        <is>
          <t>Transdisciplinary (TD) Electives</t>
        </is>
      </c>
      <c r="E796" s="77" t="inlineStr">
        <is>
          <t>project; employer</t>
        </is>
      </c>
      <c r="F796" s="77" t="inlineStr">
        <is>
          <t>https://www.uts.edu.au/about/faculties/transdisciplinary-school/partnerships/how-get-involved/project-based-engagements/td-electives</t>
        </is>
      </c>
      <c r="G796" s="77" t="inlineStr">
        <is>
          <t>TD electives (partner page)</t>
        </is>
      </c>
      <c r="H796" s="77" t="inlineStr">
        <is>
          <t>Partnerships &gt; Project-based engagements</t>
        </is>
      </c>
      <c r="I796" s="77" t="inlineStr">
        <is>
          <t>undated</t>
        </is>
      </c>
      <c r="J796" s="77" t="inlineStr">
        <is>
          <t>2026-10-12</t>
        </is>
      </c>
      <c r="K796" s="77" t="inlineStr">
        <is>
          <t>search-index extract (quoted)</t>
        </is>
      </c>
      <c r="L79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97">
      <c r="A797" s="77" t="inlineStr">
        <is>
          <t>AU09-S01-R3</t>
        </is>
      </c>
      <c r="B797" s="77" t="inlineStr">
        <is>
          <t>AU09</t>
        </is>
      </c>
      <c r="C797" s="77" t="inlineStr">
        <is>
          <t>AU09-S01</t>
        </is>
      </c>
      <c r="D797" s="77" t="inlineStr">
        <is>
          <t>Transdisciplinary (TD) Electives</t>
        </is>
      </c>
      <c r="E797" s="77" t="inlineStr">
        <is>
          <t>project; employer; status</t>
        </is>
      </c>
      <c r="F797" s="77" t="inlineStr">
        <is>
          <t>https://www.uts.edu.au/globalassets/sites/default/files/article/downloads/td-electives-2026-brochure.pdf</t>
        </is>
      </c>
      <c r="G797" s="77" t="inlineStr">
        <is>
          <t>TD Electives Program (2026 brochure)</t>
        </is>
      </c>
      <c r="H797" s="77" t="inlineStr">
        <is>
          <t>Partner brochure</t>
        </is>
      </c>
      <c r="I797" s="77" t="inlineStr">
        <is>
          <t>2026</t>
        </is>
      </c>
      <c r="J797" s="77" t="inlineStr">
        <is>
          <t>2026-10-12</t>
        </is>
      </c>
      <c r="K797" s="77" t="inlineStr">
        <is>
          <t>search-index extract (quoted)</t>
        </is>
      </c>
      <c r="L79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98">
      <c r="A798" s="77" t="inlineStr">
        <is>
          <t>AU09-S01-R4</t>
        </is>
      </c>
      <c r="B798" s="77" t="inlineStr">
        <is>
          <t>AU09</t>
        </is>
      </c>
      <c r="C798" s="77" t="inlineStr">
        <is>
          <t>AU09-S01</t>
        </is>
      </c>
      <c r="D798" s="77" t="inlineStr">
        <is>
          <t>Transdisciplinary (TD) Electives</t>
        </is>
      </c>
      <c r="E798" s="77" t="inlineStr">
        <is>
          <t>project; credit</t>
        </is>
      </c>
      <c r="F798" s="77" t="inlineStr">
        <is>
          <t>https://handbookpre2025.uts.edu.au/2024_1/subjects/details/95009.html</t>
        </is>
      </c>
      <c r="G798" s="77" t="inlineStr">
        <is>
          <t>UTS: 95009 TD: Change-making for social impact</t>
        </is>
      </c>
      <c r="H798" s="77" t="inlineStr">
        <is>
          <t>Assessment</t>
        </is>
      </c>
      <c r="I798" s="77" t="inlineStr">
        <is>
          <t>2024</t>
        </is>
      </c>
      <c r="J798" s="77" t="inlineStr">
        <is>
          <t>2026-10-12</t>
        </is>
      </c>
      <c r="K798" s="77" t="inlineStr">
        <is>
          <t>search-summary paraphrase</t>
        </is>
      </c>
      <c r="L798" s="77" t="inlineStr">
        <is>
          <t>Major task worth 40% includes a 10 minute presentation, a poster and a Miro board.</t>
        </is>
      </c>
    </row>
    <row r="799">
      <c r="A799" s="77" t="inlineStr">
        <is>
          <t>AU09-S01-R5</t>
        </is>
      </c>
      <c r="B799" s="77" t="inlineStr">
        <is>
          <t>AU09</t>
        </is>
      </c>
      <c r="C799" s="77" t="inlineStr">
        <is>
          <t>AU09-S01</t>
        </is>
      </c>
      <c r="D799" s="77" t="inlineStr">
        <is>
          <t>Transdisciplinary (TD) Electives</t>
        </is>
      </c>
      <c r="E799" s="77" t="inlineStr">
        <is>
          <t>status; credit</t>
        </is>
      </c>
      <c r="F799" s="77" t="inlineStr">
        <is>
          <t>https://coursehandbook.uts.edu.au/subject/2026/95010</t>
        </is>
      </c>
      <c r="G799" s="77" t="inlineStr">
        <is>
          <t>TD: Reframing, remixing, reimagining society +</t>
        </is>
      </c>
      <c r="H799" s="77" t="inlineStr">
        <is>
          <t>2026 handbook subject entry</t>
        </is>
      </c>
      <c r="I799" s="77" t="inlineStr">
        <is>
          <t>2026</t>
        </is>
      </c>
      <c r="J799" s="77" t="inlineStr">
        <is>
          <t>2026-10-12</t>
        </is>
      </c>
      <c r="K799" s="77" t="inlineStr">
        <is>
          <t>search-summary paraphrase</t>
        </is>
      </c>
      <c r="L799" s="77" t="inlineStr">
        <is>
          <t>95010, 8 credit points, listed in the 2026 handbook (assessment details not returned).</t>
        </is>
      </c>
    </row>
    <row r="800">
      <c r="A800" s="77" t="inlineStr">
        <is>
          <t>AU09-S01-R6</t>
        </is>
      </c>
      <c r="B800" s="77" t="inlineStr">
        <is>
          <t>AU09</t>
        </is>
      </c>
      <c r="C800" s="77" t="inlineStr">
        <is>
          <t>AU09-S01</t>
        </is>
      </c>
      <c r="D800" s="77" t="inlineStr">
        <is>
          <t>Transdisciplinary (TD) Electives</t>
        </is>
      </c>
      <c r="E800" s="77" t="inlineStr">
        <is>
          <t>project; group; employer; reach; eligibility</t>
        </is>
      </c>
      <c r="F800" s="77" t="inlineStr">
        <is>
          <t>https://www.uts.edu.au/for-students/transdisciplinary-innovation/transdisciplinary-electives</t>
        </is>
      </c>
      <c r="G800" s="77" t="inlineStr">
        <is>
          <t>Transdisciplinary Electives at UTS</t>
        </is>
      </c>
      <c r="H800" s="77" t="inlineStr">
        <is>
          <t>Student page</t>
        </is>
      </c>
      <c r="I800" s="77" t="inlineStr">
        <is>
          <t>undated</t>
        </is>
      </c>
      <c r="J800" s="77" t="inlineStr">
        <is>
          <t>2026-10-13</t>
        </is>
      </c>
      <c r="K800" s="77" t="inlineStr">
        <is>
          <t>page text</t>
        </is>
      </c>
      <c r="L80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801">
      <c r="A801" s="77" t="inlineStr">
        <is>
          <t>AU09-S02-R1</t>
        </is>
      </c>
      <c r="B801" s="77" t="inlineStr">
        <is>
          <t>AU09</t>
        </is>
      </c>
      <c r="C801" s="77" t="inlineStr">
        <is>
          <t>AU09-S02</t>
        </is>
      </c>
      <c r="D801" s="77" t="inlineStr">
        <is>
          <t>Industry Innovation Project</t>
        </is>
      </c>
      <c r="E801" s="77" t="inlineStr">
        <is>
          <t>project; group; employer</t>
        </is>
      </c>
      <c r="F801" s="77" t="inlineStr">
        <is>
          <t>https://www.uts.edu.au/about/faculties/transdisciplinary-school/partnerships/how-get-involved/project-based-engagements/industry-innovation-project</t>
        </is>
      </c>
      <c r="G801" s="77" t="inlineStr">
        <is>
          <t>Industry Innovation Project (partner page)</t>
        </is>
      </c>
      <c r="H801" s="77" t="inlineStr">
        <is>
          <t>Partnerships &gt; Project-based engagements</t>
        </is>
      </c>
      <c r="I801" s="77" t="inlineStr">
        <is>
          <t>undated (timeframes from 2022)</t>
        </is>
      </c>
      <c r="J801" s="77" t="inlineStr">
        <is>
          <t>2026-10-12</t>
        </is>
      </c>
      <c r="K801" s="77" t="inlineStr">
        <is>
          <t>search-summary paraphrase</t>
        </is>
      </c>
      <c r="L80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802">
      <c r="A802" s="77" t="inlineStr">
        <is>
          <t>AU09-S02-R2</t>
        </is>
      </c>
      <c r="B802" s="77" t="inlineStr">
        <is>
          <t>AU09</t>
        </is>
      </c>
      <c r="C802" s="77" t="inlineStr">
        <is>
          <t>AU09-S02</t>
        </is>
      </c>
      <c r="D802" s="77" t="inlineStr">
        <is>
          <t>Industry Innovation Project</t>
        </is>
      </c>
      <c r="E802" s="77" t="inlineStr">
        <is>
          <t>project; employer; status; duration; eligibility</t>
        </is>
      </c>
      <c r="F802" s="77" t="inlineStr">
        <is>
          <t>https://www.uts.edu.au/globalassets/shared-media/documents/td-school/td-industry-innovation-project-2026-bcii-brochure.pdf</t>
        </is>
      </c>
      <c r="G802" s="77" t="inlineStr">
        <is>
          <t>Industry Innovation Project 2026 (BCII brochure)</t>
        </is>
      </c>
      <c r="H802" s="77" t="inlineStr">
        <is>
          <t>Partner brochure</t>
        </is>
      </c>
      <c r="I802" s="77" t="inlineStr">
        <is>
          <t>2026</t>
        </is>
      </c>
      <c r="J802" s="77" t="inlineStr">
        <is>
          <t>2026-10-12</t>
        </is>
      </c>
      <c r="K802" s="77" t="inlineStr">
        <is>
          <t>search-summary paraphrase</t>
        </is>
      </c>
      <c r="L802" s="77" t="inlineStr">
        <is>
          <t>Final-year BCII students; runs over a 13-week period from March to June 2026; competitive process with projects ultimately selected by student vote; students present initiatives, insights and prototypes in a final presentation with a report.</t>
        </is>
      </c>
    </row>
    <row r="803">
      <c r="A803" s="77" t="inlineStr">
        <is>
          <t>AU09-S03-R1</t>
        </is>
      </c>
      <c r="B803" s="77" t="inlineStr">
        <is>
          <t>AU09</t>
        </is>
      </c>
      <c r="C803" s="77" t="inlineStr">
        <is>
          <t>AU09-S03</t>
        </is>
      </c>
      <c r="D803" s="77" t="inlineStr">
        <is>
          <t>UTS Shopfront Community Program – community projects in coursework</t>
        </is>
      </c>
      <c r="E803" s="77" t="inlineStr">
        <is>
          <t>project; group; employer; eligibility; credit</t>
        </is>
      </c>
      <c r="F803" s="77" t="inlineStr">
        <is>
          <t>https://www.uts.edu.au/current-students/opportunities/community-and-leadership-programs/uts-shopfront/community-projects</t>
        </is>
      </c>
      <c r="G803" s="77" t="inlineStr">
        <is>
          <t>Community projects in coursework</t>
        </is>
      </c>
      <c r="H803" s="77" t="inlineStr">
        <is>
          <t>Student page</t>
        </is>
      </c>
      <c r="I803" s="77" t="inlineStr">
        <is>
          <t>undated</t>
        </is>
      </c>
      <c r="J803" s="77" t="inlineStr">
        <is>
          <t>2026-10-12</t>
        </is>
      </c>
      <c r="K803" s="77" t="inlineStr">
        <is>
          <t>search-summary paraphrase</t>
        </is>
      </c>
      <c r="L803" s="77" t="inlineStr">
        <is>
          <t>Community organisations identify the projects that matter to them; students work in teams as external consultants, usually in their final year or as postgraduates, and receive course credit; sessions Autumn (March–June) and Spring (August–November).</t>
        </is>
      </c>
    </row>
    <row r="804">
      <c r="A804" s="77" t="inlineStr">
        <is>
          <t>AU09-S03-R2</t>
        </is>
      </c>
      <c r="B804" s="77" t="inlineStr">
        <is>
          <t>AU09</t>
        </is>
      </c>
      <c r="C804" s="77" t="inlineStr">
        <is>
          <t>AU09-S03</t>
        </is>
      </c>
      <c r="D804" s="77" t="inlineStr">
        <is>
          <t>UTS Shopfront Community Program – community projects in coursework</t>
        </is>
      </c>
      <c r="E804" s="77" t="inlineStr">
        <is>
          <t>employer</t>
        </is>
      </c>
      <c r="F804" s="77" t="inlineStr">
        <is>
          <t>https://www.uts.edu.au/about/uts-vision/initiatives/social-justice-uts/uts-shopfront-community-program/community-groups/submit-shopfront-project</t>
        </is>
      </c>
      <c r="G804" s="77" t="inlineStr">
        <is>
          <t>Submit a Shopfront project</t>
        </is>
      </c>
      <c r="H804" s="77" t="inlineStr">
        <is>
          <t>Community groups</t>
        </is>
      </c>
      <c r="I804" s="77" t="inlineStr">
        <is>
          <t>undated</t>
        </is>
      </c>
      <c r="J804" s="77" t="inlineStr">
        <is>
          <t>2026-10-12</t>
        </is>
      </c>
      <c r="K804" s="77" t="inlineStr">
        <is>
          <t>search-summary paraphrase</t>
        </is>
      </c>
      <c r="L804" s="77" t="inlineStr">
        <is>
          <t>Pro bono program with no fee for community organisations; each organisation nominates a key contact able to dedicate up to two hours per week.</t>
        </is>
      </c>
    </row>
    <row r="805">
      <c r="A805" s="77" t="inlineStr">
        <is>
          <t>AU09-S03-R3</t>
        </is>
      </c>
      <c r="B805" s="77" t="inlineStr">
        <is>
          <t>AU09</t>
        </is>
      </c>
      <c r="C805" s="77" t="inlineStr">
        <is>
          <t>AU09-S03</t>
        </is>
      </c>
      <c r="D805" s="77" t="inlineStr">
        <is>
          <t>UTS Shopfront Community Program – community projects in coursework</t>
        </is>
      </c>
      <c r="E805" s="77" t="inlineStr">
        <is>
          <t>employer; status</t>
        </is>
      </c>
      <c r="F805" s="77" t="inlineStr">
        <is>
          <t>https://educationexpress.uts.edu.au/blog/2024/08/22/uts-shopfront-connects-students-and-community/</t>
        </is>
      </c>
      <c r="G805" s="77" t="inlineStr">
        <is>
          <t>UTS Shopfront connects students and community</t>
        </is>
      </c>
      <c r="H805" s="77" t="inlineStr">
        <is>
          <t>Blog</t>
        </is>
      </c>
      <c r="I805" s="77" t="inlineStr">
        <is>
          <t>2024</t>
        </is>
      </c>
      <c r="J805" s="77" t="inlineStr">
        <is>
          <t>2026-10-12</t>
        </is>
      </c>
      <c r="K805" s="77" t="inlineStr">
        <is>
          <t>search-summary paraphrase</t>
        </is>
      </c>
      <c r="L805" s="77" t="inlineStr">
        <is>
          <t>Examples of past work include research for the HIV/AIDS Legal Centre (NSW) and a music program with Glebe Youth Service.</t>
        </is>
      </c>
    </row>
    <row r="806">
      <c r="A806" s="77" t="inlineStr">
        <is>
          <t>AU09-S04-R1</t>
        </is>
      </c>
      <c r="B806" s="77" t="inlineStr">
        <is>
          <t>AU09</t>
        </is>
      </c>
      <c r="C806" s="77" t="inlineStr">
        <is>
          <t>AU09-S04</t>
        </is>
      </c>
      <c r="D806" s="77" t="inlineStr">
        <is>
          <t>Software Development Studio (FEIT Industry Studio)</t>
        </is>
      </c>
      <c r="E806" s="77" t="inlineStr">
        <is>
          <t>project; group; employer; eligibility; credit; duration</t>
        </is>
      </c>
      <c r="F806" s="77" t="inlineStr">
        <is>
          <t>https://www.uts.edu.au/current-students/current-students-information-faculty-engineering-and-it/undergraduate/industry-studio/software-development-studio</t>
        </is>
      </c>
      <c r="G806" s="77" t="inlineStr">
        <is>
          <t>Software Development Studio</t>
        </is>
      </c>
      <c r="H806" s="77" t="inlineStr">
        <is>
          <t>Industry Studio page</t>
        </is>
      </c>
      <c r="I806" s="77" t="inlineStr">
        <is>
          <t>undated (copyright 2026)</t>
        </is>
      </c>
      <c r="J806" s="77" t="inlineStr">
        <is>
          <t>2026-10-13</t>
        </is>
      </c>
      <c r="K806" s="77" t="inlineStr">
        <is>
          <t>page text</t>
        </is>
      </c>
      <c r="L806" s="77" t="inlineStr">
        <is>
          <t>"One brief, 12 weeks, teams of 4-6 students"; teams "deliver solutions for problems posed by industry"; "half-a-dozen industry mentors who spend one to two hours weekly, face-to-face".</t>
        </is>
      </c>
    </row>
    <row r="807">
      <c r="A807" s="77" t="inlineStr">
        <is>
          <t>AU09-S05-R1</t>
        </is>
      </c>
      <c r="B807" s="77" t="inlineStr">
        <is>
          <t>AU09</t>
        </is>
      </c>
      <c r="C807" s="77" t="inlineStr">
        <is>
          <t>AU09-S05</t>
        </is>
      </c>
      <c r="D807" s="77" t="inlineStr">
        <is>
          <t>Strategic Communication capstone (client brief)</t>
        </is>
      </c>
      <c r="E807" s="77" t="inlineStr">
        <is>
          <t>project; employer</t>
        </is>
      </c>
      <c r="F807" s="77" t="inlineStr">
        <is>
          <t>https://www.uts.edu.au/for-students/communication-and-social-sciences/strategic-communication</t>
        </is>
      </c>
      <c r="G807" s="77" t="inlineStr">
        <is>
          <t>Strategic Communication degrees</t>
        </is>
      </c>
      <c r="H807" s="77" t="inlineStr">
        <is>
          <t>Capstone</t>
        </is>
      </c>
      <c r="I807" s="77" t="inlineStr">
        <is>
          <t>undated</t>
        </is>
      </c>
      <c r="J807" s="77" t="inlineStr">
        <is>
          <t>2026-10-13</t>
        </is>
      </c>
      <c r="K807" s="77" t="inlineStr">
        <is>
          <t>page text</t>
        </is>
      </c>
      <c r="L807" s="77" t="inlineStr">
        <is>
          <t>"In the capstone subject, you'll spend an entire semester working on a brief from a real client." "Past clients include NSW Multicultural Health, Dropbox, Isentia, City of Sydney and The Hunger Project, to name a few."</t>
        </is>
      </c>
    </row>
    <row r="808">
      <c r="A808" s="77" t="inlineStr">
        <is>
          <t>AU09-S05-R2</t>
        </is>
      </c>
      <c r="B808" s="77" t="inlineStr">
        <is>
          <t>AU09</t>
        </is>
      </c>
      <c r="C808" s="77" t="inlineStr">
        <is>
          <t>AU09-S05</t>
        </is>
      </c>
      <c r="D808" s="77" t="inlineStr">
        <is>
          <t>Strategic Communication capstone (client brief)</t>
        </is>
      </c>
      <c r="E808" s="77" t="inlineStr">
        <is>
          <t>group</t>
        </is>
      </c>
      <c r="F808" s="77" t="inlineStr">
        <is>
          <t>https://www.uts.edu.au/about/faculty-arts-and-social-sciences/news/public-communication-students-pitch-industry</t>
        </is>
      </c>
      <c r="G808" s="77" t="inlineStr">
        <is>
          <t>Public Communication students pitch to industry</t>
        </is>
      </c>
      <c r="H808" s="77" t="inlineStr">
        <is>
          <t>News</t>
        </is>
      </c>
      <c r="I808" s="77" t="inlineStr">
        <is>
          <t>undated (older)</t>
        </is>
      </c>
      <c r="J808" s="77" t="inlineStr">
        <is>
          <t>2026-10-13</t>
        </is>
      </c>
      <c r="K808" s="77" t="inlineStr">
        <is>
          <t>search-summary paraphrase</t>
        </is>
      </c>
      <c r="L808" s="77" t="inlineStr">
        <is>
          <t>Capstone teams of 4-6 developed an integrated communication campaign for one of five clients and pitched to the client.</t>
        </is>
      </c>
    </row>
    <row r="809">
      <c r="A809" s="77" t="inlineStr">
        <is>
          <t>AU10-S01-R1</t>
        </is>
      </c>
      <c r="B809" s="77" t="inlineStr">
        <is>
          <t>AU10</t>
        </is>
      </c>
      <c r="C809" s="77" t="inlineStr">
        <is>
          <t>AU10-S01</t>
        </is>
      </c>
      <c r="D809" s="77" t="inlineStr">
        <is>
          <t>Engineering Capstone Project (Part A and Part B), School of Engineering</t>
        </is>
      </c>
      <c r="E809" s="77" t="inlineStr">
        <is>
          <t>project; employer; duration; eligibility</t>
        </is>
      </c>
      <c r="F809" s="77" t="inlineStr">
        <is>
          <t>https://www.rmit.edu.au/about/schools-colleges/engineering/industry/engineering-capstone-projects</t>
        </is>
      </c>
      <c r="G809" s="77" t="inlineStr">
        <is>
          <t>Engineering Capstone Projects</t>
        </is>
      </c>
      <c r="H809" s="77" t="inlineStr">
        <is>
          <t>main</t>
        </is>
      </c>
      <c r="I809" s="77" t="inlineStr">
        <is>
          <t>undated</t>
        </is>
      </c>
      <c r="J809" s="77" t="inlineStr">
        <is>
          <t>2026-10-13</t>
        </is>
      </c>
      <c r="K809" s="77" t="inlineStr">
        <is>
          <t>page text</t>
        </is>
      </c>
      <c r="L809" s="77" t="inlineStr">
        <is>
          <t>'Final year engineering students undertake a Capstone Project with industry'; 'Capstone Projects run for an academic year'; 'A Work Integrated Learning (WIL) Agreement must be signed by the industry partner'; 'Delivery of a tangible outcome is expected, preferably a physical product.'</t>
        </is>
      </c>
    </row>
    <row r="810">
      <c r="A810" s="77" t="inlineStr">
        <is>
          <t>AU10-S01-R2</t>
        </is>
      </c>
      <c r="B810" s="77" t="inlineStr">
        <is>
          <t>AU10</t>
        </is>
      </c>
      <c r="C810" s="77" t="inlineStr">
        <is>
          <t>AU10-S01</t>
        </is>
      </c>
      <c r="D810" s="77" t="inlineStr">
        <is>
          <t>Engineering Capstone Project (Part A and Part B), School of Engineering</t>
        </is>
      </c>
      <c r="E810" s="77" t="inlineStr">
        <is>
          <t>employer; participation</t>
        </is>
      </c>
      <c r="F810" s="77" t="inlineStr">
        <is>
          <t>https://www.rmit.edu.au/study-with-us/levels-of-study/undergraduate-study/honours-degrees/bachelor-of-engineering-electronic-and-computer-systems-engineering-honours-bh073</t>
        </is>
      </c>
      <c r="G810" s="77" t="inlineStr">
        <is>
          <t>BEng (Electronic and Computer Systems) (Honours)</t>
        </is>
      </c>
      <c r="H810" s="77" t="inlineStr">
        <is>
          <t>search summary</t>
        </is>
      </c>
      <c r="I810" s="77" t="inlineStr">
        <is>
          <t>undated</t>
        </is>
      </c>
      <c r="J810" s="77" t="inlineStr">
        <is>
          <t>2026-10-13</t>
        </is>
      </c>
      <c r="K810" s="77" t="inlineStr">
        <is>
          <t>search-summary paraphrase</t>
        </is>
      </c>
      <c r="L810" s="77" t="inlineStr">
        <is>
          <t>Summary says students may be able to undertake an industry-sponsored design project in final year as part of Engineering Capstone Project Part A and Part B.</t>
        </is>
      </c>
    </row>
    <row r="811">
      <c r="A811" s="77" t="inlineStr">
        <is>
          <t>AU10-S01-R3</t>
        </is>
      </c>
      <c r="B811" s="77" t="inlineStr">
        <is>
          <t>AU10</t>
        </is>
      </c>
      <c r="C811" s="77" t="inlineStr">
        <is>
          <t>AU10-S01</t>
        </is>
      </c>
      <c r="D811" s="77" t="inlineStr">
        <is>
          <t>Engineering Capstone Project (Part A and Part B), School of Engineering</t>
        </is>
      </c>
      <c r="E811" s="77" t="inlineStr">
        <is>
          <t>status</t>
        </is>
      </c>
      <c r="F811" s="77" t="inlineStr">
        <is>
          <t>https://www.rmit.edu.au/students/student-life/events/2026/oct/engenius-engineering-capstone-showcase</t>
        </is>
      </c>
      <c r="G811" s="77" t="inlineStr">
        <is>
          <t>EnGenius: Engineering Capstone Project Showcase</t>
        </is>
      </c>
      <c r="H811" s="77" t="inlineStr">
        <is>
          <t>event</t>
        </is>
      </c>
      <c r="I811" s="77" t="inlineStr">
        <is>
          <t>2026</t>
        </is>
      </c>
      <c r="J811" s="77" t="inlineStr">
        <is>
          <t>2026-10-13</t>
        </is>
      </c>
      <c r="K811" s="77" t="inlineStr">
        <is>
          <t>page text</t>
        </is>
      </c>
      <c r="L811" s="77" t="inlineStr">
        <is>
          <t>'EnGenius showcases undergraduate engineering capstone projects'; 'Thursday 22 October 2026'; '9am - 1pm: Project Showcase and Assessment'.</t>
        </is>
      </c>
    </row>
    <row r="812">
      <c r="A812" s="77" t="inlineStr">
        <is>
          <t>AU10-S02-R1</t>
        </is>
      </c>
      <c r="B812" s="77" t="inlineStr">
        <is>
          <t>AU10</t>
        </is>
      </c>
      <c r="C812" s="77" t="inlineStr">
        <is>
          <t>AU10-S02</t>
        </is>
      </c>
      <c r="D812" s="77" t="inlineStr">
        <is>
          <t>Impact Academy 1 (Bachelor of Business (Professional Practice) core subject)</t>
        </is>
      </c>
      <c r="E812" s="77" t="inlineStr">
        <is>
          <t>project; group; employer; participation; status</t>
        </is>
      </c>
      <c r="F812" s="77" t="inlineStr">
        <is>
          <t>https://www.rmit.edu.au/study-with-us/levels-of-study/undergraduate-study/bachelor-degrees/bachelor-of-business-professional-practice-bp344</t>
        </is>
      </c>
      <c r="G812" s="77" t="inlineStr">
        <is>
          <t>Bachelor of Business Professional Practice</t>
        </is>
      </c>
      <c r="H812" s="77" t="inlineStr">
        <is>
          <t>Professional Practice core subjects</t>
        </is>
      </c>
      <c r="I812" s="77" t="inlineStr">
        <is>
          <t>undated (2027 fee shown)</t>
        </is>
      </c>
      <c r="J812" s="77" t="inlineStr">
        <is>
          <t>2026-10-13</t>
        </is>
      </c>
      <c r="K812" s="77" t="inlineStr">
        <is>
          <t>page text</t>
        </is>
      </c>
      <c r="L812" s="77" t="inlineStr">
        <is>
          <t>Impact Academy 1 'uses the principles of design thinking and problem-based learning pedagogy'; teams 'prepare a professional response in teams'; 'a real challenge set by a live industry partner's client'. Next intakes 'February, July'.</t>
        </is>
      </c>
    </row>
    <row r="813">
      <c r="A813" s="77" t="inlineStr">
        <is>
          <t>AU10-S02-R2</t>
        </is>
      </c>
      <c r="B813" s="77" t="inlineStr">
        <is>
          <t>AU10</t>
        </is>
      </c>
      <c r="C813" s="77" t="inlineStr">
        <is>
          <t>AU10-S02</t>
        </is>
      </c>
      <c r="D813" s="77" t="inlineStr">
        <is>
          <t>Impact Academy 1 (Bachelor of Business (Professional Practice) core subject)</t>
        </is>
      </c>
      <c r="E813" s="77" t="inlineStr">
        <is>
          <t>employer</t>
        </is>
      </c>
      <c r="F813" s="77" t="inlineStr">
        <is>
          <t>https://www.rmit.edu.au/about/schools-colleges/college-of-business-and-law/industry</t>
        </is>
      </c>
      <c r="G813" s="77" t="inlineStr">
        <is>
          <t>Industry Engagement (College of Business and Law)</t>
        </is>
      </c>
      <c r="H813" s="77" t="inlineStr">
        <is>
          <t>Meals With Impact</t>
        </is>
      </c>
      <c r="I813" s="77" t="inlineStr">
        <is>
          <t>2023 reference</t>
        </is>
      </c>
      <c r="J813" s="77" t="inlineStr">
        <is>
          <t>2026-10-13</t>
        </is>
      </c>
      <c r="K813" s="77" t="inlineStr">
        <is>
          <t>page text</t>
        </is>
      </c>
      <c r="L813" s="77" t="inlineStr">
        <is>
          <t>'A subject run with RMIT Activator in the Bachelor of Business (Professional Practice)... worked with Meals With Impact, a social enterprise.'</t>
        </is>
      </c>
    </row>
    <row r="814">
      <c r="A814" s="77" t="inlineStr">
        <is>
          <t>AU10-S03-R1</t>
        </is>
      </c>
      <c r="B814" s="77" t="inlineStr">
        <is>
          <t>AU10</t>
        </is>
      </c>
      <c r="C814" s="77" t="inlineStr">
        <is>
          <t>AU10-S03</t>
        </is>
      </c>
      <c r="D814" s="77" t="inlineStr">
        <is>
          <t>Integrated Perspectives on Business Problems (IPBP), Bachelor of Business</t>
        </is>
      </c>
      <c r="E814" s="77" t="inlineStr">
        <is>
          <t>project; group; employer</t>
        </is>
      </c>
      <c r="F814" s="77" t="inlineStr">
        <is>
          <t>https://www.rmit.edu.au/about/schools-colleges/college-of-business-and-law/industry</t>
        </is>
      </c>
      <c r="G814" s="77" t="inlineStr">
        <is>
          <t>Industry Engagement (College of Business and Law)</t>
        </is>
      </c>
      <c r="H814" s="77" t="inlineStr">
        <is>
          <t>Medibank / Red Cross</t>
        </is>
      </c>
      <c r="I814" s="77" t="inlineStr">
        <is>
          <t>2023 reference</t>
        </is>
      </c>
      <c r="J814" s="77" t="inlineStr">
        <is>
          <t>2026-10-13</t>
        </is>
      </c>
      <c r="K814" s="77" t="inlineStr">
        <is>
          <t>page text</t>
        </is>
      </c>
      <c r="L814" s="77" t="inlineStr">
        <is>
          <t>'Five groups' presented solutions to a 'real-industry challenge posed by Medibank' (IPBP, Bachelor of Business); Red Cross challenge on engaging students as research volunteers, with some solutions since implemented.</t>
        </is>
      </c>
    </row>
    <row r="815">
      <c r="A815" s="77" t="inlineStr">
        <is>
          <t>AU10-S04-R1</t>
        </is>
      </c>
      <c r="B815" s="77" t="inlineStr">
        <is>
          <t>AU10</t>
        </is>
      </c>
      <c r="C815" s="77" t="inlineStr">
        <is>
          <t>AU10-S04</t>
        </is>
      </c>
      <c r="D815" s="77" t="inlineStr">
        <is>
          <t>Software engineering project with industry partner as client (Computer Science / Software Engineering)</t>
        </is>
      </c>
      <c r="E815" s="77" t="inlineStr">
        <is>
          <t>project; group; employer; duration</t>
        </is>
      </c>
      <c r="F815" s="77" t="inlineStr">
        <is>
          <t>https://www.rmit.edu.au/about/schools-colleges/computing-technologies/our-teaching-areas/software-engineering</t>
        </is>
      </c>
      <c r="G815" s="77" t="inlineStr">
        <is>
          <t>Software engineering</t>
        </is>
      </c>
      <c r="H815" s="77" t="inlineStr">
        <is>
          <t>teaching area</t>
        </is>
      </c>
      <c r="I815" s="77" t="inlineStr">
        <is>
          <t>undated</t>
        </is>
      </c>
      <c r="J815" s="77" t="inlineStr">
        <is>
          <t>2026-10-13</t>
        </is>
      </c>
      <c r="K815" s="77" t="inlineStr">
        <is>
          <t>page text</t>
        </is>
      </c>
      <c r="L815" s="77" t="inlineStr">
        <is>
          <t>'a one-year internship and a further full-semester supervised SE project with an industry partner as “client”'; SE projects 'invariably performed in teams'.</t>
        </is>
      </c>
    </row>
    <row r="816">
      <c r="A816" s="77" t="inlineStr">
        <is>
          <t>AU10-S05-R1</t>
        </is>
      </c>
      <c r="B816" s="77" t="inlineStr">
        <is>
          <t>AU10</t>
        </is>
      </c>
      <c r="C816" s="77" t="inlineStr">
        <is>
          <t>AU10-S05</t>
        </is>
      </c>
      <c r="D816" s="77" t="inlineStr">
        <is>
          <t>Public Relations Campaigns / Public Relations Capstone Project (Bachelor of Professional Communication)</t>
        </is>
      </c>
      <c r="E816" s="77" t="inlineStr">
        <is>
          <t>project; employer; participation</t>
        </is>
      </c>
      <c r="F816" s="77" t="inlineStr">
        <is>
          <t>https://www.rmit.edu.au/study-with-us/levels-of-study/undergraduate-study/bachelor-degrees/bachelor-of-professional-communication-bp354</t>
        </is>
      </c>
      <c r="G816" s="77" t="inlineStr">
        <is>
          <t>Bachelor of Professional Communication</t>
        </is>
      </c>
      <c r="H816" s="77" t="inlineStr">
        <is>
          <t>Year 3 capstone</t>
        </is>
      </c>
      <c r="I816" s="77" t="inlineStr">
        <is>
          <t>undated</t>
        </is>
      </c>
      <c r="J816" s="77" t="inlineStr">
        <is>
          <t>2026-10-13</t>
        </is>
      </c>
      <c r="K816" s="77" t="inlineStr">
        <is>
          <t>search-summary paraphrase</t>
        </is>
      </c>
      <c r="L816" s="77" t="inlineStr">
        <is>
          <t>Capstone 'commissioned by one of our industry, government or community organisation partners'; PR campaign for a real client. (WebFetch of the page confirmed teamwork and 'respond to real client challenges' but did not reach the capstone text.)</t>
        </is>
      </c>
    </row>
    <row r="817">
      <c r="A817" s="77" t="inlineStr">
        <is>
          <t>AU10-S05-R2</t>
        </is>
      </c>
      <c r="B817" s="77" t="inlineStr">
        <is>
          <t>AU10</t>
        </is>
      </c>
      <c r="C817" s="77" t="inlineStr">
        <is>
          <t>AU10-S05</t>
        </is>
      </c>
      <c r="D817" s="77" t="inlineStr">
        <is>
          <t>Public Relations Campaigns / Public Relations Capstone Project (Bachelor of Professional Communication)</t>
        </is>
      </c>
      <c r="E817" s="77" t="inlineStr">
        <is>
          <t>group; employer</t>
        </is>
      </c>
      <c r="F817" s="77" t="inlineStr">
        <is>
          <t>http://www1.rmit.edu.au/courses/050367</t>
        </is>
      </c>
      <c r="G817" s="77" t="inlineStr">
        <is>
          <t>Public Relations Campaigns</t>
        </is>
      </c>
      <c r="H817" s="77" t="inlineStr">
        <is>
          <t>course page</t>
        </is>
      </c>
      <c r="I817" s="77" t="inlineStr">
        <is>
          <t>undated</t>
        </is>
      </c>
      <c r="J817" s="77" t="inlineStr">
        <is>
          <t>2026-10-13</t>
        </is>
      </c>
      <c r="K817" s="77" t="inlineStr">
        <is>
          <t>search-summary paraphrase</t>
        </is>
      </c>
      <c r="L817" s="77" t="inlineStr">
        <is>
          <t>Client brief in teams that mirror a consultancy; designated work-integrated learning course with industry/community feedback.</t>
        </is>
      </c>
    </row>
    <row r="818">
      <c r="A818" s="77" t="inlineStr">
        <is>
          <t>AU10-S06-R1</t>
        </is>
      </c>
      <c r="B818" s="77" t="inlineStr">
        <is>
          <t>AU10</t>
        </is>
      </c>
      <c r="C818" s="77" t="inlineStr">
        <is>
          <t>AU10-S06</t>
        </is>
      </c>
      <c r="D818" s="77" t="inlineStr">
        <is>
          <t>Buyer Behaviour cross-cluster industry project (Associate Degree in Business)</t>
        </is>
      </c>
      <c r="E818" s="77" t="inlineStr">
        <is>
          <t>project; group; employer; status</t>
        </is>
      </c>
      <c r="F818" s="77" t="inlineStr">
        <is>
          <t>https://www.rmit.edu.au/news/next-in-teaching/2023/aug/interdisciplinary-industry-project</t>
        </is>
      </c>
      <c r="G818" s="77" t="inlineStr">
        <is>
          <t>Encouraging interdisciplinary experiences through a unique industry project</t>
        </is>
      </c>
      <c r="H818" s="77" t="inlineStr">
        <is>
          <t>article</t>
        </is>
      </c>
      <c r="I818" s="77" t="inlineStr">
        <is>
          <t>2023</t>
        </is>
      </c>
      <c r="J818" s="77" t="inlineStr">
        <is>
          <t>2026-10-13</t>
        </is>
      </c>
      <c r="K818" s="77" t="inlineStr">
        <is>
          <t>page text</t>
        </is>
      </c>
      <c r="L818" s="77" t="inlineStr">
        <is>
          <t>Cross-cluster industry project with a 'real-world client' brief in Buyer Behaviour, Associate Degree in Business; the partner acts as the client and receives pitches; Pattysmiths in Semester 1, 2023.</t>
        </is>
      </c>
    </row>
    <row r="819">
      <c r="A819" s="77" t="inlineStr">
        <is>
          <t>UK01-S01-R1</t>
        </is>
      </c>
      <c r="B819" s="77" t="inlineStr">
        <is>
          <t>UK01</t>
        </is>
      </c>
      <c r="C819" s="77" t="inlineStr">
        <is>
          <t>UK01-S01</t>
        </is>
      </c>
      <c r="D819" s="77" t="inlineStr">
        <is>
          <t>Vertically Integrated Projects (VIP)</t>
        </is>
      </c>
      <c r="E819" s="77" t="inlineStr">
        <is>
          <t>project; group; employer; reach; eligibility; participation; credit; status</t>
        </is>
      </c>
      <c r="F819" s="77" t="inlineStr">
        <is>
          <t>https://www.bath.ac.uk/guides/vertically-integrated-projects/</t>
        </is>
      </c>
      <c r="G819" s="77" t="inlineStr">
        <is>
          <t>Vertically Integrated Projects</t>
        </is>
      </c>
      <c r="H819" s="77" t="inlineStr">
        <is>
          <t>Whole page</t>
        </is>
      </c>
      <c r="I819" s="77" t="inlineStr">
        <is>
          <t>2025/26</t>
        </is>
      </c>
      <c r="J819" s="77" t="inlineStr">
        <is>
          <t>2026-10-12</t>
        </is>
      </c>
      <c r="K819" s="77" t="inlineStr">
        <is>
          <t>page text</t>
        </is>
      </c>
      <c r="L819"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820">
      <c r="A820" s="77" t="inlineStr">
        <is>
          <t>UK01-S02-R1</t>
        </is>
      </c>
      <c r="B820" s="77" t="inlineStr">
        <is>
          <t>UK01</t>
        </is>
      </c>
      <c r="C820" s="77" t="inlineStr">
        <is>
          <t>UK01-S02</t>
        </is>
      </c>
      <c r="D820" s="77" t="inlineStr">
        <is>
          <t>Group Design and Business Project (MEng Mechanical; MEng Electronic &amp; Electrical)</t>
        </is>
      </c>
      <c r="E820" s="77" t="inlineStr">
        <is>
          <t>project; group; employer; eligibility; duration</t>
        </is>
      </c>
      <c r="F820" s="77" t="inlineStr">
        <is>
          <t>https://www.bath.ac.uk/campaigns/partner-with-us-on-group-design-and-business-projects/</t>
        </is>
      </c>
      <c r="G820" s="77" t="inlineStr">
        <is>
          <t>Partner with us on Group Design and Business Projects</t>
        </is>
      </c>
      <c r="H820" s="77" t="inlineStr">
        <is>
          <t>Partner page</t>
        </is>
      </c>
      <c r="I820" s="77" t="inlineStr">
        <is>
          <t>undated</t>
        </is>
      </c>
      <c r="J820" s="77" t="inlineStr">
        <is>
          <t>2026-10-12</t>
        </is>
      </c>
      <c r="K820" s="77" t="inlineStr">
        <is>
          <t>page text</t>
        </is>
      </c>
      <c r="L820"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21">
      <c r="A821" s="77" t="inlineStr">
        <is>
          <t>UK01-S03-R1</t>
        </is>
      </c>
      <c r="B821" s="77" t="inlineStr">
        <is>
          <t>UK01</t>
        </is>
      </c>
      <c r="C821" s="77" t="inlineStr">
        <is>
          <t>UK01-S03</t>
        </is>
      </c>
      <c r="D821" s="77" t="inlineStr">
        <is>
          <t>MSc Practice Track (School of Management)</t>
        </is>
      </c>
      <c r="E821" s="77" t="inlineStr">
        <is>
          <t>project; group; employer; participation; eligibility</t>
        </is>
      </c>
      <c r="F821" s="77" t="inlineStr">
        <is>
          <t>https://www.bath.ac.uk/campaigns/your-year-studying-a-school-of-management-msc/</t>
        </is>
      </c>
      <c r="G821" s="77" t="inlineStr">
        <is>
          <t>Your year studying a School of Management MSc</t>
        </is>
      </c>
      <c r="H821" s="77" t="inlineStr">
        <is>
          <t>Summer options</t>
        </is>
      </c>
      <c r="I821" s="77" t="inlineStr">
        <is>
          <t>undated (2027 entry links)</t>
        </is>
      </c>
      <c r="J821" s="77" t="inlineStr">
        <is>
          <t>2026-10-12</t>
        </is>
      </c>
      <c r="K821" s="77" t="inlineStr">
        <is>
          <t>page text</t>
        </is>
      </c>
      <c r="L821" s="77" t="inlineStr">
        <is>
          <t>'Work in teams on a project with an external client organisation'; summer option; most MSc courses 'give you the flexibility to choose how to spend your summer'.</t>
        </is>
      </c>
    </row>
    <row r="822">
      <c r="A822" s="77" t="inlineStr">
        <is>
          <t>UK01-S03-R2</t>
        </is>
      </c>
      <c r="B822" s="77" t="inlineStr">
        <is>
          <t>UK01</t>
        </is>
      </c>
      <c r="C822" s="77" t="inlineStr">
        <is>
          <t>UK01-S03</t>
        </is>
      </c>
      <c r="D822" s="77" t="inlineStr">
        <is>
          <t>MSc Practice Track (School of Management)</t>
        </is>
      </c>
      <c r="E822" s="77" t="inlineStr">
        <is>
          <t>group; employer; duration</t>
        </is>
      </c>
      <c r="F822" s="77" t="inlineStr">
        <is>
          <t>https://www.bath.ac.uk/campaigns/work-with-our-postgraduate-students-on-a-consultancy-project/</t>
        </is>
      </c>
      <c r="G822" s="77" t="inlineStr">
        <is>
          <t>Work with our postgraduate students on a consultancy project</t>
        </is>
      </c>
      <c r="H822" s="77" t="inlineStr">
        <is>
          <t>Partner page</t>
        </is>
      </c>
      <c r="I822" s="77" t="inlineStr">
        <is>
          <t>undated</t>
        </is>
      </c>
      <c r="J822" s="77" t="inlineStr">
        <is>
          <t>2026-10-12</t>
        </is>
      </c>
      <c r="K822" s="77" t="inlineStr">
        <is>
          <t>page text</t>
        </is>
      </c>
      <c r="L822" s="77" t="inlineStr">
        <is>
          <t>MSc Practice Track students work 'in teams'; full-time seven to eight weeks in June and July; 'We welcome partners from all sectors and of all sizes'; 'no fee for postgraduate student projects'.</t>
        </is>
      </c>
    </row>
    <row r="823">
      <c r="A823" s="77" t="inlineStr">
        <is>
          <t>UK01-S04-R1</t>
        </is>
      </c>
      <c r="B823" s="77" t="inlineStr">
        <is>
          <t>UK01</t>
        </is>
      </c>
      <c r="C823" s="77" t="inlineStr">
        <is>
          <t>UK01-S04</t>
        </is>
      </c>
      <c r="D823" s="77" t="inlineStr">
        <is>
          <t>MSc Consulting Project (six-week team project, Semester 2)</t>
        </is>
      </c>
      <c r="E823" s="77" t="inlineStr">
        <is>
          <t>project; group; employer; duration</t>
        </is>
      </c>
      <c r="F823" s="77" t="inlineStr">
        <is>
          <t>https://www.bath.ac.uk/campaigns/your-year-studying-a-school-of-management-msc/</t>
        </is>
      </c>
      <c r="G823" s="77" t="inlineStr">
        <is>
          <t>Your year studying a School of Management MSc</t>
        </is>
      </c>
      <c r="H823" s="77" t="inlineStr">
        <is>
          <t>Semester 2 timeline</t>
        </is>
      </c>
      <c r="I823" s="77" t="inlineStr">
        <is>
          <t>undated (2027 entry links)</t>
        </is>
      </c>
      <c r="J823" s="77" t="inlineStr">
        <is>
          <t>2026-10-12</t>
        </is>
      </c>
      <c r="K823" s="77" t="inlineStr">
        <is>
          <t>page text</t>
        </is>
      </c>
      <c r="L823" s="77" t="inlineStr">
        <is>
          <t>'A six-week team consulting project with a local organisation', February to March; 'Counts towards a University of Bath Award'.</t>
        </is>
      </c>
    </row>
    <row r="824">
      <c r="A824" s="77" t="inlineStr">
        <is>
          <t>UK01-S05-R1</t>
        </is>
      </c>
      <c r="B824" s="77" t="inlineStr">
        <is>
          <t>UK01</t>
        </is>
      </c>
      <c r="C824" s="77" t="inlineStr">
        <is>
          <t>UK01-S05</t>
        </is>
      </c>
      <c r="D824" s="77" t="inlineStr">
        <is>
          <t>Big Team Challenge (employer-set first-week challenge)</t>
        </is>
      </c>
      <c r="E824" s="77" t="inlineStr">
        <is>
          <t>project; group; employer</t>
        </is>
      </c>
      <c r="F824" s="77" t="inlineStr">
        <is>
          <t>https://www.bath.ac.uk/campaigns/your-year-studying-a-school-of-management-msc/</t>
        </is>
      </c>
      <c r="G824" s="77" t="inlineStr">
        <is>
          <t>Your year studying a School of Management MSc / School of Management Welcome Week guide</t>
        </is>
      </c>
      <c r="H824" s="77" t="inlineStr">
        <is>
          <t>Search summary</t>
        </is>
      </c>
      <c r="I824" s="77" t="inlineStr">
        <is>
          <t>undated</t>
        </is>
      </c>
      <c r="J824" s="77" t="inlineStr">
        <is>
          <t>2026-10-12</t>
        </is>
      </c>
      <c r="K824" s="77" t="inlineStr">
        <is>
          <t>search-summary paraphrase</t>
        </is>
      </c>
      <c r="L824" s="77" t="inlineStr">
        <is>
          <t>Search summary: 'work with one of our Employability Partners on an activity during the first two weeks'; UG: 'work together to solve ... a real-world business challenge provided by a partner employer', present ideas back.</t>
        </is>
      </c>
    </row>
    <row r="825">
      <c r="A825" s="77" t="inlineStr">
        <is>
          <t>UK01-S06-R1</t>
        </is>
      </c>
      <c r="B825" s="77" t="inlineStr">
        <is>
          <t>UK01</t>
        </is>
      </c>
      <c r="C825" s="77" t="inlineStr">
        <is>
          <t>UK01-S06</t>
        </is>
      </c>
      <c r="D825" s="77" t="inlineStr">
        <is>
          <t>180 Degrees Consulting, Bath branch</t>
        </is>
      </c>
      <c r="E825" s="77" t="inlineStr">
        <is>
          <t>project; group; employer</t>
        </is>
      </c>
      <c r="F825" s="77" t="inlineStr">
        <is>
          <t>https://www.bath.ac.uk/case-studies/gaining-consulting-experience-while-studying-for-my-degree/</t>
        </is>
      </c>
      <c r="G825" s="77" t="inlineStr">
        <is>
          <t>Gaining consulting experience while studying for my degree</t>
        </is>
      </c>
      <c r="H825" s="77" t="inlineStr">
        <is>
          <t>Case study</t>
        </is>
      </c>
      <c r="I825" s="77" t="inlineStr">
        <is>
          <t>undated (page footer 2026)</t>
        </is>
      </c>
      <c r="J825" s="77" t="inlineStr">
        <is>
          <t>2026-10-12</t>
        </is>
      </c>
      <c r="K825" s="77" t="inlineStr">
        <is>
          <t>page text</t>
        </is>
      </c>
      <c r="L825"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26">
      <c r="A826" s="77" t="inlineStr">
        <is>
          <t>UK01-S07-R1</t>
        </is>
      </c>
      <c r="B826" s="77" t="inlineStr">
        <is>
          <t>UK01</t>
        </is>
      </c>
      <c r="C826" s="77" t="inlineStr">
        <is>
          <t>UK01-S07</t>
        </is>
      </c>
      <c r="D826" s="77" t="inlineStr">
        <is>
          <t>Postgraduate consultancy projects in lieu of dissertation (Engineering &amp; Design; Humanities &amp; Social Sciences)</t>
        </is>
      </c>
      <c r="E826" s="77" t="inlineStr">
        <is>
          <t>project; group; employer; participation; duration</t>
        </is>
      </c>
      <c r="F826" s="77" t="inlineStr">
        <is>
          <t>https://www.bath.ac.uk/campaigns/consultancy-projects-solve-a-real-world-business-challenge-as-part-of-your-degree/</t>
        </is>
      </c>
      <c r="G826" s="77" t="inlineStr">
        <is>
          <t>Consultancy projects: solve a real-world business challenge</t>
        </is>
      </c>
      <c r="H826" s="77" t="inlineStr">
        <is>
          <t>Whole page</t>
        </is>
      </c>
      <c r="I826" s="77" t="inlineStr">
        <is>
          <t>undated</t>
        </is>
      </c>
      <c r="J826" s="77" t="inlineStr">
        <is>
          <t>2026-10-12</t>
        </is>
      </c>
      <c r="K826" s="77" t="inlineStr">
        <is>
          <t>page text</t>
        </is>
      </c>
      <c r="L826" s="77" t="inlineStr">
        <is>
          <t>'you can work as part of a small group or on your own'; 'usually last around three months'; 'Some of our courses offer you the chance to complete a consultancy project instead of a dissertation'.</t>
        </is>
      </c>
    </row>
    <row r="827">
      <c r="A827" s="77" t="inlineStr">
        <is>
          <t>UK02-S01-R1</t>
        </is>
      </c>
      <c r="B827" s="77" t="inlineStr">
        <is>
          <t>UK02</t>
        </is>
      </c>
      <c r="C827" s="77" t="inlineStr">
        <is>
          <t>UK02-S01</t>
        </is>
      </c>
      <c r="D827" s="77" t="inlineStr">
        <is>
          <t>Vertically Integrated Projects (VIP)</t>
        </is>
      </c>
      <c r="E827" s="77" t="inlineStr">
        <is>
          <t>status</t>
        </is>
      </c>
      <c r="F827" s="77" t="inlineStr">
        <is>
          <t>https://memos.wp.st-andrews.ac.uk/2026/04/15/applications-for-2026-2027-vip-modules-open-now/</t>
        </is>
      </c>
      <c r="G827" s="77" t="inlineStr">
        <is>
          <t>Applications for 2026-2027 VIP modules open now !</t>
        </is>
      </c>
      <c r="H827" s="77" t="inlineStr">
        <is>
          <t>Memo, April 2026</t>
        </is>
      </c>
      <c r="I827" s="77" t="inlineStr">
        <is>
          <t>2026</t>
        </is>
      </c>
      <c r="J827" s="77" t="inlineStr">
        <is>
          <t>2026-10-12</t>
        </is>
      </c>
      <c r="K827" s="77" t="inlineStr">
        <is>
          <t>search-summary paraphrase</t>
        </is>
      </c>
      <c r="L827" s="77" t="inlineStr">
        <is>
          <t>Applications for 2026-27 VIP modules open; deadline 9am, Monday 11th of May.</t>
        </is>
      </c>
    </row>
    <row r="828">
      <c r="A828" s="77" t="inlineStr">
        <is>
          <t>UK02-S01-R2</t>
        </is>
      </c>
      <c r="B828" s="77" t="inlineStr">
        <is>
          <t>UK02</t>
        </is>
      </c>
      <c r="C828" s="77" t="inlineStr">
        <is>
          <t>UK02-S01</t>
        </is>
      </c>
      <c r="D828" s="77" t="inlineStr">
        <is>
          <t>Vertically Integrated Projects (VIP)</t>
        </is>
      </c>
      <c r="E828" s="77" t="inlineStr">
        <is>
          <t>project; group; credit; participation</t>
        </is>
      </c>
      <c r="F828" s="77" t="inlineStr">
        <is>
          <t>https://www.st-andrews.ac.uk/education/vip/students/</t>
        </is>
      </c>
      <c r="G828" s="77" t="inlineStr">
        <is>
          <t>Information for students - Education - University of St Andrews</t>
        </is>
      </c>
      <c r="H828" s="77" t="inlineStr">
        <is>
          <t>Students page</t>
        </is>
      </c>
      <c r="I828" s="77" t="inlineStr">
        <is>
          <t>undated</t>
        </is>
      </c>
      <c r="J828" s="77" t="inlineStr">
        <is>
          <t>2026-10-12</t>
        </is>
      </c>
      <c r="K828" s="77" t="inlineStr">
        <is>
          <t>search-index extract (quoted)</t>
        </is>
      </c>
      <c r="L828"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29">
      <c r="A829" s="77" t="inlineStr">
        <is>
          <t>UK02-S01-R3</t>
        </is>
      </c>
      <c r="B829" s="77" t="inlineStr">
        <is>
          <t>UK02</t>
        </is>
      </c>
      <c r="C829" s="77" t="inlineStr">
        <is>
          <t>UK02-S01</t>
        </is>
      </c>
      <c r="D829" s="77" t="inlineStr">
        <is>
          <t>Vertically Integrated Projects (VIP)</t>
        </is>
      </c>
      <c r="E829" s="77" t="inlineStr">
        <is>
          <t>group; project</t>
        </is>
      </c>
      <c r="F829" s="77" t="inlineStr">
        <is>
          <t>https://education.wp.st-andrews.ac.uk/2021/02/23/vertically-integrated-projects-at-st-andrews/</t>
        </is>
      </c>
      <c r="G829" s="77" t="inlineStr">
        <is>
          <t>Vertically Integrated Projects at St Andrews</t>
        </is>
      </c>
      <c r="H829" s="77" t="inlineStr">
        <is>
          <t>Education blog</t>
        </is>
      </c>
      <c r="I829" s="77" t="inlineStr">
        <is>
          <t>2021</t>
        </is>
      </c>
      <c r="J829" s="77" t="inlineStr">
        <is>
          <t>2026-10-12</t>
        </is>
      </c>
      <c r="K829" s="77" t="inlineStr">
        <is>
          <t>search-index extract (quoted)</t>
        </is>
      </c>
      <c r="L829" s="77" t="inlineStr">
        <is>
          <t>'A VIP brings together a student team formed from different disciplines and levels of study to contribute to an ongoing research project for credit and grades.'</t>
        </is>
      </c>
    </row>
    <row r="830">
      <c r="A830" s="77" t="inlineStr">
        <is>
          <t>UK02-S01-R4</t>
        </is>
      </c>
      <c r="B830" s="77" t="inlineStr">
        <is>
          <t>UK02</t>
        </is>
      </c>
      <c r="C830" s="77" t="inlineStr">
        <is>
          <t>UK02-S01</t>
        </is>
      </c>
      <c r="D830" s="77" t="inlineStr">
        <is>
          <t>Vertically Integrated Projects (VIP)</t>
        </is>
      </c>
      <c r="E830" s="77" t="inlineStr">
        <is>
          <t>project; employer</t>
        </is>
      </c>
      <c r="F830" s="77" t="inlineStr">
        <is>
          <t>https://vip.wp.st-andrews.ac.uk/projectoverviews/st-andrews-forest/</t>
        </is>
      </c>
      <c r="G830" s="77" t="inlineStr">
        <is>
          <t>St Andrews Forest</t>
        </is>
      </c>
      <c r="H830" s="77" t="inlineStr">
        <is>
          <t>VIP project overview</t>
        </is>
      </c>
      <c r="I830" s="77" t="inlineStr">
        <is>
          <t>undated</t>
        </is>
      </c>
      <c r="J830" s="77" t="inlineStr">
        <is>
          <t>2026-10-12</t>
        </is>
      </c>
      <c r="K830" s="77" t="inlineStr">
        <is>
          <t>search-summary paraphrase</t>
        </is>
      </c>
      <c r="L830" s="77" t="inlineStr">
        <is>
          <t>Aims to join 'academics, practitioners and our neighbours to plan, implement and monitor the forest'; output is a commissioned report (and group presentation) to the University's Environmental Sustainability Board.</t>
        </is>
      </c>
    </row>
    <row r="831">
      <c r="A831" s="77" t="inlineStr">
        <is>
          <t>UK02-S01-R5</t>
        </is>
      </c>
      <c r="B831" s="77" t="inlineStr">
        <is>
          <t>UK02</t>
        </is>
      </c>
      <c r="C831" s="77" t="inlineStr">
        <is>
          <t>UK02-S01</t>
        </is>
      </c>
      <c r="D831" s="77" t="inlineStr">
        <is>
          <t>Vertically Integrated Projects (VIP)</t>
        </is>
      </c>
      <c r="E831" s="77" t="inlineStr">
        <is>
          <t>eligibility</t>
        </is>
      </c>
      <c r="F831" s="77" t="inlineStr">
        <is>
          <t>https://www.st-andrews.ac.uk/education/vip/projects/</t>
        </is>
      </c>
      <c r="G831" s="77" t="inlineStr">
        <is>
          <t>Projects - Education - University of St Andrews</t>
        </is>
      </c>
      <c r="H831" s="77" t="inlineStr">
        <is>
          <t>Projects list</t>
        </is>
      </c>
      <c r="I831" s="77" t="inlineStr">
        <is>
          <t>undated</t>
        </is>
      </c>
      <c r="J831" s="77" t="inlineStr">
        <is>
          <t>2026-10-12</t>
        </is>
      </c>
      <c r="K831" s="77" t="inlineStr">
        <is>
          <t>search-summary paraphrase</t>
        </is>
      </c>
      <c r="L831" s="77" t="inlineStr">
        <is>
          <t>Projects accept applications on a rolling basis and may close once desired numbers are reached.</t>
        </is>
      </c>
    </row>
    <row r="832">
      <c r="A832" s="77" t="inlineStr">
        <is>
          <t>UK02-S01-R6</t>
        </is>
      </c>
      <c r="B832" s="77" t="inlineStr">
        <is>
          <t>UK02</t>
        </is>
      </c>
      <c r="C832" s="77" t="inlineStr">
        <is>
          <t>UK02-S01</t>
        </is>
      </c>
      <c r="D832" s="77" t="inlineStr">
        <is>
          <t>Vertically Integrated Projects (VIP)</t>
        </is>
      </c>
      <c r="E832" s="77" t="inlineStr">
        <is>
          <t>employer; eligibility</t>
        </is>
      </c>
      <c r="F832" s="77" t="inlineStr">
        <is>
          <t>https://www.st-andrews.ac.uk/education/vip/projects/</t>
        </is>
      </c>
      <c r="G832" s="77" t="inlineStr">
        <is>
          <t>VIP projects list</t>
        </is>
      </c>
      <c r="H832" s="77" t="inlineStr">
        <is>
          <t>Projects</t>
        </is>
      </c>
      <c r="I832" s="77" t="inlineStr">
        <is>
          <t>undated</t>
        </is>
      </c>
      <c r="J832" s="77" t="inlineStr">
        <is>
          <t>2026-10-13</t>
        </is>
      </c>
      <c r="K832" s="77" t="inlineStr">
        <is>
          <t>page text (WebFetch summary)</t>
        </is>
      </c>
      <c r="L832" s="77" t="inlineStr">
        <is>
          <t>Lists 17 closed and 2 forthcoming projects; no external partner organisation named in any project description; no faculty eligibility stated.</t>
        </is>
      </c>
    </row>
    <row r="833">
      <c r="A833" s="77" t="inlineStr">
        <is>
          <t>UK02-S02-R1</t>
        </is>
      </c>
      <c r="B833" s="77" t="inlineStr">
        <is>
          <t>UK02</t>
        </is>
      </c>
      <c r="C833" s="77" t="inlineStr">
        <is>
          <t>UK02-S02</t>
        </is>
      </c>
      <c r="D833" s="77" t="inlineStr">
        <is>
          <t>Summer Team Enterprise Programme (STEP)</t>
        </is>
      </c>
      <c r="E833" s="77" t="inlineStr">
        <is>
          <t>project; group; employer; status; duration; credit</t>
        </is>
      </c>
      <c r="F833" s="77" t="inlineStr">
        <is>
          <t>https://www.st-andrews.ac.uk/education/handbook/step/</t>
        </is>
      </c>
      <c r="G833" s="77" t="inlineStr">
        <is>
          <t>Summer Team Enterprise Programme - Education - University of St Andrews</t>
        </is>
      </c>
      <c r="H833" s="77" t="inlineStr">
        <is>
          <t>Handbook page incl. 2026 timetable</t>
        </is>
      </c>
      <c r="I833" s="77" t="inlineStr">
        <is>
          <t>2026</t>
        </is>
      </c>
      <c r="J833" s="77" t="inlineStr">
        <is>
          <t>2026-10-12</t>
        </is>
      </c>
      <c r="K833" s="77" t="inlineStr">
        <is>
          <t>search-index extract (quoted)</t>
        </is>
      </c>
      <c r="L833"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34">
      <c r="A834" s="77" t="inlineStr">
        <is>
          <t>UK02-S02-R2</t>
        </is>
      </c>
      <c r="B834" s="77" t="inlineStr">
        <is>
          <t>UK02</t>
        </is>
      </c>
      <c r="C834" s="77" t="inlineStr">
        <is>
          <t>UK02-S02</t>
        </is>
      </c>
      <c r="D834" s="77" t="inlineStr">
        <is>
          <t>Summer Team Enterprise Programme (STEP)</t>
        </is>
      </c>
      <c r="E834" s="77" t="inlineStr">
        <is>
          <t>project; employer; reach</t>
        </is>
      </c>
      <c r="F834" s="77" t="inlineStr">
        <is>
          <t>https://www.st-andrews.ac.uk/careers/career-options/sectors/business/</t>
        </is>
      </c>
      <c r="G834" s="77" t="inlineStr">
        <is>
          <t>Business, consulting and management - Careers - University of St Andrews</t>
        </is>
      </c>
      <c r="H834" s="77" t="inlineStr">
        <is>
          <t>Gaining experience</t>
        </is>
      </c>
      <c r="I834" s="77" t="inlineStr">
        <is>
          <t>undated</t>
        </is>
      </c>
      <c r="J834" s="77" t="inlineStr">
        <is>
          <t>2026-10-12</t>
        </is>
      </c>
      <c r="K834" s="77" t="inlineStr">
        <is>
          <t>search-index extract (quoted)</t>
        </is>
      </c>
      <c r="L834"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35">
      <c r="A835" s="77" t="inlineStr">
        <is>
          <t>UK02-S03-R1</t>
        </is>
      </c>
      <c r="B835" s="77" t="inlineStr">
        <is>
          <t>UK02</t>
        </is>
      </c>
      <c r="C835" s="77" t="inlineStr">
        <is>
          <t>UK02-S03</t>
        </is>
      </c>
      <c r="D835" s="77" t="inlineStr">
        <is>
          <t>CS3099 Software Engineering Team Project</t>
        </is>
      </c>
      <c r="E835" s="77" t="inlineStr">
        <is>
          <t>project; group; credit; eligibility</t>
        </is>
      </c>
      <c r="F835" s="77" t="inlineStr">
        <is>
          <t>https://www.st-andrews.ac.uk/subjects/modules/catalogue/?code=CS3099</t>
        </is>
      </c>
      <c r="G835" s="77" t="inlineStr">
        <is>
          <t>CS3099 Software Engineering Team Project</t>
        </is>
      </c>
      <c r="H835" s="77" t="inlineStr">
        <is>
          <t>Module catalogue</t>
        </is>
      </c>
      <c r="I835" s="77" t="inlineStr">
        <is>
          <t>undated</t>
        </is>
      </c>
      <c r="J835" s="77" t="inlineStr">
        <is>
          <t>2026-10-12</t>
        </is>
      </c>
      <c r="K835" s="77" t="inlineStr">
        <is>
          <t>search-index extract (quoted)</t>
        </is>
      </c>
      <c r="L835" s="77" t="inlineStr">
        <is>
          <t>30 SCOTCAT / 15 ECTS; coursework 100%, no reassessment; prerequisites CS2002 and (CS2101 or CS2001); teams 'specify, plan, design, implement, test and document a medium-sized software system, under the guidance of a member of staff'.</t>
        </is>
      </c>
    </row>
    <row r="836">
      <c r="A836" s="77" t="inlineStr">
        <is>
          <t>UK02-S03-R2</t>
        </is>
      </c>
      <c r="B836" s="77" t="inlineStr">
        <is>
          <t>UK02</t>
        </is>
      </c>
      <c r="C836" s="77" t="inlineStr">
        <is>
          <t>UK02-S03</t>
        </is>
      </c>
      <c r="D836" s="77" t="inlineStr">
        <is>
          <t>CS3099 Software Engineering Team Project</t>
        </is>
      </c>
      <c r="E836" s="77" t="inlineStr">
        <is>
          <t>group; employer</t>
        </is>
      </c>
      <c r="F836" s="77" t="inlineStr">
        <is>
          <t>https://blogs.cs.st-andrews.ac.uk/csblog/2025/04/25/keeping-doors-open-connection-collaboration-and-opportunities/</t>
        </is>
      </c>
      <c r="G836" s="77" t="inlineStr">
        <is>
          <t>Keeping Doors Open: Connection, Collaboration and Opportunities</t>
        </is>
      </c>
      <c r="H836" s="77" t="inlineStr">
        <is>
          <t>School of Computer Science blog</t>
        </is>
      </c>
      <c r="I836" s="77" t="inlineStr">
        <is>
          <t>2025</t>
        </is>
      </c>
      <c r="J836" s="77" t="inlineStr">
        <is>
          <t>2026-10-12</t>
        </is>
      </c>
      <c r="K836" s="77" t="inlineStr">
        <is>
          <t>search-index extract (quoted)</t>
        </is>
      </c>
      <c r="L836"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37">
      <c r="A837" s="77" t="inlineStr">
        <is>
          <t>UK02-S03-R3</t>
        </is>
      </c>
      <c r="B837" s="77" t="inlineStr">
        <is>
          <t>UK02</t>
        </is>
      </c>
      <c r="C837" s="77" t="inlineStr">
        <is>
          <t>UK02-S03</t>
        </is>
      </c>
      <c r="D837" s="77" t="inlineStr">
        <is>
          <t>CS3099 Software Engineering Team Project</t>
        </is>
      </c>
      <c r="E837" s="77" t="inlineStr">
        <is>
          <t>status</t>
        </is>
      </c>
      <c r="F837" s="77" t="inlineStr">
        <is>
          <t>https://info.cs.st-andrews.ac.uk/student-handbook/modules/</t>
        </is>
      </c>
      <c r="G837" s="77" t="inlineStr">
        <is>
          <t>Modules in the School of Computer Science for 2026-27</t>
        </is>
      </c>
      <c r="H837" s="77" t="inlineStr">
        <is>
          <t>Student handbook module list</t>
        </is>
      </c>
      <c r="I837" s="77" t="inlineStr">
        <is>
          <t>2026/27</t>
        </is>
      </c>
      <c r="J837" s="77" t="inlineStr">
        <is>
          <t>2026-10-12</t>
        </is>
      </c>
      <c r="K837" s="77" t="inlineStr">
        <is>
          <t>search-summary paraphrase</t>
        </is>
      </c>
      <c r="L837" s="77" t="inlineStr">
        <is>
          <t>CS3099 listed among School of Computer Science modules for 2026-27.</t>
        </is>
      </c>
    </row>
    <row r="838">
      <c r="A838" s="77" t="inlineStr">
        <is>
          <t>UK02-S04-R1</t>
        </is>
      </c>
      <c r="B838" s="77" t="inlineStr">
        <is>
          <t>UK02</t>
        </is>
      </c>
      <c r="C838" s="77" t="inlineStr">
        <is>
          <t>UK02-S04</t>
        </is>
      </c>
      <c r="D838" s="77" t="inlineStr">
        <is>
          <t>Management MSc - consultancy projects with local organisations</t>
        </is>
      </c>
      <c r="E838" s="77" t="inlineStr">
        <is>
          <t>project; employer</t>
        </is>
      </c>
      <c r="F838" s="77" t="inlineStr">
        <is>
          <t>https://www.st-andrews.ac.uk/subjects/management/management-msc/</t>
        </is>
      </c>
      <c r="G838" s="77" t="inlineStr">
        <is>
          <t>Management MSc - Subjects - University of St Andrews</t>
        </is>
      </c>
      <c r="H838" s="77" t="inlineStr">
        <is>
          <t>Course overview (2027 entry)</t>
        </is>
      </c>
      <c r="I838" s="77" t="inlineStr">
        <is>
          <t>2027 entry</t>
        </is>
      </c>
      <c r="J838" s="77" t="inlineStr">
        <is>
          <t>2026-10-12</t>
        </is>
      </c>
      <c r="K838" s="77" t="inlineStr">
        <is>
          <t>page text (WebFetch summary)</t>
        </is>
      </c>
      <c r="L838" s="77" t="inlineStr">
        <is>
          <t>Includes practical elements where students apply theory to real organisations, and 'the opportunity to work on consultancy projects with local organisations'.</t>
        </is>
      </c>
    </row>
    <row r="839">
      <c r="A839" s="77" t="inlineStr">
        <is>
          <t>UK02-S04-R2</t>
        </is>
      </c>
      <c r="B839" s="77" t="inlineStr">
        <is>
          <t>UK02</t>
        </is>
      </c>
      <c r="C839" s="77" t="inlineStr">
        <is>
          <t>UK02-S04</t>
        </is>
      </c>
      <c r="D839" s="77" t="inlineStr">
        <is>
          <t>Management MSc - consultancy projects with local organisations</t>
        </is>
      </c>
      <c r="E839" s="77" t="inlineStr">
        <is>
          <t>project</t>
        </is>
      </c>
      <c r="F839" s="77" t="inlineStr">
        <is>
          <t>https://archive.st-andrews.ac.uk/courses/2025-2026/pg/management-mlitt/</t>
        </is>
      </c>
      <c r="G839" s="77" t="inlineStr">
        <is>
          <t>Management MLitt - Courses archive - University of St Andrews</t>
        </is>
      </c>
      <c r="H839" s="77" t="inlineStr">
        <is>
          <t>Course overview</t>
        </is>
      </c>
      <c r="I839" s="77" t="inlineStr">
        <is>
          <t>2025/26</t>
        </is>
      </c>
      <c r="J839" s="77" t="inlineStr">
        <is>
          <t>2026-10-12</t>
        </is>
      </c>
      <c r="K839" s="77" t="inlineStr">
        <is>
          <t>search-index extract (quoted)</t>
        </is>
      </c>
      <c r="L839" s="77" t="inlineStr">
        <is>
          <t>Lists 'opportunities to take part in consultancy projects, and team activities'.</t>
        </is>
      </c>
    </row>
    <row r="840">
      <c r="A840" s="77" t="inlineStr">
        <is>
          <t>UK02-S05-R1</t>
        </is>
      </c>
      <c r="B840" s="77" t="inlineStr">
        <is>
          <t>UK02</t>
        </is>
      </c>
      <c r="C840" s="77" t="inlineStr">
        <is>
          <t>UK02-S05</t>
        </is>
      </c>
      <c r="D840" s="77" t="inlineStr">
        <is>
          <t>St Andrews Playfair Consultancy Group</t>
        </is>
      </c>
      <c r="E840" s="77" t="inlineStr">
        <is>
          <t>project; group; employer; duration</t>
        </is>
      </c>
      <c r="F840" s="77" t="inlineStr">
        <is>
          <t>https://www.gradcracker.com/student-societies/4370/st-andrews-playfair-consultancy-group</t>
        </is>
      </c>
      <c r="G840" s="77" t="inlineStr">
        <is>
          <t>St Andrews Playfair Consultancy Group</t>
        </is>
      </c>
      <c r="H840" s="77" t="inlineStr">
        <is>
          <t>Society profile</t>
        </is>
      </c>
      <c r="I840" s="77" t="inlineStr">
        <is>
          <t>undated</t>
        </is>
      </c>
      <c r="J840" s="77" t="inlineStr">
        <is>
          <t>2026-10-13</t>
        </is>
      </c>
      <c r="K840" s="77" t="inlineStr">
        <is>
          <t>search-summary paraphrase</t>
        </is>
      </c>
      <c r="L840" s="77" t="inlineStr">
        <is>
          <t>Student-run consulting firm providing pro-bono services to local, national and international organisations; teams of approximately 5 to 6 consultants; two project cycles a year of about 10 weeks; recent clients include Kidscape and Streetbox.</t>
        </is>
      </c>
    </row>
    <row r="841">
      <c r="A841" s="77" t="inlineStr">
        <is>
          <t>UK02-S05-R2</t>
        </is>
      </c>
      <c r="B841" s="77" t="inlineStr">
        <is>
          <t>UK02</t>
        </is>
      </c>
      <c r="C841" s="77" t="inlineStr">
        <is>
          <t>UK02-S05</t>
        </is>
      </c>
      <c r="D841" s="77" t="inlineStr">
        <is>
          <t>St Andrews Playfair Consultancy Group</t>
        </is>
      </c>
      <c r="E841" s="77" t="inlineStr">
        <is>
          <t>status</t>
        </is>
      </c>
      <c r="F841" s="77" t="inlineStr">
        <is>
          <t>https://www.st-andrews.ac.uk/graduation/archive/2023/principals-medal-isabelle-molinari/</t>
        </is>
      </c>
      <c r="G841" s="77" t="inlineStr">
        <is>
          <t>Principal's Medal Isabelle Molinari</t>
        </is>
      </c>
      <c r="H841" s="77" t="inlineStr">
        <is>
          <t>Citation</t>
        </is>
      </c>
      <c r="I841" s="77" t="inlineStr">
        <is>
          <t>2023</t>
        </is>
      </c>
      <c r="J841" s="77" t="inlineStr">
        <is>
          <t>2026-10-13</t>
        </is>
      </c>
      <c r="K841" s="77" t="inlineStr">
        <is>
          <t>search-summary paraphrase</t>
        </is>
      </c>
      <c r="L841" s="77" t="inlineStr">
        <is>
          <t>Society rebuilt after the pandemic and completed ten projects over the year.</t>
        </is>
      </c>
    </row>
    <row r="842">
      <c r="A842" s="77" t="inlineStr">
        <is>
          <t>UK03-S01-R1</t>
        </is>
      </c>
      <c r="B842" s="77" t="inlineStr">
        <is>
          <t>UK03</t>
        </is>
      </c>
      <c r="C842" s="77" t="inlineStr">
        <is>
          <t>UK03-S01</t>
        </is>
      </c>
      <c r="D842" s="77" t="inlineStr">
        <is>
          <t>LUMS Company Projects / Consultancy Projects (Management School consultancy project modules)</t>
        </is>
      </c>
      <c r="E842" s="77" t="inlineStr">
        <is>
          <t>project; group; employer; eligibility; participation</t>
        </is>
      </c>
      <c r="F842" s="77" t="inlineStr">
        <is>
          <t>https://www.lancaster.ac.uk/lums/careers/students/consultancy-projects/</t>
        </is>
      </c>
      <c r="G842" s="77" t="inlineStr">
        <is>
          <t>Consultancy projects</t>
        </is>
      </c>
      <c r="H842" s="77" t="inlineStr">
        <is>
          <t>student page</t>
        </is>
      </c>
      <c r="I842" s="77" t="inlineStr">
        <is>
          <t>undated</t>
        </is>
      </c>
      <c r="J842" s="77" t="inlineStr">
        <is>
          <t>2026-10-12</t>
        </is>
      </c>
      <c r="K842" s="77" t="inlineStr">
        <is>
          <t>search-summary paraphrase</t>
        </is>
      </c>
      <c r="L842" s="77" t="inlineStr">
        <is>
          <t>Students work in small teams with partner companies on a real-world challenge; teams negotiate the scope of the brief with the client, collect/analyse data and make recommendations; compulsory in some degrees, optional in others.</t>
        </is>
      </c>
    </row>
    <row r="843">
      <c r="A843" s="77" t="inlineStr">
        <is>
          <t>UK03-S01-R2</t>
        </is>
      </c>
      <c r="B843" s="77" t="inlineStr">
        <is>
          <t>UK03</t>
        </is>
      </c>
      <c r="C843" s="77" t="inlineStr">
        <is>
          <t>UK03-S01</t>
        </is>
      </c>
      <c r="D843" s="77" t="inlineStr">
        <is>
          <t>LUMS Company Projects / Consultancy Projects (Management School consultancy project modules)</t>
        </is>
      </c>
      <c r="E843" s="77" t="inlineStr">
        <is>
          <t>employer; project</t>
        </is>
      </c>
      <c r="F843" s="77" t="inlineStr">
        <is>
          <t>https://www.lancaster.ac.uk/lums/careers/employers/company-projects/</t>
        </is>
      </c>
      <c r="G843" s="77" t="inlineStr">
        <is>
          <t>Company projects</t>
        </is>
      </c>
      <c r="H843" s="77" t="inlineStr">
        <is>
          <t>employer page</t>
        </is>
      </c>
      <c r="I843" s="77" t="inlineStr">
        <is>
          <t>undated</t>
        </is>
      </c>
      <c r="J843" s="77" t="inlineStr">
        <is>
          <t>2026-10-12</t>
        </is>
      </c>
      <c r="K843" s="77" t="inlineStr">
        <is>
          <t>search-summary paraphrase</t>
        </is>
      </c>
      <c r="L843" s="77" t="inlineStr">
        <is>
          <t>Company Projects team sources and scopes real-world projects for undergraduate and postgraduate consultancy project modules; hosts must be registered on Companies House for 1+ year and commit roughly 5-10 hours.</t>
        </is>
      </c>
    </row>
    <row r="844">
      <c r="A844" s="77" t="inlineStr">
        <is>
          <t>UK03-S01-R3</t>
        </is>
      </c>
      <c r="B844" s="77" t="inlineStr">
        <is>
          <t>UK03</t>
        </is>
      </c>
      <c r="C844" s="77" t="inlineStr">
        <is>
          <t>UK03-S01</t>
        </is>
      </c>
      <c r="D844" s="77" t="inlineStr">
        <is>
          <t>LUMS Company Projects / Consultancy Projects (Management School consultancy project modules)</t>
        </is>
      </c>
      <c r="E844" s="77" t="inlineStr">
        <is>
          <t>employer; status</t>
        </is>
      </c>
      <c r="F844" s="77" t="inlineStr">
        <is>
          <t>https://www.lancaster.ac.uk/lums/news/management-school-careers-service-recognised-for-excellence-in-work-related-learning</t>
        </is>
      </c>
      <c r="G844" s="77" t="inlineStr">
        <is>
          <t>Management School Careers Service recognised for excellence in work-related learning</t>
        </is>
      </c>
      <c r="H844" s="77" t="inlineStr">
        <is>
          <t>news</t>
        </is>
      </c>
      <c r="I844" s="77" t="inlineStr">
        <is>
          <t>c.2025</t>
        </is>
      </c>
      <c r="J844" s="77" t="inlineStr">
        <is>
          <t>2026-10-12</t>
        </is>
      </c>
      <c r="K844" s="77" t="inlineStr">
        <is>
          <t>search-summary paraphrase</t>
        </is>
      </c>
      <c r="L844" s="77" t="inlineStr">
        <is>
          <t>Careers Projects Team delivered &gt;150 bespoke projects; since 2023, 668 students and &gt;160 employer partners have taken part.</t>
        </is>
      </c>
    </row>
    <row r="845">
      <c r="A845" s="77" t="inlineStr">
        <is>
          <t>UK03-S02-R1</t>
        </is>
      </c>
      <c r="B845" s="77" t="inlineStr">
        <is>
          <t>UK03</t>
        </is>
      </c>
      <c r="C845" s="77" t="inlineStr">
        <is>
          <t>UK03-S02</t>
        </is>
      </c>
      <c r="D845" s="77" t="inlineStr">
        <is>
          <t>Research Consultancy Project (BSc Marketing and related Marketing degrees)</t>
        </is>
      </c>
      <c r="E845" s="77" t="inlineStr">
        <is>
          <t>project; group; employer; status</t>
        </is>
      </c>
      <c r="F845" s="77" t="inlineStr">
        <is>
          <t>https://www.lancaster.ac.uk/study/undergraduate/courses/marketing-bsc-hons-n500/2026/</t>
        </is>
      </c>
      <c r="G845" s="77" t="inlineStr">
        <is>
          <t>Marketing BSc Hons (N500)</t>
        </is>
      </c>
      <c r="H845" s="77" t="inlineStr">
        <is>
          <t>Core modules</t>
        </is>
      </c>
      <c r="I845" s="77" t="inlineStr">
        <is>
          <t>2026 entry</t>
        </is>
      </c>
      <c r="J845" s="77" t="inlineStr">
        <is>
          <t>2026-10-12</t>
        </is>
      </c>
      <c r="K845" s="77" t="inlineStr">
        <is>
          <t>search-summary paraphrase</t>
        </is>
      </c>
      <c r="L845" s="77" t="inlineStr">
        <is>
          <t>Core module Research Consultancy Project: consultancy-style research project, small team, live client project.</t>
        </is>
      </c>
    </row>
    <row r="846">
      <c r="A846" s="77" t="inlineStr">
        <is>
          <t>UK03-S02-R2</t>
        </is>
      </c>
      <c r="B846" s="77" t="inlineStr">
        <is>
          <t>UK03</t>
        </is>
      </c>
      <c r="C846" s="77" t="inlineStr">
        <is>
          <t>UK03-S02</t>
        </is>
      </c>
      <c r="D846" s="77" t="inlineStr">
        <is>
          <t>Research Consultancy Project (BSc Marketing and related Marketing degrees)</t>
        </is>
      </c>
      <c r="E846" s="77" t="inlineStr">
        <is>
          <t>employer; project</t>
        </is>
      </c>
      <c r="F846" s="77" t="inlineStr">
        <is>
          <t>https://www.lancaster.ac.uk/lums/careers/students/consultancy-projects/</t>
        </is>
      </c>
      <c r="G846" s="77" t="inlineStr">
        <is>
          <t>Consultancy projects</t>
        </is>
      </c>
      <c r="H846" s="77" t="inlineStr">
        <is>
          <t>student page</t>
        </is>
      </c>
      <c r="I846" s="77" t="inlineStr">
        <is>
          <t>undated</t>
        </is>
      </c>
      <c r="J846" s="77" t="inlineStr">
        <is>
          <t>2026-10-12</t>
        </is>
      </c>
      <c r="K846" s="77" t="inlineStr">
        <is>
          <t>search-summary paraphrase</t>
        </is>
      </c>
      <c r="L846" s="77" t="inlineStr">
        <is>
          <t>Groups negotiate scope of the brief with client; marketing research/analytics themes.</t>
        </is>
      </c>
    </row>
    <row r="847">
      <c r="A847" s="77" t="inlineStr">
        <is>
          <t>UK03-S02-R3</t>
        </is>
      </c>
      <c r="B847" s="77" t="inlineStr">
        <is>
          <t>UK03</t>
        </is>
      </c>
      <c r="C847" s="77" t="inlineStr">
        <is>
          <t>UK03-S02</t>
        </is>
      </c>
      <c r="D847" s="77" t="inlineStr">
        <is>
          <t>Research Consultancy Project (BSc Marketing and related Marketing degrees)</t>
        </is>
      </c>
      <c r="E847" s="77" t="inlineStr">
        <is>
          <t>employer</t>
        </is>
      </c>
      <c r="F847" s="77" t="inlineStr">
        <is>
          <t>https://www.lancaster.ac.uk/study/undergraduate/courses/marketing-with-psychology-industry-bsc-hons-n5c9/2027/</t>
        </is>
      </c>
      <c r="G847" s="77" t="inlineStr">
        <is>
          <t>Marketing with Psychology (Industry) BSc Hons (N5C9)</t>
        </is>
      </c>
      <c r="H847" s="77" t="inlineStr">
        <is>
          <t>course page</t>
        </is>
      </c>
      <c r="I847" s="77" t="inlineStr">
        <is>
          <t>2027 entry</t>
        </is>
      </c>
      <c r="J847" s="77" t="inlineStr">
        <is>
          <t>2026-10-12</t>
        </is>
      </c>
      <c r="K847" s="77" t="inlineStr">
        <is>
          <t>search-summary paraphrase</t>
        </is>
      </c>
      <c r="L847" s="77" t="inlineStr">
        <is>
          <t>Past clients include MOBO Awards, Saatchi &amp; Saatchi, Tesco, Lake District Tourism, SMEs and charities.</t>
        </is>
      </c>
    </row>
    <row r="848">
      <c r="A848" s="77" t="inlineStr">
        <is>
          <t>UK03-S03-R1</t>
        </is>
      </c>
      <c r="B848" s="77" t="inlineStr">
        <is>
          <t>UK03</t>
        </is>
      </c>
      <c r="C848" s="77" t="inlineStr">
        <is>
          <t>UK03-S03</t>
        </is>
      </c>
      <c r="D848" s="77" t="inlineStr">
        <is>
          <t>Design Consultancy (BA Design; Marketing and Design BSc)</t>
        </is>
      </c>
      <c r="E848" s="77" t="inlineStr">
        <is>
          <t>project; group; employer; status</t>
        </is>
      </c>
      <c r="F848" s="77" t="inlineStr">
        <is>
          <t>https://www.lancaster.ac.uk/study/undergraduate/courses/design-ba-hons-w281/2026/</t>
        </is>
      </c>
      <c r="G848" s="77" t="inlineStr">
        <is>
          <t>Design BA Hons (W281)</t>
        </is>
      </c>
      <c r="H848" s="77" t="inlineStr">
        <is>
          <t>Core modules</t>
        </is>
      </c>
      <c r="I848" s="77" t="inlineStr">
        <is>
          <t>2026 entry</t>
        </is>
      </c>
      <c r="J848" s="77" t="inlineStr">
        <is>
          <t>2026-10-12</t>
        </is>
      </c>
      <c r="K848" s="77" t="inlineStr">
        <is>
          <t>search-summary paraphrase</t>
        </is>
      </c>
      <c r="L848" s="77" t="inlineStr">
        <is>
          <t>Design Consultancy: live project with a real client; in a team tackle real business challenges; briefs shaped collaboratively with client.</t>
        </is>
      </c>
    </row>
    <row r="849">
      <c r="A849" s="77" t="inlineStr">
        <is>
          <t>UK03-S03-R2</t>
        </is>
      </c>
      <c r="B849" s="77" t="inlineStr">
        <is>
          <t>UK03</t>
        </is>
      </c>
      <c r="C849" s="77" t="inlineStr">
        <is>
          <t>UK03-S03</t>
        </is>
      </c>
      <c r="D849" s="77" t="inlineStr">
        <is>
          <t>Design Consultancy (BA Design; Marketing and Design BSc)</t>
        </is>
      </c>
      <c r="E849" s="77" t="inlineStr">
        <is>
          <t>duration; employer</t>
        </is>
      </c>
      <c r="F849" s="77" t="inlineStr">
        <is>
          <t>https://www.lancaster.ac.uk/study/undergraduate/courses/design-study-abroad-ba-hons-w283/2026/</t>
        </is>
      </c>
      <c r="G849" s="77" t="inlineStr">
        <is>
          <t>Design (Study Abroad) BA Hons (W283)</t>
        </is>
      </c>
      <c r="H849" s="77" t="inlineStr">
        <is>
          <t>course page</t>
        </is>
      </c>
      <c r="I849" s="77" t="inlineStr">
        <is>
          <t>2026 entry</t>
        </is>
      </c>
      <c r="J849" s="77" t="inlineStr">
        <is>
          <t>2026-10-12</t>
        </is>
      </c>
      <c r="K849" s="77" t="inlineStr">
        <is>
          <t>search-summary paraphrase</t>
        </is>
      </c>
      <c r="L849" s="77" t="inlineStr">
        <is>
          <t>In your final year, our Design Consultancy module enables you to work with a real client for the entire year.</t>
        </is>
      </c>
    </row>
    <row r="850">
      <c r="A850" s="77" t="inlineStr">
        <is>
          <t>UK03-S03-R3</t>
        </is>
      </c>
      <c r="B850" s="77" t="inlineStr">
        <is>
          <t>UK03</t>
        </is>
      </c>
      <c r="C850" s="77" t="inlineStr">
        <is>
          <t>UK03-S03</t>
        </is>
      </c>
      <c r="D850" s="77" t="inlineStr">
        <is>
          <t>Design Consultancy (BA Design; Marketing and Design BSc)</t>
        </is>
      </c>
      <c r="E850" s="77" t="inlineStr">
        <is>
          <t>project; group</t>
        </is>
      </c>
      <c r="F850" s="77" t="inlineStr">
        <is>
          <t>https://www.lancaster.ac.uk/study/undergraduate/courses/marketing-and-design-bsc-hons-nw52/2027/</t>
        </is>
      </c>
      <c r="G850" s="77" t="inlineStr">
        <is>
          <t>Marketing and Design BSc Hons (NW52)</t>
        </is>
      </c>
      <c r="H850" s="77" t="inlineStr">
        <is>
          <t>course page</t>
        </is>
      </c>
      <c r="I850" s="77" t="inlineStr">
        <is>
          <t>2027 entry</t>
        </is>
      </c>
      <c r="J850" s="77" t="inlineStr">
        <is>
          <t>2026-10-12</t>
        </is>
      </c>
      <c r="K850" s="77" t="inlineStr">
        <is>
          <t>search-summary paraphrase</t>
        </is>
      </c>
      <c r="L850" s="77" t="inlineStr">
        <is>
          <t>Final-year consultancy module in a design team conducting research using design methods.</t>
        </is>
      </c>
    </row>
    <row r="851">
      <c r="A851" s="77" t="inlineStr">
        <is>
          <t>UK03-S04-R1</t>
        </is>
      </c>
      <c r="B851" s="77" t="inlineStr">
        <is>
          <t>UK03</t>
        </is>
      </c>
      <c r="C851" s="77" t="inlineStr">
        <is>
          <t>UK03-S04</t>
        </is>
      </c>
      <c r="D851" s="77" t="inlineStr">
        <is>
          <t>MBA Consultancy Challenge and Corporate Challenge (Lancaster MBA)</t>
        </is>
      </c>
      <c r="E851" s="77" t="inlineStr">
        <is>
          <t>project; group; employer</t>
        </is>
      </c>
      <c r="F851" s="77" t="inlineStr">
        <is>
          <t>https://www.lancaster.ac.uk/lums/news/mba-consultancy-challenge</t>
        </is>
      </c>
      <c r="G851" s="77" t="inlineStr">
        <is>
          <t>MBA Consultancy Challenge</t>
        </is>
      </c>
      <c r="H851" s="77" t="inlineStr">
        <is>
          <t>news/programme</t>
        </is>
      </c>
      <c r="I851" s="77" t="inlineStr">
        <is>
          <t>undated</t>
        </is>
      </c>
      <c r="J851" s="77" t="inlineStr">
        <is>
          <t>2026-10-12</t>
        </is>
      </c>
      <c r="K851" s="77" t="inlineStr">
        <is>
          <t>search-summary paraphrase</t>
        </is>
      </c>
      <c r="L851" s="77" t="inlineStr">
        <is>
          <t>Third action-learning challenge; teams of consultants analyse a problem for a client organisation and develop implementable recommendations.</t>
        </is>
      </c>
    </row>
    <row r="852">
      <c r="A852" s="77" t="inlineStr">
        <is>
          <t>UK03-S04-R2</t>
        </is>
      </c>
      <c r="B852" s="77" t="inlineStr">
        <is>
          <t>UK03</t>
        </is>
      </c>
      <c r="C852" s="77" t="inlineStr">
        <is>
          <t>UK03-S04</t>
        </is>
      </c>
      <c r="D852" s="77" t="inlineStr">
        <is>
          <t>MBA Consultancy Challenge and Corporate Challenge (Lancaster MBA)</t>
        </is>
      </c>
      <c r="E852" s="77" t="inlineStr">
        <is>
          <t>employer</t>
        </is>
      </c>
      <c r="F852" s="77" t="inlineStr">
        <is>
          <t>https://www.lancaster.ac.uk/lums/business/</t>
        </is>
      </c>
      <c r="G852" s="77" t="inlineStr">
        <is>
          <t>LUMS for business</t>
        </is>
      </c>
      <c r="H852" s="77" t="inlineStr">
        <is>
          <t>testimonial</t>
        </is>
      </c>
      <c r="I852" s="77" t="inlineStr">
        <is>
          <t>undated</t>
        </is>
      </c>
      <c r="J852" s="77" t="inlineStr">
        <is>
          <t>2026-10-12</t>
        </is>
      </c>
      <c r="K852" s="77" t="inlineStr">
        <is>
          <t>search-summary paraphrase</t>
        </is>
      </c>
      <c r="L852" s="77" t="inlineStr">
        <is>
          <t>RSPCA testimonial praising an MBA student team as professional and well structured.</t>
        </is>
      </c>
    </row>
    <row r="853">
      <c r="A853" s="77" t="inlineStr">
        <is>
          <t>UK03-S05-R1</t>
        </is>
      </c>
      <c r="B853" s="77" t="inlineStr">
        <is>
          <t>UK03</t>
        </is>
      </c>
      <c r="C853" s="77" t="inlineStr">
        <is>
          <t>UK03-S05</t>
        </is>
      </c>
      <c r="D853" s="77" t="inlineStr">
        <is>
          <t>Company-based group project (MSc Advanced Management, Consulting and Change)</t>
        </is>
      </c>
      <c r="E853" s="77" t="inlineStr">
        <is>
          <t>project; group; employer; status; eligibility</t>
        </is>
      </c>
      <c r="F853" s="77" t="inlineStr">
        <is>
          <t>https://www.lancaster.ac.uk/study/postgraduate/postgraduate-courses/advanced-management-consulting-and-change-msc/2026/</t>
        </is>
      </c>
      <c r="G853" s="77" t="inlineStr">
        <is>
          <t>Advanced Management, Consulting and Change MSc</t>
        </is>
      </c>
      <c r="H853" s="77" t="inlineStr">
        <is>
          <t>Dissertation options</t>
        </is>
      </c>
      <c r="I853" s="77" t="inlineStr">
        <is>
          <t>2026 entry</t>
        </is>
      </c>
      <c r="J853" s="77" t="inlineStr">
        <is>
          <t>2026-10-12</t>
        </is>
      </c>
      <c r="K853" s="77" t="inlineStr">
        <is>
          <t>search-summary paraphrase</t>
        </is>
      </c>
      <c r="L853" s="77" t="inlineStr">
        <is>
          <t>Two options: company-based project, working in groups and in collaboration with an industry partner; or individual literature-review dissertation.</t>
        </is>
      </c>
    </row>
    <row r="854">
      <c r="A854" s="77" t="inlineStr">
        <is>
          <t>UK03-S06-R1</t>
        </is>
      </c>
      <c r="B854" s="77" t="inlineStr">
        <is>
          <t>UK03</t>
        </is>
      </c>
      <c r="C854" s="77" t="inlineStr">
        <is>
          <t>UK03-S06</t>
        </is>
      </c>
      <c r="D854" s="77" t="inlineStr">
        <is>
          <t>Organisational Diagnosis and Consulting live project (MA Human Resources and Consulting)</t>
        </is>
      </c>
      <c r="E854" s="77" t="inlineStr">
        <is>
          <t>project; group; employer; status</t>
        </is>
      </c>
      <c r="F854" s="77" t="inlineStr">
        <is>
          <t>https://www.lancaster.ac.uk/study/postgraduate/postgraduate-courses/human-resources-and-consulting-ma/2025/</t>
        </is>
      </c>
      <c r="G854" s="77" t="inlineStr">
        <is>
          <t>Human Resources and Consulting MA</t>
        </is>
      </c>
      <c r="H854" s="77" t="inlineStr">
        <is>
          <t>Project</t>
        </is>
      </c>
      <c r="I854" s="77" t="inlineStr">
        <is>
          <t>2025 entry</t>
        </is>
      </c>
      <c r="J854" s="77" t="inlineStr">
        <is>
          <t>2026-10-12</t>
        </is>
      </c>
      <c r="K854" s="77" t="inlineStr">
        <is>
          <t>search-summary paraphrase</t>
        </is>
      </c>
      <c r="L854" s="77" t="inlineStr">
        <is>
          <t>Eight-week Term 2 project, teams of six-eight, live consultancy brief for a client; client relationship managed by the student group.</t>
        </is>
      </c>
    </row>
    <row r="855">
      <c r="A855" s="77" t="inlineStr">
        <is>
          <t>UK03-S06-R2</t>
        </is>
      </c>
      <c r="B855" s="77" t="inlineStr">
        <is>
          <t>UK03</t>
        </is>
      </c>
      <c r="C855" s="77" t="inlineStr">
        <is>
          <t>UK03-S06</t>
        </is>
      </c>
      <c r="D855" s="77" t="inlineStr">
        <is>
          <t>Organisational Diagnosis and Consulting live project (MA Human Resources and Consulting)</t>
        </is>
      </c>
      <c r="E855" s="77" t="inlineStr">
        <is>
          <t>employer</t>
        </is>
      </c>
      <c r="F855" s="77" t="inlineStr">
        <is>
          <t>https://www.lancaster.ac.uk/lums/our-departments/organisation-work-and-technology/masters/ma-human-resources-and-consulting/</t>
        </is>
      </c>
      <c r="G855" s="77" t="inlineStr">
        <is>
          <t>MA Human Resources and Consulting</t>
        </is>
      </c>
      <c r="H855" s="77" t="inlineStr">
        <is>
          <t>department page</t>
        </is>
      </c>
      <c r="I855" s="77" t="inlineStr">
        <is>
          <t>undated</t>
        </is>
      </c>
      <c r="J855" s="77" t="inlineStr">
        <is>
          <t>2026-10-12</t>
        </is>
      </c>
      <c r="K855" s="77" t="inlineStr">
        <is>
          <t>search-summary paraphrase</t>
        </is>
      </c>
      <c r="L855" s="77" t="inlineStr">
        <is>
          <t>Clients typically from private and public sectors, large and small.</t>
        </is>
      </c>
    </row>
    <row r="856">
      <c r="A856" s="77" t="inlineStr">
        <is>
          <t>UK03-S07-R1</t>
        </is>
      </c>
      <c r="B856" s="77" t="inlineStr">
        <is>
          <t>UK03</t>
        </is>
      </c>
      <c r="C856" s="77" t="inlineStr">
        <is>
          <t>UK03-S07</t>
        </is>
      </c>
      <c r="D856" s="77" t="inlineStr">
        <is>
          <t>Company-based project (MSc Management)</t>
        </is>
      </c>
      <c r="E856" s="77" t="inlineStr">
        <is>
          <t>project; group; employer</t>
        </is>
      </c>
      <c r="F856" s="77" t="inlineStr">
        <is>
          <t>https://www.lancaster.ac.uk/lums/postgraduate/msc-management/</t>
        </is>
      </c>
      <c r="G856" s="77" t="inlineStr">
        <is>
          <t>MSc Management (MiM)</t>
        </is>
      </c>
      <c r="H856" s="77" t="inlineStr">
        <is>
          <t>company project</t>
        </is>
      </c>
      <c r="I856" s="77" t="inlineStr">
        <is>
          <t>undated</t>
        </is>
      </c>
      <c r="J856" s="77" t="inlineStr">
        <is>
          <t>2026-10-12</t>
        </is>
      </c>
      <c r="K856" s="77" t="inlineStr">
        <is>
          <t>search-summary paraphrase</t>
        </is>
      </c>
      <c r="L856" s="77" t="inlineStr">
        <is>
          <t>Company project is a team of four students solving a live business issue for a local firm with an assessed company report; alternative is independent research project.</t>
        </is>
      </c>
    </row>
    <row r="857">
      <c r="A857" s="77" t="inlineStr">
        <is>
          <t>UK03-S07-R2</t>
        </is>
      </c>
      <c r="B857" s="77" t="inlineStr">
        <is>
          <t>UK03</t>
        </is>
      </c>
      <c r="C857" s="77" t="inlineStr">
        <is>
          <t>UK03-S07</t>
        </is>
      </c>
      <c r="D857" s="77" t="inlineStr">
        <is>
          <t>Company-based project (MSc Management)</t>
        </is>
      </c>
      <c r="E857" s="77" t="inlineStr">
        <is>
          <t>group; employer</t>
        </is>
      </c>
      <c r="F857" s="77" t="inlineStr">
        <is>
          <t>https://www.lancaster.ac.uk/lums/blogs/my-experience-of-msc-managements-company-based-project</t>
        </is>
      </c>
      <c r="G857" s="77" t="inlineStr">
        <is>
          <t>My experience of MSc Management's company-based project</t>
        </is>
      </c>
      <c r="H857" s="77" t="inlineStr">
        <is>
          <t>blog</t>
        </is>
      </c>
      <c r="I857" s="77" t="inlineStr">
        <is>
          <t>undated</t>
        </is>
      </c>
      <c r="J857" s="77" t="inlineStr">
        <is>
          <t>2026-10-12</t>
        </is>
      </c>
      <c r="K857" s="77" t="inlineStr">
        <is>
          <t>search-summary paraphrase</t>
        </is>
      </c>
      <c r="L857" s="77" t="inlineStr">
        <is>
          <t>Students choose teammates, are interviewed, submit company preferences; clients assigned by department.</t>
        </is>
      </c>
    </row>
    <row r="858">
      <c r="A858" s="77" t="inlineStr">
        <is>
          <t>UK03-S08-R1</t>
        </is>
      </c>
      <c r="B858" s="77" t="inlineStr">
        <is>
          <t>UK03</t>
        </is>
      </c>
      <c r="C858" s="77" t="inlineStr">
        <is>
          <t>UK03-S08</t>
        </is>
      </c>
      <c r="D858" s="77" t="inlineStr">
        <is>
          <t>Action project / consultancy project (MSc Project Management)</t>
        </is>
      </c>
      <c r="E858" s="77" t="inlineStr">
        <is>
          <t>project; group; employer; status</t>
        </is>
      </c>
      <c r="F858" s="77" t="inlineStr">
        <is>
          <t>https://www.lancaster.ac.uk/study/postgraduate/postgraduate-courses/project-management-msc/2026/</t>
        </is>
      </c>
      <c r="G858" s="77" t="inlineStr">
        <is>
          <t>Project Management MSc</t>
        </is>
      </c>
      <c r="H858" s="77" t="inlineStr">
        <is>
          <t>dissertation options</t>
        </is>
      </c>
      <c r="I858" s="77" t="inlineStr">
        <is>
          <t>2026 entry</t>
        </is>
      </c>
      <c r="J858" s="77" t="inlineStr">
        <is>
          <t>2026-10-12</t>
        </is>
      </c>
      <c r="K858" s="77" t="inlineStr">
        <is>
          <t>search-summary paraphrase</t>
        </is>
      </c>
      <c r="L858" s="77" t="inlineStr">
        <is>
          <t>Choose desk-based dissertation or consultancy project with SMEs; action project usually in groups of two to three.</t>
        </is>
      </c>
    </row>
    <row r="859">
      <c r="A859" s="77" t="inlineStr">
        <is>
          <t>UK03-S08-R2</t>
        </is>
      </c>
      <c r="B859" s="77" t="inlineStr">
        <is>
          <t>UK03</t>
        </is>
      </c>
      <c r="C859" s="77" t="inlineStr">
        <is>
          <t>UK03-S08</t>
        </is>
      </c>
      <c r="D859" s="77" t="inlineStr">
        <is>
          <t>Action project / consultancy project (MSc Project Management)</t>
        </is>
      </c>
      <c r="E859" s="77" t="inlineStr">
        <is>
          <t>group; employer</t>
        </is>
      </c>
      <c r="F859" s="77" t="inlineStr">
        <is>
          <t>https://www.lancaster.ac.uk/study/postgraduate/postgraduate-courses/project-management-msc/2027/</t>
        </is>
      </c>
      <c r="G859" s="77" t="inlineStr">
        <is>
          <t>Project Management MSc</t>
        </is>
      </c>
      <c r="H859" s="77" t="inlineStr">
        <is>
          <t>course page</t>
        </is>
      </c>
      <c r="I859" s="77" t="inlineStr">
        <is>
          <t>2027 entry</t>
        </is>
      </c>
      <c r="J859" s="77" t="inlineStr">
        <is>
          <t>2026-10-12</t>
        </is>
      </c>
      <c r="K859" s="77" t="inlineStr">
        <is>
          <t>search-summary paraphrase</t>
        </is>
      </c>
      <c r="L859" s="77" t="inlineStr">
        <is>
          <t>Optional module: small student team delivers real-world project with an industry partner.</t>
        </is>
      </c>
    </row>
    <row r="860">
      <c r="A860" s="77" t="inlineStr">
        <is>
          <t>UK03-S09-R1</t>
        </is>
      </c>
      <c r="B860" s="77" t="inlineStr">
        <is>
          <t>UK03</t>
        </is>
      </c>
      <c r="C860" s="77" t="inlineStr">
        <is>
          <t>UK03-S09</t>
        </is>
      </c>
      <c r="D860" s="77" t="inlineStr">
        <is>
          <t>Company Commissioned Dissertation (MSc Digital and Social Media Marketing)</t>
        </is>
      </c>
      <c r="E860" s="77" t="inlineStr">
        <is>
          <t>project; group; employer; status</t>
        </is>
      </c>
      <c r="F860" s="77" t="inlineStr">
        <is>
          <t>https://www.lancaster.ac.uk/study/postgraduate/postgraduate-courses/digital-and-social-media-marketing-msc/2026/</t>
        </is>
      </c>
      <c r="G860" s="77" t="inlineStr">
        <is>
          <t>Digital and Social Media Marketing MSc</t>
        </is>
      </c>
      <c r="H860" s="77" t="inlineStr">
        <is>
          <t>final project</t>
        </is>
      </c>
      <c r="I860" s="77" t="inlineStr">
        <is>
          <t>2026 entry</t>
        </is>
      </c>
      <c r="J860" s="77" t="inlineStr">
        <is>
          <t>2026-10-12</t>
        </is>
      </c>
      <c r="K860" s="77" t="inlineStr">
        <is>
          <t>search-summary paraphrase</t>
        </is>
      </c>
      <c r="L860" s="77" t="inlineStr">
        <is>
          <t>Company Commissioned Dissertation: self-selected team with a company client; live client consultancy as final assessment.</t>
        </is>
      </c>
    </row>
    <row r="861">
      <c r="A861" s="77" t="inlineStr">
        <is>
          <t>UK03-S10-R1</t>
        </is>
      </c>
      <c r="B861" s="77" t="inlineStr">
        <is>
          <t>UK03</t>
        </is>
      </c>
      <c r="C861" s="77" t="inlineStr">
        <is>
          <t>UK03-S10</t>
        </is>
      </c>
      <c r="D861" s="77" t="inlineStr">
        <is>
          <t>LUMS annual hackathon (MSc Digital Business, Innovation and Management) with Fujitsu/Heathrow</t>
        </is>
      </c>
      <c r="E861" s="77" t="inlineStr">
        <is>
          <t>project; group; employer; status; duration</t>
        </is>
      </c>
      <c r="F861" s="77" t="inlineStr">
        <is>
          <t>https://www.lancaster.ac.uk/lums/news/lancaster-students-work-with-fujitsu-and-heathrow-airport-on-hackathon-event</t>
        </is>
      </c>
      <c r="G861" s="77" t="inlineStr">
        <is>
          <t>Lancaster students work with Fujitsu and Heathrow Airport on Hackathon event</t>
        </is>
      </c>
      <c r="H861" s="77" t="inlineStr">
        <is>
          <t>news</t>
        </is>
      </c>
      <c r="I861" s="77" t="inlineStr">
        <is>
          <t>22 April 2026</t>
        </is>
      </c>
      <c r="J861" s="77" t="inlineStr">
        <is>
          <t>2026-10-12</t>
        </is>
      </c>
      <c r="K861" s="77" t="inlineStr">
        <is>
          <t>search-summary paraphrase</t>
        </is>
      </c>
      <c r="L861" s="77" t="inlineStr">
        <is>
          <t>Two-day hackathon, 32 students from MSc PM, DBIM and Cyber Security; challenge involving AI and cybersecurity with Heathrow as client; talks from Fujitsu and Heathrow.</t>
        </is>
      </c>
    </row>
    <row r="862">
      <c r="A862" s="77" t="inlineStr">
        <is>
          <t>UK03-S11-R1</t>
        </is>
      </c>
      <c r="B862" s="77" t="inlineStr">
        <is>
          <t>UK03</t>
        </is>
      </c>
      <c r="C862" s="77" t="inlineStr">
        <is>
          <t>UK03-S11</t>
        </is>
      </c>
      <c r="D862" s="77" t="inlineStr">
        <is>
          <t>Industrial Group Projects (Physics)</t>
        </is>
      </c>
      <c r="E862" s="77" t="inlineStr">
        <is>
          <t>project; group; employer; credit; eligibility</t>
        </is>
      </c>
      <c r="F862" s="77" t="inlineStr">
        <is>
          <t>https://www.lancaster.ac.uk/physics/business/student-engagement/industrial-group-projects/</t>
        </is>
      </c>
      <c r="G862" s="77" t="inlineStr">
        <is>
          <t>Industrial Group Projects</t>
        </is>
      </c>
      <c r="H862" s="77" t="inlineStr">
        <is>
          <t>scheme page</t>
        </is>
      </c>
      <c r="I862" s="77" t="inlineStr">
        <is>
          <t>undated</t>
        </is>
      </c>
      <c r="J862" s="77" t="inlineStr">
        <is>
          <t>2026-10-12</t>
        </is>
      </c>
      <c r="K862" s="77" t="inlineStr">
        <is>
          <t>search-summary paraphrase</t>
        </is>
      </c>
      <c r="L862" s="77" t="inlineStr">
        <is>
          <t>Students work in small groups of 3-6, projects account for 25% of marks; companies provide briefing, meet students, receive reports.</t>
        </is>
      </c>
    </row>
    <row r="863">
      <c r="A863" s="77" t="inlineStr">
        <is>
          <t>UK03-S11-R2</t>
        </is>
      </c>
      <c r="B863" s="77" t="inlineStr">
        <is>
          <t>UK03</t>
        </is>
      </c>
      <c r="C863" s="77" t="inlineStr">
        <is>
          <t>UK03-S11</t>
        </is>
      </c>
      <c r="D863" s="77" t="inlineStr">
        <is>
          <t>Industrial Group Projects (Physics)</t>
        </is>
      </c>
      <c r="E863" s="77" t="inlineStr">
        <is>
          <t>employer; status</t>
        </is>
      </c>
      <c r="F863" s="77" t="inlineStr">
        <is>
          <t>https://www.lancaster.ac.uk/study/undergraduate/courses/physics-bsc-hons-f300/2026/</t>
        </is>
      </c>
      <c r="G863" s="77" t="inlineStr">
        <is>
          <t>Physics BSc Hons (F300)</t>
        </is>
      </c>
      <c r="H863" s="77" t="inlineStr">
        <is>
          <t>course page</t>
        </is>
      </c>
      <c r="I863" s="77" t="inlineStr">
        <is>
          <t>2026 entry</t>
        </is>
      </c>
      <c r="J863" s="77" t="inlineStr">
        <is>
          <t>2026-10-12</t>
        </is>
      </c>
      <c r="K863" s="77" t="inlineStr">
        <is>
          <t>search-summary paraphrase</t>
        </is>
      </c>
      <c r="L863" s="77" t="inlineStr">
        <is>
          <t>Describes recent Siemens Energy project on recycling a high-performance plastic.</t>
        </is>
      </c>
    </row>
    <row r="864">
      <c r="A864" s="77" t="inlineStr">
        <is>
          <t>UK03-S12-R1</t>
        </is>
      </c>
      <c r="B864" s="77" t="inlineStr">
        <is>
          <t>UK03</t>
        </is>
      </c>
      <c r="C864" s="77" t="inlineStr">
        <is>
          <t>UK03-S12</t>
        </is>
      </c>
      <c r="D864" s="77" t="inlineStr">
        <is>
          <t>Industry-based group projects (ENGR 445 and short team projects), School of Engineering</t>
        </is>
      </c>
      <c r="E864" s="77" t="inlineStr">
        <is>
          <t>project; group; employer; eligibility; participation</t>
        </is>
      </c>
      <c r="F864" s="77" t="inlineStr">
        <is>
          <t>https://www.lancaster.ac.uk/engineering/business/collaborating-with-our-students/</t>
        </is>
      </c>
      <c r="G864" s="77" t="inlineStr">
        <is>
          <t>Collaborating with our Students</t>
        </is>
      </c>
      <c r="H864" s="77" t="inlineStr">
        <is>
          <t>scheme page</t>
        </is>
      </c>
      <c r="I864" s="77" t="inlineStr">
        <is>
          <t>undated</t>
        </is>
      </c>
      <c r="J864" s="77" t="inlineStr">
        <is>
          <t>2026-10-12</t>
        </is>
      </c>
      <c r="K864" s="77" t="inlineStr">
        <is>
          <t>search-summary paraphrase</t>
        </is>
      </c>
      <c r="L864" s="77" t="inlineStr">
        <is>
          <t>Team projects typically four to six students; two weeks in March; nine-month fourth-year project; ENGR 445 core for integrated MEng; real-life company problems.</t>
        </is>
      </c>
    </row>
    <row r="865">
      <c r="A865" s="77" t="inlineStr">
        <is>
          <t>UK03-S12-R2</t>
        </is>
      </c>
      <c r="B865" s="77" t="inlineStr">
        <is>
          <t>UK03</t>
        </is>
      </c>
      <c r="C865" s="77" t="inlineStr">
        <is>
          <t>UK03-S12</t>
        </is>
      </c>
      <c r="D865" s="77" t="inlineStr">
        <is>
          <t>Industry-based group projects (ENGR 445 and short team projects), School of Engineering</t>
        </is>
      </c>
      <c r="E865" s="77" t="inlineStr">
        <is>
          <t>employer; project</t>
        </is>
      </c>
      <c r="F865" s="77" t="inlineStr">
        <is>
          <t>https://www.lancaster.ac.uk/engineering/study/industrial-projects/</t>
        </is>
      </c>
      <c r="G865" s="77" t="inlineStr">
        <is>
          <t>Industrial Projects</t>
        </is>
      </c>
      <c r="H865" s="77" t="inlineStr">
        <is>
          <t>scheme page</t>
        </is>
      </c>
      <c r="I865" s="77" t="inlineStr">
        <is>
          <t>undated</t>
        </is>
      </c>
      <c r="J865" s="77" t="inlineStr">
        <is>
          <t>2026-10-12</t>
        </is>
      </c>
      <c r="K865" s="77" t="inlineStr">
        <is>
          <t>search-summary paraphrase</t>
        </is>
      </c>
      <c r="L865" s="77" t="inlineStr">
        <is>
          <t>MEng industrial projects with external organisations.</t>
        </is>
      </c>
    </row>
    <row r="866">
      <c r="A866" s="77" t="inlineStr">
        <is>
          <t>UK03-S12-R3</t>
        </is>
      </c>
      <c r="B866" s="77" t="inlineStr">
        <is>
          <t>UK03</t>
        </is>
      </c>
      <c r="C866" s="77" t="inlineStr">
        <is>
          <t>UK03-S12</t>
        </is>
      </c>
      <c r="D866" s="77" t="inlineStr">
        <is>
          <t>Industry-based group projects (ENGR 445 and short team projects), School of Engineering</t>
        </is>
      </c>
      <c r="E866" s="77" t="inlineStr">
        <is>
          <t>employer; group</t>
        </is>
      </c>
      <c r="F866" s="77" t="inlineStr">
        <is>
          <t>https://www.lancaster.ac.uk/engineering/business/case-studies/wasp-ltd/</t>
        </is>
      </c>
      <c r="G866" s="77" t="inlineStr">
        <is>
          <t>WASP Ltd</t>
        </is>
      </c>
      <c r="H866" s="77" t="inlineStr">
        <is>
          <t>case study</t>
        </is>
      </c>
      <c r="I866" s="77" t="inlineStr">
        <is>
          <t>undated</t>
        </is>
      </c>
      <c r="J866" s="77" t="inlineStr">
        <is>
          <t>2026-10-12</t>
        </is>
      </c>
      <c r="K866" s="77" t="inlineStr">
        <is>
          <t>search-summary paraphrase</t>
        </is>
      </c>
      <c r="L866" s="77" t="inlineStr">
        <is>
          <t>Group of eight MEng students developed and tested prototype tidal turbine for Wasp (Cumbria) Ltd.</t>
        </is>
      </c>
    </row>
    <row r="867">
      <c r="A867" s="77" t="inlineStr">
        <is>
          <t>UK03-S13-R1</t>
        </is>
      </c>
      <c r="B867" s="77" t="inlineStr">
        <is>
          <t>UK03</t>
        </is>
      </c>
      <c r="C867" s="77" t="inlineStr">
        <is>
          <t>UK03-S13</t>
        </is>
      </c>
      <c r="D867" s="77" t="inlineStr">
        <is>
          <t>Group project with industry-set briefs (MSc Data Science, Term 1)</t>
        </is>
      </c>
      <c r="E867" s="77" t="inlineStr">
        <is>
          <t>group; employer; project</t>
        </is>
      </c>
      <c r="F867" s="77" t="inlineStr">
        <is>
          <t>https://www.lancaster.ac.uk/sci-tech/msc-data-science-apply-now/</t>
        </is>
      </c>
      <c r="G867" s="77" t="inlineStr">
        <is>
          <t>MSc Data Science apply now</t>
        </is>
      </c>
      <c r="H867" s="77" t="inlineStr">
        <is>
          <t>Term 1</t>
        </is>
      </c>
      <c r="I867" s="77" t="inlineStr">
        <is>
          <t>undated</t>
        </is>
      </c>
      <c r="J867" s="77" t="inlineStr">
        <is>
          <t>2026-10-12</t>
        </is>
      </c>
      <c r="K867" s="77" t="inlineStr">
        <is>
          <t>search-summary paraphrase</t>
        </is>
      </c>
      <c r="L867" s="77" t="inlineStr">
        <is>
          <t>Group project work on project briefs from industrial speakers in multi-skilled teams.</t>
        </is>
      </c>
    </row>
    <row r="868">
      <c r="A868" s="77" t="inlineStr">
        <is>
          <t>UK03-S13-R2</t>
        </is>
      </c>
      <c r="B868" s="77" t="inlineStr">
        <is>
          <t>UK03</t>
        </is>
      </c>
      <c r="C868" s="77" t="inlineStr">
        <is>
          <t>UK03-S13</t>
        </is>
      </c>
      <c r="D868" s="77" t="inlineStr">
        <is>
          <t>Group project with industry-set briefs (MSc Data Science, Term 1)</t>
        </is>
      </c>
      <c r="E868" s="77" t="inlineStr">
        <is>
          <t>project; group</t>
        </is>
      </c>
      <c r="F868" s="77" t="inlineStr">
        <is>
          <t>https://www.lancaster.ac.uk/scc/study/masters/data-science-msc-term-one/</t>
        </is>
      </c>
      <c r="G868" s="77" t="inlineStr">
        <is>
          <t>Data Science MSc - Term 1</t>
        </is>
      </c>
      <c r="H868" s="77" t="inlineStr">
        <is>
          <t>Term 1</t>
        </is>
      </c>
      <c r="I868" s="77" t="inlineStr">
        <is>
          <t>undated</t>
        </is>
      </c>
      <c r="J868" s="77" t="inlineStr">
        <is>
          <t>2026-10-12</t>
        </is>
      </c>
      <c r="K868" s="77" t="inlineStr">
        <is>
          <t>search-summary paraphrase</t>
        </is>
      </c>
      <c r="L868" s="77" t="inlineStr">
        <is>
          <t>Introduction to AI and Data Science promotes teamwork through hands-on projects supported by industry talks.</t>
        </is>
      </c>
    </row>
    <row r="869">
      <c r="A869" s="77" t="inlineStr">
        <is>
          <t>UK03-S14-R1</t>
        </is>
      </c>
      <c r="B869" s="77" t="inlineStr">
        <is>
          <t>UK03</t>
        </is>
      </c>
      <c r="C869" s="77" t="inlineStr">
        <is>
          <t>UK03-S14</t>
        </is>
      </c>
      <c r="D869" s="77" t="inlineStr">
        <is>
          <t>Applied Learning Studios 1 and 2 (MA Sustainability and Global Environmental Futures)</t>
        </is>
      </c>
      <c r="E869" s="77" t="inlineStr">
        <is>
          <t>project; group; employer; status</t>
        </is>
      </c>
      <c r="F869" s="77" t="inlineStr">
        <is>
          <t>https://www.lancaster.ac.uk/study/postgraduate/postgraduate-courses/sustainability-and-global-environmental-futures-ma/2026/</t>
        </is>
      </c>
      <c r="G869" s="77" t="inlineStr">
        <is>
          <t>Sustainability and Global Environmental Futures MA</t>
        </is>
      </c>
      <c r="H869" s="77" t="inlineStr">
        <is>
          <t>studio modules</t>
        </is>
      </c>
      <c r="I869" s="77" t="inlineStr">
        <is>
          <t>2026 entry</t>
        </is>
      </c>
      <c r="J869" s="77" t="inlineStr">
        <is>
          <t>2026-10-12</t>
        </is>
      </c>
      <c r="K869" s="77" t="inlineStr">
        <is>
          <t>search-summary paraphrase</t>
        </is>
      </c>
      <c r="L869" s="77" t="inlineStr">
        <is>
          <t>You will be given a live brief ... work with others in a group project; may be linked to 'real world' issues and external clients.</t>
        </is>
      </c>
    </row>
    <row r="870">
      <c r="A870" s="77" t="inlineStr">
        <is>
          <t>UK03-S15-R1</t>
        </is>
      </c>
      <c r="B870" s="77" t="inlineStr">
        <is>
          <t>UK03</t>
        </is>
      </c>
      <c r="C870" s="77" t="inlineStr">
        <is>
          <t>UK03-S15</t>
        </is>
      </c>
      <c r="D870" s="77" t="inlineStr">
        <is>
          <t>Second-year live client project (BA Architecture)</t>
        </is>
      </c>
      <c r="E870" s="77" t="inlineStr">
        <is>
          <t>project; employer; status</t>
        </is>
      </c>
      <c r="F870" s="77" t="inlineStr">
        <is>
          <t>https://www.lancaster.ac.uk/study/undergraduate/courses/architecture-ba-hons-k100/2026/</t>
        </is>
      </c>
      <c r="G870" s="77" t="inlineStr">
        <is>
          <t>Architecture BA Hons (K100)</t>
        </is>
      </c>
      <c r="H870" s="77" t="inlineStr">
        <is>
          <t>Year 2</t>
        </is>
      </c>
      <c r="I870" s="77" t="inlineStr">
        <is>
          <t>2026 entry</t>
        </is>
      </c>
      <c r="J870" s="77" t="inlineStr">
        <is>
          <t>2026-10-12</t>
        </is>
      </c>
      <c r="K870" s="77" t="inlineStr">
        <is>
          <t>search-summary paraphrase</t>
        </is>
      </c>
      <c r="L870" s="77" t="inlineStr">
        <is>
          <t>Second year: design a retrofit live project and work directly with a client such as Lancaster Music Co Op or Queen's Market Morecambe.</t>
        </is>
      </c>
    </row>
    <row r="871">
      <c r="A871" s="77" t="inlineStr">
        <is>
          <t>UK03-S16-R1</t>
        </is>
      </c>
      <c r="B871" s="77" t="inlineStr">
        <is>
          <t>UK03</t>
        </is>
      </c>
      <c r="C871" s="77" t="inlineStr">
        <is>
          <t>UK03-S16</t>
        </is>
      </c>
      <c r="D871" s="77" t="inlineStr">
        <is>
          <t>Software Engineering Studio III / Software Design Studio Project III (Live Studio)</t>
        </is>
      </c>
      <c r="E871" s="77" t="inlineStr">
        <is>
          <t>project; group; employer</t>
        </is>
      </c>
      <c r="F871" s="77" t="inlineStr">
        <is>
          <t>https://www.lancaster.ac.uk/study/undergraduate/courses/software-engineering-bsc-hons-g602/2027/</t>
        </is>
      </c>
      <c r="G871" s="77" t="inlineStr">
        <is>
          <t>Software Engineering BSc Hons (G602)</t>
        </is>
      </c>
      <c r="H871" s="77" t="inlineStr">
        <is>
          <t>Year 3</t>
        </is>
      </c>
      <c r="I871" s="77" t="inlineStr">
        <is>
          <t>2027 entry</t>
        </is>
      </c>
      <c r="J871" s="77" t="inlineStr">
        <is>
          <t>2026-10-12</t>
        </is>
      </c>
      <c r="K871" s="77" t="inlineStr">
        <is>
          <t>search-summary paraphrase</t>
        </is>
      </c>
      <c r="L871" s="77" t="inlineStr">
        <is>
          <t>Software Engineering Studio III: groups build system that goes live with real users; industry involvement; working closely with clients.</t>
        </is>
      </c>
    </row>
    <row r="872">
      <c r="A872" s="77" t="inlineStr">
        <is>
          <t>UK03-S16-R2</t>
        </is>
      </c>
      <c r="B872" s="77" t="inlineStr">
        <is>
          <t>UK03</t>
        </is>
      </c>
      <c r="C872" s="77" t="inlineStr">
        <is>
          <t>UK03-S16</t>
        </is>
      </c>
      <c r="D872" s="77" t="inlineStr">
        <is>
          <t>Software Engineering Studio III / Software Design Studio Project III (Live Studio)</t>
        </is>
      </c>
      <c r="E872" s="77" t="inlineStr">
        <is>
          <t>credit; group; employer</t>
        </is>
      </c>
      <c r="F872" s="77" t="inlineStr">
        <is>
          <t>https://www.lancaster.ac.uk/study/course-information/modules/016901/</t>
        </is>
      </c>
      <c r="G872" s="77" t="inlineStr">
        <is>
          <t>Software Design Studio Project III (Live Studio)</t>
        </is>
      </c>
      <c r="H872" s="77" t="inlineStr">
        <is>
          <t>module page</t>
        </is>
      </c>
      <c r="I872" s="77" t="inlineStr">
        <is>
          <t>2016 handbook</t>
        </is>
      </c>
      <c r="J872" s="77" t="inlineStr">
        <is>
          <t>2026-10-12</t>
        </is>
      </c>
      <c r="K872" s="77" t="inlineStr">
        <is>
          <t>search-summary paraphrase</t>
        </is>
      </c>
      <c r="L872" s="77" t="inlineStr">
        <is>
          <t>30-credit module; working closely with clients; teams submit weekly progress reports.</t>
        </is>
      </c>
    </row>
    <row r="873">
      <c r="A873" s="77" t="inlineStr">
        <is>
          <t>UK04-S01-R1</t>
        </is>
      </c>
      <c r="B873" s="77" t="inlineStr">
        <is>
          <t>UK04</t>
        </is>
      </c>
      <c r="C873" s="77" t="inlineStr">
        <is>
          <t>UK04-S01</t>
        </is>
      </c>
      <c r="D873" s="77" t="inlineStr">
        <is>
          <t>Collaborative Project (Loughborough University London)</t>
        </is>
      </c>
      <c r="E873" s="77" t="inlineStr">
        <is>
          <t>project; group; employer; status; participation</t>
        </is>
      </c>
      <c r="F873" s="77" t="inlineStr">
        <is>
          <t>https://www.lboro.ac.uk/news-events/news/2026/july/collaborative-project-show-london/</t>
        </is>
      </c>
      <c r="G873" s="77" t="inlineStr">
        <is>
          <t>10th Anniversary Collaborative Project Show celebrates 10 years and over 200 collaborations</t>
        </is>
      </c>
      <c r="H873" s="77" t="inlineStr">
        <is>
          <t>News article</t>
        </is>
      </c>
      <c r="I873" s="77" t="inlineStr">
        <is>
          <t>2026 (July)</t>
        </is>
      </c>
      <c r="J873" s="77" t="inlineStr">
        <is>
          <t>2026-10-12</t>
        </is>
      </c>
      <c r="K873" s="77" t="inlineStr">
        <is>
          <t>search-index extract</t>
        </is>
      </c>
      <c r="L873"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74">
      <c r="A874" s="77" t="inlineStr">
        <is>
          <t>UK04-S01-R2</t>
        </is>
      </c>
      <c r="B874" s="77" t="inlineStr">
        <is>
          <t>UK04</t>
        </is>
      </c>
      <c r="C874" s="77" t="inlineStr">
        <is>
          <t>UK04-S01</t>
        </is>
      </c>
      <c r="D874" s="77" t="inlineStr">
        <is>
          <t>Collaborative Project (Loughborough University London)</t>
        </is>
      </c>
      <c r="E874" s="77" t="inlineStr">
        <is>
          <t>group; employer; eligibility; reach</t>
        </is>
      </c>
      <c r="F874" s="77" t="inlineStr">
        <is>
          <t>https://www.lboro.ac.uk/news-events/news/2019/april/london-collaborative-project-success/</t>
        </is>
      </c>
      <c r="G874" s="77" t="inlineStr">
        <is>
          <t>Students celebrated by renowned national and international organisations for their solutions to real business challenges</t>
        </is>
      </c>
      <c r="H874" s="77" t="inlineStr">
        <is>
          <t>News article</t>
        </is>
      </c>
      <c r="I874" s="77" t="inlineStr">
        <is>
          <t>2019</t>
        </is>
      </c>
      <c r="J874" s="77" t="inlineStr">
        <is>
          <t>2026-10-12</t>
        </is>
      </c>
      <c r="K874" s="77" t="inlineStr">
        <is>
          <t>search-summary paraphrase</t>
        </is>
      </c>
      <c r="L874" s="77" t="inlineStr">
        <is>
          <t>'The Collaborative Project is open to all full-time and part-time students at Loughborough University London'; students from across the University form interdisciplinary teams to solve a real business problem provided by a corporate partner.</t>
        </is>
      </c>
    </row>
    <row r="875">
      <c r="A875" s="77" t="inlineStr">
        <is>
          <t>UK04-S01-R3</t>
        </is>
      </c>
      <c r="B875" s="77" t="inlineStr">
        <is>
          <t>UK04</t>
        </is>
      </c>
      <c r="C875" s="77" t="inlineStr">
        <is>
          <t>UK04-S01</t>
        </is>
      </c>
      <c r="D875" s="77" t="inlineStr">
        <is>
          <t>Collaborative Project (Loughborough University London)</t>
        </is>
      </c>
      <c r="E875" s="77" t="inlineStr">
        <is>
          <t>project; group; employer; credit; participation</t>
        </is>
      </c>
      <c r="F875" s="77" t="inlineStr">
        <is>
          <t>https://www.lboro.ac.uk/study/postgraduate/masters-degrees/computer-science-london/</t>
        </is>
      </c>
      <c r="G875" s="77" t="inlineStr">
        <is>
          <t>Computer Science (London) Degree</t>
        </is>
      </c>
      <c r="H875" s="77" t="inlineStr">
        <is>
          <t>What you'll study</t>
        </is>
      </c>
      <c r="I875" s="77" t="inlineStr">
        <is>
          <t>undated</t>
        </is>
      </c>
      <c r="J875" s="77" t="inlineStr">
        <is>
          <t>2026-10-12</t>
        </is>
      </c>
      <c r="K875" s="77" t="inlineStr">
        <is>
          <t>search-index extract</t>
        </is>
      </c>
      <c r="L875" s="77" t="inlineStr">
        <is>
          <t>Collaborative Project (15 credits): students work in a multidisciplinary team to tackle a real-world challenge set by an industry partner.</t>
        </is>
      </c>
    </row>
    <row r="876">
      <c r="A876" s="77" t="inlineStr">
        <is>
          <t>UK04-S01-R4</t>
        </is>
      </c>
      <c r="B876" s="77" t="inlineStr">
        <is>
          <t>UK04</t>
        </is>
      </c>
      <c r="C876" s="77" t="inlineStr">
        <is>
          <t>UK04-S01</t>
        </is>
      </c>
      <c r="D876" s="77" t="inlineStr">
        <is>
          <t>Collaborative Project (Loughborough University London)</t>
        </is>
      </c>
      <c r="E876" s="77" t="inlineStr">
        <is>
          <t>participation; group</t>
        </is>
      </c>
      <c r="F876" s="77" t="inlineStr">
        <is>
          <t>https://www.lboro.ac.uk/media-centre/press-releases/2018/march/collaborative-project-show-2018/</t>
        </is>
      </c>
      <c r="G876" s="77" t="inlineStr">
        <is>
          <t>London project that saw over 660 students tackle real business challenges is celebrated at event</t>
        </is>
      </c>
      <c r="H876" s="77" t="inlineStr">
        <is>
          <t>Press release</t>
        </is>
      </c>
      <c r="I876" s="77" t="inlineStr">
        <is>
          <t>2018</t>
        </is>
      </c>
      <c r="J876" s="77" t="inlineStr">
        <is>
          <t>2026-10-12</t>
        </is>
      </c>
      <c r="K876" s="77" t="inlineStr">
        <is>
          <t>search-summary paraphrase</t>
        </is>
      </c>
      <c r="L876" s="77" t="inlineStr">
        <is>
          <t>Over 660 postgraduate students worked in 122 multi-disciplinary teams on tasks set by 19 organisations.</t>
        </is>
      </c>
    </row>
    <row r="877">
      <c r="A877" s="77" t="inlineStr">
        <is>
          <t>UK04-S02-R1</t>
        </is>
      </c>
      <c r="B877" s="77" t="inlineStr">
        <is>
          <t>UK04</t>
        </is>
      </c>
      <c r="C877" s="77" t="inlineStr">
        <is>
          <t>UK04-S02</t>
        </is>
      </c>
      <c r="D877" s="77" t="inlineStr">
        <is>
          <t>Industry Experience Project (Loughborough Business School MSc programmes)</t>
        </is>
      </c>
      <c r="E877" s="77" t="inlineStr">
        <is>
          <t>project; group; employer; credit</t>
        </is>
      </c>
      <c r="F877" s="77" t="inlineStr">
        <is>
          <t>https://www.lboro.ac.uk/study/postgraduate/masters-degrees/a-z/management/</t>
        </is>
      </c>
      <c r="G877" s="77" t="inlineStr">
        <is>
          <t>Management Degree</t>
        </is>
      </c>
      <c r="H877" s="77" t="inlineStr">
        <is>
          <t>What you'll study</t>
        </is>
      </c>
      <c r="I877" s="77" t="inlineStr">
        <is>
          <t>undated</t>
        </is>
      </c>
      <c r="J877" s="77" t="inlineStr">
        <is>
          <t>2026-10-12</t>
        </is>
      </c>
      <c r="K877" s="77" t="inlineStr">
        <is>
          <t>search-index extract</t>
        </is>
      </c>
      <c r="L877"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78">
      <c r="A878" s="77" t="inlineStr">
        <is>
          <t>UK04-S02-R2</t>
        </is>
      </c>
      <c r="B878" s="77" t="inlineStr">
        <is>
          <t>UK04</t>
        </is>
      </c>
      <c r="C878" s="77" t="inlineStr">
        <is>
          <t>UK04-S02</t>
        </is>
      </c>
      <c r="D878" s="77" t="inlineStr">
        <is>
          <t>Industry Experience Project (Loughborough Business School MSc programmes)</t>
        </is>
      </c>
      <c r="E878" s="77" t="inlineStr">
        <is>
          <t>project; group; employer; duration; credit</t>
        </is>
      </c>
      <c r="F878" s="77" t="inlineStr">
        <is>
          <t>https://www.lboro.ac.uk/study/postgraduate/masters-degrees/finance/</t>
        </is>
      </c>
      <c r="G878" s="77" t="inlineStr">
        <is>
          <t>Finance Degree</t>
        </is>
      </c>
      <c r="H878" s="77" t="inlineStr">
        <is>
          <t>What you'll study</t>
        </is>
      </c>
      <c r="I878" s="77" t="inlineStr">
        <is>
          <t>undated</t>
        </is>
      </c>
      <c r="J878" s="77" t="inlineStr">
        <is>
          <t>2026-10-12</t>
        </is>
      </c>
      <c r="K878" s="77" t="inlineStr">
        <is>
          <t>search-index extract</t>
        </is>
      </c>
      <c r="L878" s="77" t="inlineStr">
        <is>
          <t>Summer-semester practical Industry Experience Project (45 credits), group project; students have worked with organisations such as Vector Consumer and TISA.</t>
        </is>
      </c>
    </row>
    <row r="879">
      <c r="A879" s="77" t="inlineStr">
        <is>
          <t>UK04-S02-R3</t>
        </is>
      </c>
      <c r="B879" s="77" t="inlineStr">
        <is>
          <t>UK04</t>
        </is>
      </c>
      <c r="C879" s="77" t="inlineStr">
        <is>
          <t>UK04-S02</t>
        </is>
      </c>
      <c r="D879" s="77" t="inlineStr">
        <is>
          <t>Industry Experience Project (Loughborough Business School MSc programmes)</t>
        </is>
      </c>
      <c r="E879" s="77" t="inlineStr">
        <is>
          <t>employer</t>
        </is>
      </c>
      <c r="F879" s="77" t="inlineStr">
        <is>
          <t>https://www.lboro.ac.uk/schools/business-school/collaborate/work-with-our-students/</t>
        </is>
      </c>
      <c r="G879" s="77" t="inlineStr">
        <is>
          <t>Work with our students</t>
        </is>
      </c>
      <c r="H879" s="77" t="inlineStr">
        <is>
          <t>Collaborate</t>
        </is>
      </c>
      <c r="I879" s="77" t="inlineStr">
        <is>
          <t>undated</t>
        </is>
      </c>
      <c r="J879" s="77" t="inlineStr">
        <is>
          <t>2026-10-12</t>
        </is>
      </c>
      <c r="K879" s="77" t="inlineStr">
        <is>
          <t>search-summary paraphrase</t>
        </is>
      </c>
      <c r="L879" s="77" t="inlineStr">
        <is>
          <t>Organisations can work with a master's student on a consultancy project to address a particular issue; MBA live projects with groups of students.</t>
        </is>
      </c>
    </row>
    <row r="880">
      <c r="A880" s="77" t="inlineStr">
        <is>
          <t>UK04-S03-R1</t>
        </is>
      </c>
      <c r="B880" s="77" t="inlineStr">
        <is>
          <t>UK04</t>
        </is>
      </c>
      <c r="C880" s="77" t="inlineStr">
        <is>
          <t>UK04-S03</t>
        </is>
      </c>
      <c r="D880" s="77" t="inlineStr">
        <is>
          <t>MBA Consultancy Project / Managing Innovation live projects (Loughborough full-time MBA)</t>
        </is>
      </c>
      <c r="E880" s="77" t="inlineStr">
        <is>
          <t>project; group; employer</t>
        </is>
      </c>
      <c r="F880" s="77" t="inlineStr">
        <is>
          <t>https://www.lboro.ac.uk/study/postgraduate/masters-degrees/full-time-mba/</t>
        </is>
      </c>
      <c r="G880" s="77" t="inlineStr">
        <is>
          <t>The Loughborough Full-Time MBA Degree</t>
        </is>
      </c>
      <c r="H880" s="77" t="inlineStr">
        <is>
          <t>What you'll study</t>
        </is>
      </c>
      <c r="I880" s="77" t="inlineStr">
        <is>
          <t>undated</t>
        </is>
      </c>
      <c r="J880" s="77" t="inlineStr">
        <is>
          <t>2026-10-12</t>
        </is>
      </c>
      <c r="K880" s="77" t="inlineStr">
        <is>
          <t>search-summary paraphrase</t>
        </is>
      </c>
      <c r="L880" s="77" t="inlineStr">
        <is>
          <t>Choose between Business Administration Project, Consultancy Project or Work Based Learning Project; Consultancy Project: work as part of a team to apply theory and research-led knowledge and address a client organisation's real-world challenges.</t>
        </is>
      </c>
    </row>
    <row r="881">
      <c r="A881" s="77" t="inlineStr">
        <is>
          <t>UK04-S03-R2</t>
        </is>
      </c>
      <c r="B881" s="77" t="inlineStr">
        <is>
          <t>UK04</t>
        </is>
      </c>
      <c r="C881" s="77" t="inlineStr">
        <is>
          <t>UK04-S03</t>
        </is>
      </c>
      <c r="D881" s="77" t="inlineStr">
        <is>
          <t>MBA Consultancy Project / Managing Innovation live projects (Loughborough full-time MBA)</t>
        </is>
      </c>
      <c r="E881" s="77" t="inlineStr">
        <is>
          <t>employer</t>
        </is>
      </c>
      <c r="F881" s="77" t="inlineStr">
        <is>
          <t>https://www.lboro.ac.uk/study/pg-offer/business-school/advance-your-career-mba/</t>
        </is>
      </c>
      <c r="G881" s="77" t="inlineStr">
        <is>
          <t>Advance your career</t>
        </is>
      </c>
      <c r="H881" s="77" t="inlineStr">
        <is>
          <t>MBA offer page</t>
        </is>
      </c>
      <c r="I881" s="77" t="inlineStr">
        <is>
          <t>undated</t>
        </is>
      </c>
      <c r="J881" s="77" t="inlineStr">
        <is>
          <t>2026-10-12</t>
        </is>
      </c>
      <c r="K881" s="77" t="inlineStr">
        <is>
          <t>search-summary paraphrase</t>
        </is>
      </c>
      <c r="L881" s="77" t="inlineStr">
        <is>
          <t>Managing Innovation: work on live projects alongside innovation partners and present strategies to the company directors.</t>
        </is>
      </c>
    </row>
    <row r="882">
      <c r="A882" s="77" t="inlineStr">
        <is>
          <t>UK04-S04-R1</t>
        </is>
      </c>
      <c r="B882" s="77" t="inlineStr">
        <is>
          <t>UK04</t>
        </is>
      </c>
      <c r="C882" s="77" t="inlineStr">
        <is>
          <t>UK04-S04</t>
        </is>
      </c>
      <c r="D882" s="77" t="inlineStr">
        <is>
          <t>Talent Match Consultancy Programme</t>
        </is>
      </c>
      <c r="E882" s="77" t="inlineStr">
        <is>
          <t>project; group; employer; status; eligibility; duration</t>
        </is>
      </c>
      <c r="F882" s="77" t="inlineStr">
        <is>
          <t>https://www.lboro.ac.uk/internal/news/2026/august/talent-match-consultancy-applications/</t>
        </is>
      </c>
      <c r="G882" s="77" t="inlineStr">
        <is>
          <t>Apply now: deadline approaches for Talent Match Consultancy Programme</t>
        </is>
      </c>
      <c r="H882" s="77" t="inlineStr">
        <is>
          <t>News</t>
        </is>
      </c>
      <c r="I882" s="77" t="inlineStr">
        <is>
          <t>2026 (August)</t>
        </is>
      </c>
      <c r="J882" s="77" t="inlineStr">
        <is>
          <t>2026-10-12</t>
        </is>
      </c>
      <c r="K882" s="77" t="inlineStr">
        <is>
          <t>search-index extract</t>
        </is>
      </c>
      <c r="L882"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83">
      <c r="A883" s="77" t="inlineStr">
        <is>
          <t>UK04-S05-R1</t>
        </is>
      </c>
      <c r="B883" s="77" t="inlineStr">
        <is>
          <t>UK04</t>
        </is>
      </c>
      <c r="C883" s="77" t="inlineStr">
        <is>
          <t>UK04-S05</t>
        </is>
      </c>
      <c r="D883" s="77" t="inlineStr">
        <is>
          <t>Physics industry group projects (Year 3 group project and final-year year-long group project)</t>
        </is>
      </c>
      <c r="E883" s="77" t="inlineStr">
        <is>
          <t>project; group; employer; status</t>
        </is>
      </c>
      <c r="F883" s="77" t="inlineStr">
        <is>
          <t>https://arxiv.org/html/2601.10219</t>
        </is>
      </c>
      <c r="G883" s="77" t="inlineStr">
        <is>
          <t>Systemically Designed Degrees for Real-World Challenges: A case study on Physics curriculum design at Loughborough University</t>
        </is>
      </c>
      <c r="H883" s="77" t="inlineStr">
        <is>
          <t>Curriculum design / group projects</t>
        </is>
      </c>
      <c r="I883" s="77" t="inlineStr">
        <is>
          <t>2026 (arXiv Jan 2026)</t>
        </is>
      </c>
      <c r="J883" s="77" t="inlineStr">
        <is>
          <t>2026-10-12</t>
        </is>
      </c>
      <c r="K883" s="77" t="inlineStr">
        <is>
          <t>search-summary paraphrase</t>
        </is>
      </c>
      <c r="L883"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84">
      <c r="A884" s="77" t="inlineStr">
        <is>
          <t>UK04-S05-R2</t>
        </is>
      </c>
      <c r="B884" s="77" t="inlineStr">
        <is>
          <t>UK04</t>
        </is>
      </c>
      <c r="C884" s="77" t="inlineStr">
        <is>
          <t>UK04-S05</t>
        </is>
      </c>
      <c r="D884" s="77" t="inlineStr">
        <is>
          <t>Physics industry group projects (Year 3 group project and final-year year-long group project)</t>
        </is>
      </c>
      <c r="E884" s="77" t="inlineStr">
        <is>
          <t>project; group; employer</t>
        </is>
      </c>
      <c r="F884" s="77" t="inlineStr">
        <is>
          <t>https://www.lboro.ac.uk/departments/physics/undergraduate/careers-employability/industry-projects/</t>
        </is>
      </c>
      <c r="G884" s="77" t="inlineStr">
        <is>
          <t>Industry projects</t>
        </is>
      </c>
      <c r="H884" s="77" t="inlineStr">
        <is>
          <t>Department of Physics</t>
        </is>
      </c>
      <c r="I884" s="77" t="inlineStr">
        <is>
          <t>undated</t>
        </is>
      </c>
      <c r="J884" s="77" t="inlineStr">
        <is>
          <t>2026-10-12</t>
        </is>
      </c>
      <c r="K884" s="77" t="inlineStr">
        <is>
          <t>search-summary paraphrase</t>
        </is>
      </c>
      <c r="L884" s="77" t="inlineStr">
        <is>
          <t>'all students have the opportunity of conducting an industry-based group project'; examples: seabed man-made object detection (NLA Blue), AR/AI showcase (IBM), BEIS Technical Energy Specialist team.</t>
        </is>
      </c>
    </row>
    <row r="885">
      <c r="A885" s="77" t="inlineStr">
        <is>
          <t>UK04-S06-R1</t>
        </is>
      </c>
      <c r="B885" s="77" t="inlineStr">
        <is>
          <t>UK04</t>
        </is>
      </c>
      <c r="C885" s="77" t="inlineStr">
        <is>
          <t>UK04-S06</t>
        </is>
      </c>
      <c r="D885" s="77" t="inlineStr">
        <is>
          <t>Wolfson School Industry Collaboration Programme (Teaching Contract Scheme)</t>
        </is>
      </c>
      <c r="E885" s="77" t="inlineStr">
        <is>
          <t>project; group; employer; eligibility</t>
        </is>
      </c>
      <c r="F885" s="77" t="inlineStr">
        <is>
          <t>https://www.lboro.ac.uk/schools/meme/undergraduate/employability/recruiting-placement-students-benefit-business/wolfson-school-engagement-opportunities/</t>
        </is>
      </c>
      <c r="G885" s="77" t="inlineStr">
        <is>
          <t>Other Wolfson School engagement opportunities</t>
        </is>
      </c>
      <c r="H885" s="77" t="inlineStr">
        <is>
          <t>Industry Collaboration Programme</t>
        </is>
      </c>
      <c r="I885" s="77" t="inlineStr">
        <is>
          <t>undated</t>
        </is>
      </c>
      <c r="J885" s="77" t="inlineStr">
        <is>
          <t>2026-10-12</t>
        </is>
      </c>
      <c r="K885" s="77" t="inlineStr">
        <is>
          <t>search-index extract</t>
        </is>
      </c>
      <c r="L885" s="77" t="inlineStr">
        <is>
          <t>Opportunities to offer real-life group projects to students in 2nd or 4th year; support from an industry tutor through 3 focussed visits including the final project presentations, whilst supervised by an academic.</t>
        </is>
      </c>
    </row>
    <row r="886">
      <c r="A886" s="77" t="inlineStr">
        <is>
          <t>UK04-S06-R2</t>
        </is>
      </c>
      <c r="B886" s="77" t="inlineStr">
        <is>
          <t>UK04</t>
        </is>
      </c>
      <c r="C886" s="77" t="inlineStr">
        <is>
          <t>UK04-S06</t>
        </is>
      </c>
      <c r="D886" s="77" t="inlineStr">
        <is>
          <t>Wolfson School Industry Collaboration Programme (Teaching Contract Scheme)</t>
        </is>
      </c>
      <c r="E886" s="77" t="inlineStr">
        <is>
          <t>project; group; employer; status</t>
        </is>
      </c>
      <c r="F886" s="77" t="inlineStr">
        <is>
          <t>https://www.lboro.ac.uk/departments/meme/business/what-we-offer/teaching-contract-scheme/</t>
        </is>
      </c>
      <c r="G886" s="77" t="inlineStr">
        <is>
          <t>Teaching Contract Scheme</t>
        </is>
      </c>
      <c r="H886" s="77" t="inlineStr">
        <is>
          <t>Scheme page</t>
        </is>
      </c>
      <c r="I886" s="77" t="inlineStr">
        <is>
          <t>2015-16 (company list)</t>
        </is>
      </c>
      <c r="J886" s="77" t="inlineStr">
        <is>
          <t>2026-10-12</t>
        </is>
      </c>
      <c r="K886" s="77" t="inlineStr">
        <is>
          <t>search-summary paraphrase</t>
        </is>
      </c>
      <c r="L886" s="77" t="inlineStr">
        <is>
          <t>Consortium of companies provides projects within the curriculum; small student teams work on real problems; written report and oral presentation to the company; second- or final-year students.</t>
        </is>
      </c>
    </row>
    <row r="887">
      <c r="A887" s="77" t="inlineStr">
        <is>
          <t>UK04-S07-R1</t>
        </is>
      </c>
      <c r="B887" s="77" t="inlineStr">
        <is>
          <t>UK04</t>
        </is>
      </c>
      <c r="C887" s="77" t="inlineStr">
        <is>
          <t>UK04-S07</t>
        </is>
      </c>
      <c r="D887" s="77" t="inlineStr">
        <is>
          <t>Industry Project (MSc User Experience Design / MA User Experience and Service Design)</t>
        </is>
      </c>
      <c r="E887" s="77" t="inlineStr">
        <is>
          <t>project; group; employer; status</t>
        </is>
      </c>
      <c r="F887" s="77" t="inlineStr">
        <is>
          <t>https://sdcapgshow2023.lboro.ac.uk/industry-collaborations/user-experience-industry-project/</t>
        </is>
      </c>
      <c r="G887" s="77" t="inlineStr">
        <is>
          <t>User Experience Industry Project</t>
        </is>
      </c>
      <c r="H887" s="77" t="inlineStr">
        <is>
          <t>PG Degree Showcase 2023</t>
        </is>
      </c>
      <c r="I887" s="77" t="inlineStr">
        <is>
          <t>2023</t>
        </is>
      </c>
      <c r="J887" s="77" t="inlineStr">
        <is>
          <t>2026-10-12</t>
        </is>
      </c>
      <c r="K887" s="77" t="inlineStr">
        <is>
          <t>search-index extract</t>
        </is>
      </c>
      <c r="L887" s="77" t="inlineStr">
        <is>
          <t>Small teams of students work on a creative problem-oriented brief with a partnering organisation; partners create briefs with support from the school; students present responses directly to their briefing company; Sainsbury's and SCS partners.</t>
        </is>
      </c>
    </row>
    <row r="888">
      <c r="A888" s="77" t="inlineStr">
        <is>
          <t>UK04-S07-R2</t>
        </is>
      </c>
      <c r="B888" s="77" t="inlineStr">
        <is>
          <t>UK04</t>
        </is>
      </c>
      <c r="C888" s="77" t="inlineStr">
        <is>
          <t>UK04-S07</t>
        </is>
      </c>
      <c r="D888" s="77" t="inlineStr">
        <is>
          <t>Industry Project (MSc User Experience Design / MA User Experience and Service Design)</t>
        </is>
      </c>
      <c r="E888" s="77" t="inlineStr">
        <is>
          <t>project; employer; credit; participation</t>
        </is>
      </c>
      <c r="F888" s="77" t="inlineStr">
        <is>
          <t>https://www.lboro.ac.uk/study/postgraduate/masters-degrees/user-experience-design/</t>
        </is>
      </c>
      <c r="G888" s="77" t="inlineStr">
        <is>
          <t>User Experience Design Degree</t>
        </is>
      </c>
      <c r="H888" s="77" t="inlineStr">
        <is>
          <t>What you'll study</t>
        </is>
      </c>
      <c r="I888" s="77" t="inlineStr">
        <is>
          <t>undated</t>
        </is>
      </c>
      <c r="J888" s="77" t="inlineStr">
        <is>
          <t>2026-10-12</t>
        </is>
      </c>
      <c r="K888" s="77" t="inlineStr">
        <is>
          <t>search-summary paraphrase</t>
        </is>
      </c>
      <c r="L888" s="77" t="inlineStr">
        <is>
          <t>Industry Project (15 credits, compulsory): industry-set brief with evidence-based design outcome for a sponsoring organisation.</t>
        </is>
      </c>
    </row>
    <row r="889">
      <c r="A889" s="77" t="inlineStr">
        <is>
          <t>UK04-S08-R1</t>
        </is>
      </c>
      <c r="B889" s="77" t="inlineStr">
        <is>
          <t>UK04</t>
        </is>
      </c>
      <c r="C889" s="77" t="inlineStr">
        <is>
          <t>UK04-S08</t>
        </is>
      </c>
      <c r="D889" s="77" t="inlineStr">
        <is>
          <t>Cross-School Design Weeks (School of Architecture, Building and Civil Engineering)</t>
        </is>
      </c>
      <c r="E889" s="77" t="inlineStr">
        <is>
          <t>project; group; employer</t>
        </is>
      </c>
      <c r="F889" s="77" t="inlineStr">
        <is>
          <t>https://www.lboro.ac.uk/departments/abce/undergraduate/employability/design-weeks/</t>
        </is>
      </c>
      <c r="G889" s="77" t="inlineStr">
        <is>
          <t>Cross-School design weeks</t>
        </is>
      </c>
      <c r="H889" s="77" t="inlineStr">
        <is>
          <t>School page</t>
        </is>
      </c>
      <c r="I889" s="77" t="inlineStr">
        <is>
          <t>undated</t>
        </is>
      </c>
      <c r="J889" s="77" t="inlineStr">
        <is>
          <t>2026-10-12</t>
        </is>
      </c>
      <c r="K889" s="77" t="inlineStr">
        <is>
          <t>search-summary paraphrase</t>
        </is>
      </c>
      <c r="L889" s="77" t="inlineStr">
        <is>
          <t>Annual Cross School Design Week: work with students from different disciplines on real-world challenges; teams' ideas showcased to a panel of industry partners; past briefs include sustainability, a community hub, redesign of campus area.</t>
        </is>
      </c>
    </row>
    <row r="890">
      <c r="A890" s="77" t="inlineStr">
        <is>
          <t>UK04-S09-R1</t>
        </is>
      </c>
      <c r="B890" s="77" t="inlineStr">
        <is>
          <t>UK04</t>
        </is>
      </c>
      <c r="C890" s="77" t="inlineStr">
        <is>
          <t>UK04-S09</t>
        </is>
      </c>
      <c r="D890" s="77" t="inlineStr">
        <is>
          <t>Loughborough AI Challenge Camp</t>
        </is>
      </c>
      <c r="E890" s="77" t="inlineStr">
        <is>
          <t>project; group; employer; status; duration</t>
        </is>
      </c>
      <c r="F890" s="77" t="inlineStr">
        <is>
          <t>https://www.lboro.ac.uk/internal/news/2026/february/ai-challenge-camp-2026/</t>
        </is>
      </c>
      <c r="G890" s="77" t="inlineStr">
        <is>
          <t>Loughborough AI Challenge Camp 2026: Bridging the Talent Gap Through Collaborative Innovation</t>
        </is>
      </c>
      <c r="H890" s="77" t="inlineStr">
        <is>
          <t>News</t>
        </is>
      </c>
      <c r="I890" s="77" t="inlineStr">
        <is>
          <t>2026 (Feb)</t>
        </is>
      </c>
      <c r="J890" s="77" t="inlineStr">
        <is>
          <t>2026-10-12</t>
        </is>
      </c>
      <c r="K890" s="77" t="inlineStr">
        <is>
          <t>search-summary paraphrase</t>
        </is>
      </c>
      <c r="L890" s="77" t="inlineStr">
        <is>
          <t>26-30 Jan 2026; four teams each mentored by a PhD researcher on challenges set by industry and academic partners; winning challenge from These Hands Academy Ltd; final presentations to expert panel on 30 January.</t>
        </is>
      </c>
    </row>
    <row r="891">
      <c r="A891" s="77" t="inlineStr">
        <is>
          <t>UK04-S10-R1</t>
        </is>
      </c>
      <c r="B891" s="77" t="inlineStr">
        <is>
          <t>UK04</t>
        </is>
      </c>
      <c r="C891" s="77" t="inlineStr">
        <is>
          <t>UK04-S10</t>
        </is>
      </c>
      <c r="D891" s="77" t="inlineStr">
        <is>
          <t>School of Design and Creative Arts live industry briefs (Design Week; final-year 7-day project; Industrial Design design sprint)</t>
        </is>
      </c>
      <c r="E891" s="77" t="inlineStr">
        <is>
          <t>employer; project</t>
        </is>
      </c>
      <c r="F891" s="77" t="inlineStr">
        <is>
          <t>https://www.lboro.ac.uk/schools/design-creative-arts/study/employability/engage-with-industry/</t>
        </is>
      </c>
      <c r="G891" s="77" t="inlineStr">
        <is>
          <t>Engage with industry</t>
        </is>
      </c>
      <c r="H891" s="77" t="inlineStr">
        <is>
          <t>Employability</t>
        </is>
      </c>
      <c r="I891" s="77" t="inlineStr">
        <is>
          <t>undated</t>
        </is>
      </c>
      <c r="J891" s="77" t="inlineStr">
        <is>
          <t>2026-10-12</t>
        </is>
      </c>
      <c r="K891" s="77" t="inlineStr">
        <is>
          <t>search-summary paraphrase</t>
        </is>
      </c>
      <c r="L891" s="77" t="inlineStr">
        <is>
          <t>School arranges live projects with industry contacts; briefs created and reviewed by partners; companies including Milliken, Panasonic, Layer, DCA and Seymour Powell.</t>
        </is>
      </c>
    </row>
    <row r="892">
      <c r="A892" s="77" t="inlineStr">
        <is>
          <t>UK04-S10-R2</t>
        </is>
      </c>
      <c r="B892" s="77" t="inlineStr">
        <is>
          <t>UK04</t>
        </is>
      </c>
      <c r="C892" s="77" t="inlineStr">
        <is>
          <t>UK04-S10</t>
        </is>
      </c>
      <c r="D892" s="77" t="inlineStr">
        <is>
          <t>School of Design and Creative Arts live industry briefs (Design Week; final-year 7-day project; Industrial Design design sprint)</t>
        </is>
      </c>
      <c r="E892" s="77" t="inlineStr">
        <is>
          <t>project; employer; status</t>
        </is>
      </c>
      <c r="F892" s="77" t="inlineStr">
        <is>
          <t>https://www.lboro.ac.uk/schools/design-creative-arts/whats-happening/news/2025/designweek2025bringingindustrytoourstudents/</t>
        </is>
      </c>
      <c r="G892" s="77" t="inlineStr">
        <is>
          <t>Design Week 2025: Industrial Design and Product Design &amp; Technology students tackle live industry briefs</t>
        </is>
      </c>
      <c r="H892" s="77" t="inlineStr">
        <is>
          <t>News</t>
        </is>
      </c>
      <c r="I892" s="77" t="inlineStr">
        <is>
          <t>2025</t>
        </is>
      </c>
      <c r="J892" s="77" t="inlineStr">
        <is>
          <t>2026-10-12</t>
        </is>
      </c>
      <c r="K892" s="77" t="inlineStr">
        <is>
          <t>search-summary paraphrase</t>
        </is>
      </c>
      <c r="L892" s="77" t="inlineStr">
        <is>
          <t>Second-year students worked on live briefs from Cambridge Consultants, Joseph Joseph and Kohler Mira.</t>
        </is>
      </c>
    </row>
    <row r="893">
      <c r="A893" s="77" t="inlineStr">
        <is>
          <t>UK04-S10-R3</t>
        </is>
      </c>
      <c r="B893" s="77" t="inlineStr">
        <is>
          <t>UK04</t>
        </is>
      </c>
      <c r="C893" s="77" t="inlineStr">
        <is>
          <t>UK04-S10</t>
        </is>
      </c>
      <c r="D893" s="77" t="inlineStr">
        <is>
          <t>School of Design and Creative Arts live industry briefs (Design Week; final-year 7-day project; Industrial Design design sprint)</t>
        </is>
      </c>
      <c r="E893" s="77" t="inlineStr">
        <is>
          <t>group; employer</t>
        </is>
      </c>
      <c r="F893" s="77" t="inlineStr">
        <is>
          <t>https://www.lboro.ac.uk/study/undergraduate/courses/industrial-design/</t>
        </is>
      </c>
      <c r="G893" s="77" t="inlineStr">
        <is>
          <t>Industrial Design BA</t>
        </is>
      </c>
      <c r="H893" s="77" t="inlineStr">
        <is>
          <t>Course page</t>
        </is>
      </c>
      <c r="I893" s="77" t="inlineStr">
        <is>
          <t>undated</t>
        </is>
      </c>
      <c r="J893" s="77" t="inlineStr">
        <is>
          <t>2026-10-12</t>
        </is>
      </c>
      <c r="K893" s="77" t="inlineStr">
        <is>
          <t>search-summary paraphrase</t>
        </is>
      </c>
      <c r="L893" s="77" t="inlineStr">
        <is>
          <t>Design sprint module: each student selects one brief and creates a design proposal sent to respective companies for feedback.</t>
        </is>
      </c>
    </row>
    <row r="894">
      <c r="A894" s="77" t="inlineStr">
        <is>
          <t>UK04-S10-R4</t>
        </is>
      </c>
      <c r="B894" s="77" t="inlineStr">
        <is>
          <t>UK04</t>
        </is>
      </c>
      <c r="C894" s="77" t="inlineStr">
        <is>
          <t>UK04-S10</t>
        </is>
      </c>
      <c r="D894" s="77" t="inlineStr">
        <is>
          <t>School of Design and Creative Arts live industry briefs (Design Week; final-year 7-day project; Industrial Design design sprint)</t>
        </is>
      </c>
      <c r="E894" s="77" t="inlineStr">
        <is>
          <t>project; employer; status</t>
        </is>
      </c>
      <c r="F894" s="77" t="inlineStr">
        <is>
          <t>https://designshow.lboro.ac.uk/awards/</t>
        </is>
      </c>
      <c r="G894" s="77" t="inlineStr">
        <is>
          <t>Awards - Loughborough Design Digital Showcase 2020</t>
        </is>
      </c>
      <c r="H894" s="77" t="inlineStr">
        <is>
          <t>Awards</t>
        </is>
      </c>
      <c r="I894" s="77" t="inlineStr">
        <is>
          <t>2020</t>
        </is>
      </c>
      <c r="J894" s="77" t="inlineStr">
        <is>
          <t>2026-10-12</t>
        </is>
      </c>
      <c r="K894" s="77" t="inlineStr">
        <is>
          <t>search-summary paraphrase</t>
        </is>
      </c>
      <c r="L894" s="77" t="inlineStr">
        <is>
          <t>Intense 7-day project where final-year students respond to briefs from Panasonic, DCA and Seymour Powell; winners chosen by the brief-providing companies.</t>
        </is>
      </c>
    </row>
    <row r="895">
      <c r="A895" s="77" t="inlineStr">
        <is>
          <t>UK04-S11-R1</t>
        </is>
      </c>
      <c r="B895" s="77" t="inlineStr">
        <is>
          <t>UK04</t>
        </is>
      </c>
      <c r="C895" s="77" t="inlineStr">
        <is>
          <t>UK04-S11</t>
        </is>
      </c>
      <c r="D895" s="77" t="inlineStr">
        <is>
          <t>EnerHy Centre for Doctoral Training design-and-build project (Cadent)</t>
        </is>
      </c>
      <c r="E895" s="77" t="inlineStr">
        <is>
          <t>project; group; employer; status; duration</t>
        </is>
      </c>
      <c r="F895" s="77" t="inlineStr">
        <is>
          <t>https://www.lboro.ac.uk/news-events/news/2025/september/enerhy/</t>
        </is>
      </c>
      <c r="G895" s="77" t="inlineStr">
        <is>
          <t>EnerHy makes strides in public engagement and research collaboration</t>
        </is>
      </c>
      <c r="H895" s="77" t="inlineStr">
        <is>
          <t>News</t>
        </is>
      </c>
      <c r="I895" s="77" t="inlineStr">
        <is>
          <t>2025 (September)</t>
        </is>
      </c>
      <c r="J895" s="77" t="inlineStr">
        <is>
          <t>2026-10-12</t>
        </is>
      </c>
      <c r="K895" s="77" t="inlineStr">
        <is>
          <t>search-summary paraphrase</t>
        </is>
      </c>
      <c r="L895" s="77" t="inlineStr">
        <is>
          <t>Design and build project for this year posed by Cadent; students with varied science and engineering backgrounds worked as a 13-person multidisciplinary team on a six-month project and unveiled a prototype at the event.</t>
        </is>
      </c>
    </row>
    <row r="896">
      <c r="A896" s="77" t="inlineStr">
        <is>
          <t>UK04-S12-R1</t>
        </is>
      </c>
      <c r="B896" s="77" t="inlineStr">
        <is>
          <t>UK04</t>
        </is>
      </c>
      <c r="C896" s="77" t="inlineStr">
        <is>
          <t>UK04-S12</t>
        </is>
      </c>
      <c r="D896" s="77" t="inlineStr">
        <is>
          <t>Collaborate Sprint (Loughborough University London)</t>
        </is>
      </c>
      <c r="E896" s="77" t="inlineStr">
        <is>
          <t>project; group; employer; status; duration</t>
        </is>
      </c>
      <c r="F896" s="77" t="inlineStr">
        <is>
          <t>https://www.lboro.ac.uk/news-events/news/2022/july/ldn-team-deliver-first-collab-spring-with-ugs/</t>
        </is>
      </c>
      <c r="G896" s="77" t="inlineStr">
        <is>
          <t>Loughborough University London team deliver first ever 'Collaborate Sprint' with Loughborough undergraduates</t>
        </is>
      </c>
      <c r="H896" s="77" t="inlineStr">
        <is>
          <t>News</t>
        </is>
      </c>
      <c r="I896" s="77" t="inlineStr">
        <is>
          <t>2022</t>
        </is>
      </c>
      <c r="J896" s="77" t="inlineStr">
        <is>
          <t>2026-10-12</t>
        </is>
      </c>
      <c r="K896" s="77" t="inlineStr">
        <is>
          <t>search-summary paraphrase</t>
        </is>
      </c>
      <c r="L896" s="77" t="inlineStr">
        <is>
          <t>2-day experience working with a partner organisation on a real-world challenge; first edition end of June 2022 with Holland &amp; Barrett; students built teams and pitched solutions.</t>
        </is>
      </c>
    </row>
    <row r="897">
      <c r="A897" s="77" t="inlineStr">
        <is>
          <t>UK05-S01-R1</t>
        </is>
      </c>
      <c r="B897" s="77" t="inlineStr">
        <is>
          <t>UK05</t>
        </is>
      </c>
      <c r="C897" s="77" t="inlineStr">
        <is>
          <t>UK05-S01</t>
        </is>
      </c>
      <c r="D897" s="77" t="inlineStr">
        <is>
          <t>Work-Based Learning: Team Projects with Employer Partners</t>
        </is>
      </c>
      <c r="E897" s="77" t="inlineStr">
        <is>
          <t>project; group; employer; eligibility; credit; duration</t>
        </is>
      </c>
      <c r="F897" s="77" t="inlineStr">
        <is>
          <t>https://www.abdn.ac.uk/registry/courses/undergraduate/2025/professional_development/pd2503</t>
        </is>
      </c>
      <c r="G897" s="77" t="inlineStr">
        <is>
          <t>PD2503: Work-Based Learning: Team Projects with Employer Partners - Catalogue of Courses</t>
        </is>
      </c>
      <c r="H897" s="77" t="inlineStr">
        <is>
          <t>Course overview / assessment</t>
        </is>
      </c>
      <c r="I897" s="77" t="inlineStr">
        <is>
          <t>2024-2025 (page heading)</t>
        </is>
      </c>
      <c r="J897" s="77" t="inlineStr">
        <is>
          <t>2026-10-13</t>
        </is>
      </c>
      <c r="K897" s="77" t="inlineStr">
        <is>
          <t>page text</t>
        </is>
      </c>
      <c r="L897"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98">
      <c r="A898" s="77" t="inlineStr">
        <is>
          <t>UK05-S01-R2</t>
        </is>
      </c>
      <c r="B898" s="77" t="inlineStr">
        <is>
          <t>UK05</t>
        </is>
      </c>
      <c r="C898" s="77" t="inlineStr">
        <is>
          <t>UK05-S01</t>
        </is>
      </c>
      <c r="D898" s="77" t="inlineStr">
        <is>
          <t>Work-Based Learning: Team Projects with Employer Partners</t>
        </is>
      </c>
      <c r="E898" s="77" t="inlineStr">
        <is>
          <t>reach; eligibility; group; employer</t>
        </is>
      </c>
      <c r="F898" s="77" t="inlineStr">
        <is>
          <t>https://www.abdn.ac.uk/careers/experience/placements-and-work-experience-and-in-the-curriculum/</t>
        </is>
      </c>
      <c r="G898" s="77" t="inlineStr">
        <is>
          <t>Placements and Work Experience and in the Curriculum</t>
        </is>
      </c>
      <c r="H898" s="77" t="inlineStr">
        <is>
          <t>Credit-bearing courses</t>
        </is>
      </c>
      <c r="I898" s="77" t="inlineStr">
        <is>
          <t>undated</t>
        </is>
      </c>
      <c r="J898" s="77" t="inlineStr">
        <is>
          <t>2026-10-12</t>
        </is>
      </c>
      <c r="K898" s="77" t="inlineStr">
        <is>
          <t>search-summary paraphrase</t>
        </is>
      </c>
      <c r="L898" s="77" t="inlineStr">
        <is>
          <t>Careers page lists PD2503 among courses open to undergraduate students from any degree discipline; course connects students with employers for hands-on experience working in a team on a real project.</t>
        </is>
      </c>
    </row>
    <row r="899">
      <c r="A899" s="77" t="inlineStr">
        <is>
          <t>UK05-S01-R3</t>
        </is>
      </c>
      <c r="B899" s="77" t="inlineStr">
        <is>
          <t>UK05</t>
        </is>
      </c>
      <c r="C899" s="77" t="inlineStr">
        <is>
          <t>UK05-S01</t>
        </is>
      </c>
      <c r="D899" s="77" t="inlineStr">
        <is>
          <t>Work-Based Learning: Team Projects with Employer Partners</t>
        </is>
      </c>
      <c r="E899" s="77" t="inlineStr">
        <is>
          <t>participation; status</t>
        </is>
      </c>
      <c r="F899" s="77" t="inlineStr">
        <is>
          <t>https://www.abdn.ac.uk/staffnet/education/blog/forget-about-the-grades-why-feedback-is-key-to-workplace-readiness/</t>
        </is>
      </c>
      <c r="G899" s="77" t="inlineStr">
        <is>
          <t>Forget about the grades: Why feedback is key to workplace readiness</t>
        </is>
      </c>
      <c r="H899" s="77" t="inlineStr">
        <is>
          <t>Staff education blog</t>
        </is>
      </c>
      <c r="I899" s="77" t="inlineStr">
        <is>
          <t>2025</t>
        </is>
      </c>
      <c r="J899" s="77" t="inlineStr">
        <is>
          <t>2026-10-12</t>
        </is>
      </c>
      <c r="K899" s="77" t="inlineStr">
        <is>
          <t>search-summary paraphrase</t>
        </is>
      </c>
      <c r="L899" s="77" t="inlineStr">
        <is>
          <t>Twenty-three undergraduate students from a range of degree disciplines enrolled when the course launched in January 2025; every assessment component was framed as a milestone to achieve, not a grade.</t>
        </is>
      </c>
    </row>
    <row r="900">
      <c r="A900" s="77" t="inlineStr">
        <is>
          <t>UK05-S02-R1</t>
        </is>
      </c>
      <c r="B900" s="77" t="inlineStr">
        <is>
          <t>UK05</t>
        </is>
      </c>
      <c r="C900" s="77" t="inlineStr">
        <is>
          <t>UK05-S02</t>
        </is>
      </c>
      <c r="D900" s="77" t="inlineStr">
        <is>
          <t>Employer-led Interdisciplinary Project</t>
        </is>
      </c>
      <c r="E900" s="77" t="inlineStr">
        <is>
          <t>project; group; employer</t>
        </is>
      </c>
      <c r="F900" s="77" t="inlineStr">
        <is>
          <t>https://www.abdn.ac.uk/registry/courses/undergraduate/2024/education/ed3537</t>
        </is>
      </c>
      <c r="G900" s="77" t="inlineStr">
        <is>
          <t>ED3537: Employer-led Interdisciplinary Project - Catalogue of Courses</t>
        </is>
      </c>
      <c r="H900" s="77" t="inlineStr">
        <is>
          <t>Course overview</t>
        </is>
      </c>
      <c r="I900" s="77" t="inlineStr">
        <is>
          <t>2023-24 (URL path /2024/)</t>
        </is>
      </c>
      <c r="J900" s="77" t="inlineStr">
        <is>
          <t>2026-10-13</t>
        </is>
      </c>
      <c r="K900" s="77" t="inlineStr">
        <is>
          <t>search-summary paraphrase</t>
        </is>
      </c>
      <c r="L900" s="77" t="inlineStr">
        <is>
          <t>Students work together in a small group on a consultancy-style project hosted by a micro-business, organisation, or charity.</t>
        </is>
      </c>
    </row>
    <row r="901">
      <c r="A901" s="77" t="inlineStr">
        <is>
          <t>UK05-S02-R2</t>
        </is>
      </c>
      <c r="B901" s="77" t="inlineStr">
        <is>
          <t>UK05</t>
        </is>
      </c>
      <c r="C901" s="77" t="inlineStr">
        <is>
          <t>UK05-S02</t>
        </is>
      </c>
      <c r="D901" s="77" t="inlineStr">
        <is>
          <t>Employer-led Interdisciplinary Project</t>
        </is>
      </c>
      <c r="E901" s="77" t="inlineStr">
        <is>
          <t>group; project; credit; eligibility; status</t>
        </is>
      </c>
      <c r="F901" s="77" t="inlineStr">
        <is>
          <t>https://www.abdn.ac.uk/registry/courses/undergraduate/2025-2026/education/ed3537</t>
        </is>
      </c>
      <c r="G901" s="77" t="inlineStr">
        <is>
          <t>ED3537: Employer-led Interdisciplinary Project (2025-2026)</t>
        </is>
      </c>
      <c r="H901" s="77" t="inlineStr">
        <is>
          <t>Course overview / assessment</t>
        </is>
      </c>
      <c r="I901" s="77" t="inlineStr">
        <is>
          <t>2025-2026</t>
        </is>
      </c>
      <c r="J901" s="77" t="inlineStr">
        <is>
          <t>2026-10-13</t>
        </is>
      </c>
      <c r="K901" s="77" t="inlineStr">
        <is>
          <t>page text</t>
        </is>
      </c>
      <c r="L901"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902">
      <c r="A902" s="77" t="inlineStr">
        <is>
          <t>UK05-S03-R1</t>
        </is>
      </c>
      <c r="B902" s="77" t="inlineStr">
        <is>
          <t>UK05</t>
        </is>
      </c>
      <c r="C902" s="77" t="inlineStr">
        <is>
          <t>UK05-S03</t>
        </is>
      </c>
      <c r="D902" s="77" t="inlineStr">
        <is>
          <t>Engineering Work Experience</t>
        </is>
      </c>
      <c r="E902" s="77" t="inlineStr">
        <is>
          <t>project; group; employer; eligibility; credit; status</t>
        </is>
      </c>
      <c r="F902" s="77" t="inlineStr">
        <is>
          <t>https://www.abdn.ac.uk/registry/courses/undergraduate/2025-2026/education/ed251a</t>
        </is>
      </c>
      <c r="G902" s="77" t="inlineStr">
        <is>
          <t>ed251a: engineering work experience (2025-2026)</t>
        </is>
      </c>
      <c r="H902" s="77" t="inlineStr">
        <is>
          <t>Course overview / entry requirements</t>
        </is>
      </c>
      <c r="I902" s="77" t="inlineStr">
        <is>
          <t>2025-26</t>
        </is>
      </c>
      <c r="J902" s="77" t="inlineStr">
        <is>
          <t>2026-10-13</t>
        </is>
      </c>
      <c r="K902" s="77" t="inlineStr">
        <is>
          <t>page text</t>
        </is>
      </c>
      <c r="L902"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903">
      <c r="A903" s="77" t="inlineStr">
        <is>
          <t>UK05-S03-R2</t>
        </is>
      </c>
      <c r="B903" s="77" t="inlineStr">
        <is>
          <t>UK05</t>
        </is>
      </c>
      <c r="C903" s="77" t="inlineStr">
        <is>
          <t>UK05-S03</t>
        </is>
      </c>
      <c r="D903" s="77" t="inlineStr">
        <is>
          <t>Engineering Work Experience</t>
        </is>
      </c>
      <c r="E903" s="77" t="inlineStr">
        <is>
          <t>project; group; employer; duration</t>
        </is>
      </c>
      <c r="F903" s="77" t="inlineStr">
        <is>
          <t>https://www.abdn.ac.uk/staffnet/education/good-practice/other-learning--teaching-case-studies/employability/engineering-work-experience/</t>
        </is>
      </c>
      <c r="G903" s="77" t="inlineStr">
        <is>
          <t>Embedding Engineering Work Experience into the Second Year Curriculum</t>
        </is>
      </c>
      <c r="H903" s="77" t="inlineStr">
        <is>
          <t>Staff good-practice case study</t>
        </is>
      </c>
      <c r="I903" s="77" t="inlineStr">
        <is>
          <t>2018</t>
        </is>
      </c>
      <c r="J903" s="77" t="inlineStr">
        <is>
          <t>2026-10-12</t>
        </is>
      </c>
      <c r="K903" s="77" t="inlineStr">
        <is>
          <t>search-summary paraphrase</t>
        </is>
      </c>
      <c r="L903" s="77" t="inlineStr">
        <is>
          <t>10-week course with projects running January to March; consultancy-style group projects let students work on a real-life project brief.</t>
        </is>
      </c>
    </row>
    <row r="904">
      <c r="A904" s="77" t="inlineStr">
        <is>
          <t>UK05-S04-R1</t>
        </is>
      </c>
      <c r="B904" s="77" t="inlineStr">
        <is>
          <t>UK05</t>
        </is>
      </c>
      <c r="C904" s="77" t="inlineStr">
        <is>
          <t>UK05-S04</t>
        </is>
      </c>
      <c r="D904" s="77" t="inlineStr">
        <is>
          <t>Computing Science work-based learning course (Collaborate with Future Talent)</t>
        </is>
      </c>
      <c r="E904" s="77" t="inlineStr">
        <is>
          <t>project; employer; eligibility; duration</t>
        </is>
      </c>
      <c r="F904" s="77" t="inlineStr">
        <is>
          <t>https://www.abdn.ac.uk/ncs/departments/computing-science/work-based-learning-course/collaborate-with-future-talent/</t>
        </is>
      </c>
      <c r="G904" s="77" t="inlineStr">
        <is>
          <t>Collaborate with Future Talent</t>
        </is>
      </c>
      <c r="H904" s="77" t="inlineStr">
        <is>
          <t>Computing Science work-based learning course (employer page)</t>
        </is>
      </c>
      <c r="I904" s="77" t="inlineStr">
        <is>
          <t>undated</t>
        </is>
      </c>
      <c r="J904" s="77" t="inlineStr">
        <is>
          <t>2026-10-13</t>
        </is>
      </c>
      <c r="K904" s="77" t="inlineStr">
        <is>
          <t>page text</t>
        </is>
      </c>
      <c r="L904"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905">
      <c r="A905" s="77" t="inlineStr">
        <is>
          <t>UK05-S05-R1</t>
        </is>
      </c>
      <c r="B905" s="77" t="inlineStr">
        <is>
          <t>UK05</t>
        </is>
      </c>
      <c r="C905" s="77" t="inlineStr">
        <is>
          <t>UK05-S05</t>
        </is>
      </c>
      <c r="D905" s="77" t="inlineStr">
        <is>
          <t>ABDN Grad Challenge</t>
        </is>
      </c>
      <c r="E905" s="77" t="inlineStr">
        <is>
          <t>project; group; employer</t>
        </is>
      </c>
      <c r="F905" s="77" t="inlineStr">
        <is>
          <t>https://www.abdn.ac.uk/careers/skills-attributes/abdn-grad-challenge-1515.php</t>
        </is>
      </c>
      <c r="G905" s="77" t="inlineStr">
        <is>
          <t>ABDN Grad Challenge</t>
        </is>
      </c>
      <c r="H905" s="77" t="inlineStr">
        <is>
          <t>Careers skills and attributes</t>
        </is>
      </c>
      <c r="I905" s="77" t="inlineStr">
        <is>
          <t>undated</t>
        </is>
      </c>
      <c r="J905" s="77" t="inlineStr">
        <is>
          <t>2026-10-13</t>
        </is>
      </c>
      <c r="K905" s="77" t="inlineStr">
        <is>
          <t>search-index extract (quoted)</t>
        </is>
      </c>
      <c r="L905" s="77" t="inlineStr">
        <is>
          <t>Graduating students take part in project-based, virtual work experience as part of a cross-discipline team tackling real life challenges set by our employer partners.</t>
        </is>
      </c>
    </row>
    <row r="906">
      <c r="A906" s="77" t="inlineStr">
        <is>
          <t>UK05-S06-R1</t>
        </is>
      </c>
      <c r="B906" s="77" t="inlineStr">
        <is>
          <t>UK05</t>
        </is>
      </c>
      <c r="C906" s="77" t="inlineStr">
        <is>
          <t>UK05-S06</t>
        </is>
      </c>
      <c r="D906" s="77" t="inlineStr">
        <is>
          <t>Working Together: Employability for Arts &amp; Social Sciences</t>
        </is>
      </c>
      <c r="E906" s="77" t="inlineStr">
        <is>
          <t>project; group; employer</t>
        </is>
      </c>
      <c r="F906" s="77" t="inlineStr">
        <is>
          <t>https://www.abdn.ac.uk/staffnet/education/good-practice/other-learning--teaching-case-studies/employability/business-community-engagement-and-student-learning/</t>
        </is>
      </c>
      <c r="G906" s="77" t="inlineStr">
        <is>
          <t>Business Community Engagement and Student Learning</t>
        </is>
      </c>
      <c r="H906" s="77" t="inlineStr">
        <is>
          <t>Staff good-practice case study</t>
        </is>
      </c>
      <c r="I906" s="77" t="inlineStr">
        <is>
          <t>c.2018-2019</t>
        </is>
      </c>
      <c r="J906" s="77" t="inlineStr">
        <is>
          <t>2026-10-13</t>
        </is>
      </c>
      <c r="K906" s="77" t="inlineStr">
        <is>
          <t>page text (partial: first 100,000 characters read)</t>
        </is>
      </c>
      <c r="L906" s="77" t="inlineStr">
        <is>
          <t>"Working Together: Employability for Arts &amp; Social Sciences (ED3536)"; project "provided by a local business or charity"; "group, work-based project"; summative reflective report/group oral presentation.</t>
        </is>
      </c>
    </row>
    <row r="907">
      <c r="A907" s="77" t="inlineStr">
        <is>
          <t>UK06-S01-R1</t>
        </is>
      </c>
      <c r="B907" s="77" t="inlineStr">
        <is>
          <t>UK06</t>
        </is>
      </c>
      <c r="C907" s="77" t="inlineStr">
        <is>
          <t>UK06-S01</t>
        </is>
      </c>
      <c r="D907" s="77" t="inlineStr">
        <is>
          <t>Entrepreneurship and Innovation Consultancy Project</t>
        </is>
      </c>
      <c r="E907" s="77" t="inlineStr">
        <is>
          <t>project; group; employer; credit; status</t>
        </is>
      </c>
      <c r="F907" s="77" t="inlineStr">
        <is>
          <t>https://www.reading.ac.uk/modules/documents?acyear=2025%2F6&amp;modcode=MMM161&amp;schoolcode=HBS+DME+W%7CHBS+FIN+W%7CHBS+IBS+W%7CHBS+ICM+W%7CHBS+LOB+W%7CHBS+MGM+W%7CHBS+MKR+W%7CHBS+REP+W</t>
        </is>
      </c>
      <c r="G907" s="77" t="inlineStr">
        <is>
          <t>MMM161: Entrepreneurship and Innovation Consultancy Project (2025/6)</t>
        </is>
      </c>
      <c r="H907" s="77" t="inlineStr">
        <is>
          <t>Module description and assessment</t>
        </is>
      </c>
      <c r="I907" s="77" t="inlineStr">
        <is>
          <t>2025/6</t>
        </is>
      </c>
      <c r="J907" s="77" t="inlineStr">
        <is>
          <t>2026-10-12</t>
        </is>
      </c>
      <c r="K907" s="77" t="inlineStr">
        <is>
          <t>search-index extract (quoted)</t>
        </is>
      </c>
      <c r="L907" s="77" t="inlineStr">
        <is>
          <t>40-credit Level 7 module, Semester 2/Summer; Task 2 team oral presentation 30% (25 min plus questions); Task 3 individual project proposal for the host entrepreneur 50% (5,000 words).</t>
        </is>
      </c>
    </row>
    <row r="908">
      <c r="A908" s="77" t="inlineStr">
        <is>
          <t>UK06-S01-R2</t>
        </is>
      </c>
      <c r="B908" s="77" t="inlineStr">
        <is>
          <t>UK06</t>
        </is>
      </c>
      <c r="C908" s="77" t="inlineStr">
        <is>
          <t>UK06-S01</t>
        </is>
      </c>
      <c r="D908" s="77" t="inlineStr">
        <is>
          <t>Entrepreneurship and Innovation Consultancy Project</t>
        </is>
      </c>
      <c r="E908" s="77" t="inlineStr">
        <is>
          <t>project; group; employer</t>
        </is>
      </c>
      <c r="F908" s="77" t="inlineStr">
        <is>
          <t>https://www.reading.ac.uk/modules/documents?acyear=2024/5&amp;modcode=MMM161</t>
        </is>
      </c>
      <c r="G908" s="77" t="inlineStr">
        <is>
          <t>Entrepreneurship and Innovation Consultancy Project (2024/5)</t>
        </is>
      </c>
      <c r="H908" s="77" t="inlineStr">
        <is>
          <t>Module overview / summer semester</t>
        </is>
      </c>
      <c r="I908" s="77" t="inlineStr">
        <is>
          <t>2024/5</t>
        </is>
      </c>
      <c r="J908" s="77" t="inlineStr">
        <is>
          <t>2026-10-12</t>
        </is>
      </c>
      <c r="K908" s="77" t="inlineStr">
        <is>
          <t>search-index extract (quoted)</t>
        </is>
      </c>
      <c r="L908" s="77" t="inlineStr">
        <is>
          <t>Students practise on case studies in informal groups, then work for real entrepreneurs: 'not a case study... for real'; summer semester involves the consultancy team interacting with their project host from mid-June to late-July.</t>
        </is>
      </c>
    </row>
    <row r="909">
      <c r="A909" s="77" t="inlineStr">
        <is>
          <t>UK06-S01-R3</t>
        </is>
      </c>
      <c r="B909" s="77" t="inlineStr">
        <is>
          <t>UK06</t>
        </is>
      </c>
      <c r="C909" s="77" t="inlineStr">
        <is>
          <t>UK06-S01</t>
        </is>
      </c>
      <c r="D909" s="77" t="inlineStr">
        <is>
          <t>Entrepreneurship and Innovation Consultancy Project</t>
        </is>
      </c>
      <c r="E909" s="77" t="inlineStr">
        <is>
          <t>participation; eligibility</t>
        </is>
      </c>
      <c r="F909" s="77" t="inlineStr">
        <is>
          <t>https://www.reading.ac.uk/progspecs/pdf23/PFTZENTRINHM23.pdf</t>
        </is>
      </c>
      <c r="G909" s="77" t="inlineStr">
        <is>
          <t>Programme Specification MSc Entrepreneurship and Innovation (full-time)</t>
        </is>
      </c>
      <c r="H909" s="77" t="inlineStr">
        <is>
          <t>Assessment/classification</t>
        </is>
      </c>
      <c r="I909" s="77" t="inlineStr">
        <is>
          <t>2023</t>
        </is>
      </c>
      <c r="J909" s="77" t="inlineStr">
        <is>
          <t>2026-10-12</t>
        </is>
      </c>
      <c r="K909" s="77" t="inlineStr">
        <is>
          <t>search-summary paraphrase</t>
        </is>
      </c>
      <c r="L909" s="77" t="inlineStr">
        <is>
          <t>MMM161 is considered equivalent to a dissertation; a mark of 60+ in MMM161 is required for Distinction.</t>
        </is>
      </c>
    </row>
    <row r="910">
      <c r="A910" s="77" t="inlineStr">
        <is>
          <t>UK06-S02-R1</t>
        </is>
      </c>
      <c r="B910" s="77" t="inlineStr">
        <is>
          <t>UK06</t>
        </is>
      </c>
      <c r="C910" s="77" t="inlineStr">
        <is>
          <t>UK06-S02</t>
        </is>
      </c>
      <c r="D910" s="77" t="inlineStr">
        <is>
          <t>Capstone Project (ECM200)</t>
        </is>
      </c>
      <c r="E910" s="77" t="inlineStr">
        <is>
          <t>project; group; employer; status; credit</t>
        </is>
      </c>
      <c r="F910" s="77" t="inlineStr">
        <is>
          <t>https://www.reading.ac.uk/modules/documents?acyear=2025/6&amp;modcode=ECM200&amp;schoolcode=PPE+ECO%7CPPE+GIPIS%7CPPE+PHIL%7CPPE+POL</t>
        </is>
      </c>
      <c r="G910" s="77" t="inlineStr">
        <is>
          <t>ECM200: Capstone Project (2025/6)</t>
        </is>
      </c>
      <c r="H910" s="77" t="inlineStr">
        <is>
          <t>Module description</t>
        </is>
      </c>
      <c r="I910" s="77" t="inlineStr">
        <is>
          <t>2025/6</t>
        </is>
      </c>
      <c r="J910" s="77" t="inlineStr">
        <is>
          <t>2026-10-12</t>
        </is>
      </c>
      <c r="K910" s="77" t="inlineStr">
        <is>
          <t>search-index extract (quoted)</t>
        </is>
      </c>
      <c r="L910" s="77" t="inlineStr">
        <is>
          <t>Working in small groups and overseen by a faculty member, students complete a project on behalf of an external organisation (businesses, government agencies, not-for-profits, NGOs); individual written report 3,000-4,000 words, 100%.</t>
        </is>
      </c>
    </row>
    <row r="911">
      <c r="A911" s="77" t="inlineStr">
        <is>
          <t>UK06-S02-R2</t>
        </is>
      </c>
      <c r="B911" s="77" t="inlineStr">
        <is>
          <t>UK06</t>
        </is>
      </c>
      <c r="C911" s="77" t="inlineStr">
        <is>
          <t>UK06-S02</t>
        </is>
      </c>
      <c r="D911" s="77" t="inlineStr">
        <is>
          <t>Capstone Project (ECM200)</t>
        </is>
      </c>
      <c r="E911" s="77" t="inlineStr">
        <is>
          <t>project; group; employer; credit; duration</t>
        </is>
      </c>
      <c r="F911" s="77" t="inlineStr">
        <is>
          <t>https://www.reading.ac.uk/modules/documents?acyear=2024/5&amp;modcode=ECM200</t>
        </is>
      </c>
      <c r="G911" s="77" t="inlineStr">
        <is>
          <t>ECM200: Capstone Project (2024/5)</t>
        </is>
      </c>
      <c r="H911" s="77" t="inlineStr">
        <is>
          <t>Module description</t>
        </is>
      </c>
      <c r="I911" s="77" t="inlineStr">
        <is>
          <t>2024/5</t>
        </is>
      </c>
      <c r="J911" s="77" t="inlineStr">
        <is>
          <t>2026-10-12</t>
        </is>
      </c>
      <c r="K911" s="77" t="inlineStr">
        <is>
          <t>search-summary paraphrase</t>
        </is>
      </c>
      <c r="L911" s="77" t="inlineStr">
        <is>
          <t>Small-group project for an external organisation with academic supervisor; 20 credits; full year.</t>
        </is>
      </c>
    </row>
    <row r="912">
      <c r="A912" s="77" t="inlineStr">
        <is>
          <t>UK06-S02-R3</t>
        </is>
      </c>
      <c r="B912" s="77" t="inlineStr">
        <is>
          <t>UK06</t>
        </is>
      </c>
      <c r="C912" s="77" t="inlineStr">
        <is>
          <t>UK06-S02</t>
        </is>
      </c>
      <c r="D912" s="77" t="inlineStr">
        <is>
          <t>Capstone Project (ECM200)</t>
        </is>
      </c>
      <c r="E912" s="77" t="inlineStr">
        <is>
          <t>employer; participation; eligibility</t>
        </is>
      </c>
      <c r="F912" s="77" t="inlineStr">
        <is>
          <t>https://www.reading.ac.uk/economics/masters/how-youll-study</t>
        </is>
      </c>
      <c r="G912" s="77" t="inlineStr">
        <is>
          <t>Department of Economics - How you'll study</t>
        </is>
      </c>
      <c r="H912" s="77" t="inlineStr">
        <is>
          <t>Capstone Project</t>
        </is>
      </c>
      <c r="I912" s="77" t="inlineStr">
        <is>
          <t>undated</t>
        </is>
      </c>
      <c r="J912" s="77" t="inlineStr">
        <is>
          <t>2026-10-12</t>
        </is>
      </c>
      <c r="K912" s="77" t="inlineStr">
        <is>
          <t>search-summary paraphrase</t>
        </is>
      </c>
      <c r="L912" s="77" t="inlineStr">
        <is>
          <t>Teams work for an outside client; past clients include businesses, government agencies, not-for-profits, NGOs and start-ups; organisations contact capstone@reading.ac.uk.</t>
        </is>
      </c>
    </row>
    <row r="913">
      <c r="A913" s="77" t="inlineStr">
        <is>
          <t>UK06-S02-R4</t>
        </is>
      </c>
      <c r="B913" s="77" t="inlineStr">
        <is>
          <t>UK06</t>
        </is>
      </c>
      <c r="C913" s="77" t="inlineStr">
        <is>
          <t>UK06-S02</t>
        </is>
      </c>
      <c r="D913" s="77" t="inlineStr">
        <is>
          <t>Capstone Project (ECM200)</t>
        </is>
      </c>
      <c r="E913" s="77" t="inlineStr">
        <is>
          <t>eligibility; participation; status</t>
        </is>
      </c>
      <c r="F913" s="77" t="inlineStr">
        <is>
          <t>https://www.reading.ac.uk/ready-to-study/study/2026/economics-pg/msc-public-policy</t>
        </is>
      </c>
      <c r="G913" s="77" t="inlineStr">
        <is>
          <t>MSc in Public Policy - 2026/27</t>
        </is>
      </c>
      <c r="H913" s="77" t="inlineStr">
        <is>
          <t>Course structure</t>
        </is>
      </c>
      <c r="I913" s="77" t="inlineStr">
        <is>
          <t>2026/27</t>
        </is>
      </c>
      <c r="J913" s="77" t="inlineStr">
        <is>
          <t>2026-10-12</t>
        </is>
      </c>
      <c r="K913" s="77" t="inlineStr">
        <is>
          <t>search-summary paraphrase</t>
        </is>
      </c>
      <c r="L913" s="77" t="inlineStr">
        <is>
          <t>Capstone Project (group project for an external organisation) offered as an alternative to the Applied Research Project and Placement.</t>
        </is>
      </c>
    </row>
    <row r="914">
      <c r="A914" s="77" t="inlineStr">
        <is>
          <t>UK06-S03-R1</t>
        </is>
      </c>
      <c r="B914" s="77" t="inlineStr">
        <is>
          <t>UK06</t>
        </is>
      </c>
      <c r="C914" s="77" t="inlineStr">
        <is>
          <t>UK06-S03</t>
        </is>
      </c>
      <c r="D914" s="77" t="inlineStr">
        <is>
          <t>Real Estate Opportunities (Industry Challenge)</t>
        </is>
      </c>
      <c r="E914" s="77" t="inlineStr">
        <is>
          <t>project; group; employer; credit; status</t>
        </is>
      </c>
      <c r="F914" s="77" t="inlineStr">
        <is>
          <t>https://www.reading.ac.uk/modules/documents?acyear=2025%2F6&amp;modcode=REMF56&amp;schoolcode=HBS+DME+W%7CHBS+FIN+W%7CHBS+IBS+W%7CHBS+ICM+W%7CHBS+LOB+W%7CHBS+MGM+W%7CHBS+MKR+W%7CHBS+REP+W</t>
        </is>
      </c>
      <c r="G914" s="77" t="inlineStr">
        <is>
          <t>REMF56: Real Estate Opportunities (2025/6)</t>
        </is>
      </c>
      <c r="H914" s="77" t="inlineStr">
        <is>
          <t>Module description / assessment</t>
        </is>
      </c>
      <c r="I914" s="77" t="inlineStr">
        <is>
          <t>2025/6</t>
        </is>
      </c>
      <c r="J914" s="77" t="inlineStr">
        <is>
          <t>2026-10-12</t>
        </is>
      </c>
      <c r="K914" s="77" t="inlineStr">
        <is>
          <t>search-index extract (quoted)</t>
        </is>
      </c>
      <c r="L914" s="77" t="inlineStr">
        <is>
          <t>Teams of students are assigned a task by an industry partner; assessment: '20 Minute in person group client presentation to industry partner group report based on brief from Industry Partner (3,000 words)', 40%.</t>
        </is>
      </c>
    </row>
    <row r="915">
      <c r="A915" s="77" t="inlineStr">
        <is>
          <t>UK06-S03-R2</t>
        </is>
      </c>
      <c r="B915" s="77" t="inlineStr">
        <is>
          <t>UK06</t>
        </is>
      </c>
      <c r="C915" s="77" t="inlineStr">
        <is>
          <t>UK06-S03</t>
        </is>
      </c>
      <c r="D915" s="77" t="inlineStr">
        <is>
          <t>Real Estate Opportunities (Industry Challenge)</t>
        </is>
      </c>
      <c r="E915" s="77" t="inlineStr">
        <is>
          <t>employer; duration; participation</t>
        </is>
      </c>
      <c r="F915" s="77" t="inlineStr">
        <is>
          <t>https://henley.ac.uk/study/masters/msc-real-estate</t>
        </is>
      </c>
      <c r="G915" s="77" t="inlineStr">
        <is>
          <t>MSc Real Estate</t>
        </is>
      </c>
      <c r="H915" s="77" t="inlineStr">
        <is>
          <t>Programme page</t>
        </is>
      </c>
      <c r="I915" s="77" t="inlineStr">
        <is>
          <t>undated</t>
        </is>
      </c>
      <c r="J915" s="77" t="inlineStr">
        <is>
          <t>2026-10-12</t>
        </is>
      </c>
      <c r="K915" s="77" t="inlineStr">
        <is>
          <t>search-summary paraphrase</t>
        </is>
      </c>
      <c r="L915" s="77" t="inlineStr">
        <is>
          <t>Course described as industry-facing including executing a client brief for an assigned industry partner; capstone with one-week industry challenge.</t>
        </is>
      </c>
    </row>
    <row r="916">
      <c r="A916" s="77" t="inlineStr">
        <is>
          <t>UK06-S03-R3</t>
        </is>
      </c>
      <c r="B916" s="77" t="inlineStr">
        <is>
          <t>UK06</t>
        </is>
      </c>
      <c r="C916" s="77" t="inlineStr">
        <is>
          <t>UK06-S03</t>
        </is>
      </c>
      <c r="D916" s="77" t="inlineStr">
        <is>
          <t>Real Estate Opportunities (Industry Challenge)</t>
        </is>
      </c>
      <c r="E916" s="77" t="inlineStr">
        <is>
          <t>eligibility</t>
        </is>
      </c>
      <c r="F916" s="77" t="inlineStr">
        <is>
          <t>https://www.reading.ac.uk/progspecs/pdf24/PFTREALESTM24.pdf</t>
        </is>
      </c>
      <c r="G916" s="77" t="inlineStr">
        <is>
          <t>Programme Specification MSc in Real Estate (full-time)</t>
        </is>
      </c>
      <c r="H916" s="77" t="inlineStr">
        <is>
          <t>Programme structure</t>
        </is>
      </c>
      <c r="I916" s="77" t="inlineStr">
        <is>
          <t>2024</t>
        </is>
      </c>
      <c r="J916" s="77" t="inlineStr">
        <is>
          <t>2026-10-12</t>
        </is>
      </c>
      <c r="K916" s="77" t="inlineStr">
        <is>
          <t>search-summary paraphrase</t>
        </is>
      </c>
      <c r="L916" s="77" t="inlineStr">
        <is>
          <t>Programme specification for MSc Real Estate (module list).</t>
        </is>
      </c>
    </row>
    <row r="917">
      <c r="A917" s="77" t="inlineStr">
        <is>
          <t>UK06-S04-R1</t>
        </is>
      </c>
      <c r="B917" s="77" t="inlineStr">
        <is>
          <t>UK06</t>
        </is>
      </c>
      <c r="C917" s="77" t="inlineStr">
        <is>
          <t>UK06-S04</t>
        </is>
      </c>
      <c r="D917" s="77" t="inlineStr">
        <is>
          <t>Management Consultancy Project</t>
        </is>
      </c>
      <c r="E917" s="77" t="inlineStr">
        <is>
          <t>project; employer; credit</t>
        </is>
      </c>
      <c r="F917" s="77" t="inlineStr">
        <is>
          <t>https://www.henley.ac.uk/study/masters/msc-management</t>
        </is>
      </c>
      <c r="G917" s="77" t="inlineStr">
        <is>
          <t>MSc Management</t>
        </is>
      </c>
      <c r="H917" s="77" t="inlineStr">
        <is>
          <t>Modules / capstone</t>
        </is>
      </c>
      <c r="I917" s="77" t="inlineStr">
        <is>
          <t>undated</t>
        </is>
      </c>
      <c r="J917" s="77" t="inlineStr">
        <is>
          <t>2026-10-12</t>
        </is>
      </c>
      <c r="K917" s="77" t="inlineStr">
        <is>
          <t>search-summary paraphrase</t>
        </is>
      </c>
      <c r="L917" s="77" t="inlineStr">
        <is>
          <t>MMM190 Management Consultancy Project, 20 credits (10 ECTS), capstone including a consulting project with an organisation; projects developed in collaboration with specific organisations.</t>
        </is>
      </c>
    </row>
    <row r="918">
      <c r="A918" s="77" t="inlineStr">
        <is>
          <t>UK06-S05-R1</t>
        </is>
      </c>
      <c r="B918" s="77" t="inlineStr">
        <is>
          <t>UK06</t>
        </is>
      </c>
      <c r="C918" s="77" t="inlineStr">
        <is>
          <t>UK06-S05</t>
        </is>
      </c>
      <c r="D918" s="77" t="inlineStr">
        <is>
          <t>Assembling Strategy</t>
        </is>
      </c>
      <c r="E918" s="77" t="inlineStr">
        <is>
          <t>project; employer; credit</t>
        </is>
      </c>
      <c r="F918" s="77" t="inlineStr">
        <is>
          <t>https://www.henley.ac.uk/study/masters/msc-management-international-business</t>
        </is>
      </c>
      <c r="G918" s="77" t="inlineStr">
        <is>
          <t>MSc International Business</t>
        </is>
      </c>
      <c r="H918" s="77" t="inlineStr">
        <is>
          <t>Module list</t>
        </is>
      </c>
      <c r="I918" s="77" t="inlineStr">
        <is>
          <t>undated</t>
        </is>
      </c>
      <c r="J918" s="77" t="inlineStr">
        <is>
          <t>2026-10-12</t>
        </is>
      </c>
      <c r="K918" s="77" t="inlineStr">
        <is>
          <t>search-summary paraphrase</t>
        </is>
      </c>
      <c r="L918" s="77" t="inlineStr">
        <is>
          <t>MMM194 Assembling Strategy, 20 credits (10 ECTS): applies frameworks to a real-life consulting project with an external company; client communication and teamwork.</t>
        </is>
      </c>
    </row>
    <row r="919">
      <c r="A919" s="77" t="inlineStr">
        <is>
          <t>UK06-S06-R1</t>
        </is>
      </c>
      <c r="B919" s="77" t="inlineStr">
        <is>
          <t>UK06</t>
        </is>
      </c>
      <c r="C919" s="77" t="inlineStr">
        <is>
          <t>UK06-S06</t>
        </is>
      </c>
      <c r="D919" s="77" t="inlineStr">
        <is>
          <t>Executive MBA (Global) team consultancy projects</t>
        </is>
      </c>
      <c r="E919" s="77" t="inlineStr">
        <is>
          <t>project; group; employer</t>
        </is>
      </c>
      <c r="F919" s="77" t="inlineStr">
        <is>
          <t>https://henley.ac.uk/study/mba/executive-mba-global</t>
        </is>
      </c>
      <c r="G919" s="77" t="inlineStr">
        <is>
          <t>Executive MBA - Global</t>
        </is>
      </c>
      <c r="H919" s="77" t="inlineStr">
        <is>
          <t>Programme content</t>
        </is>
      </c>
      <c r="I919" s="77" t="inlineStr">
        <is>
          <t>undated</t>
        </is>
      </c>
      <c r="J919" s="77" t="inlineStr">
        <is>
          <t>2026-10-12</t>
        </is>
      </c>
      <c r="K919" s="77" t="inlineStr">
        <is>
          <t>search-summary paraphrase</t>
        </is>
      </c>
      <c r="L919" s="77" t="inlineStr">
        <is>
          <t>Team-based consultancy-style project with an emerging international business or start-up; team project for an NGO in South Africa.</t>
        </is>
      </c>
    </row>
    <row r="920">
      <c r="A920" s="77" t="inlineStr">
        <is>
          <t>UK06-S07-R1</t>
        </is>
      </c>
      <c r="B920" s="77" t="inlineStr">
        <is>
          <t>UK06</t>
        </is>
      </c>
      <c r="C920" s="77" t="inlineStr">
        <is>
          <t>UK06-S07</t>
        </is>
      </c>
      <c r="D920" s="77" t="inlineStr">
        <is>
          <t>New Product Development (FB3NPD)</t>
        </is>
      </c>
      <c r="E920" s="77" t="inlineStr">
        <is>
          <t>project; group; employer; status</t>
        </is>
      </c>
      <c r="F920" s="77" t="inlineStr">
        <is>
          <t>https://www.reading.ac.uk/ready-to-study/study/2026/food-and-nutrition-ug/bsc-food-technology-with-bioprocessing-with-industrial-training</t>
        </is>
      </c>
      <c r="G920" s="77" t="inlineStr">
        <is>
          <t>BSc Food Technology with Bioprocessing with Industrial Training - 2026/27</t>
        </is>
      </c>
      <c r="H920" s="77" t="inlineStr">
        <is>
          <t>Final year</t>
        </is>
      </c>
      <c r="I920" s="77" t="inlineStr">
        <is>
          <t>2026/27</t>
        </is>
      </c>
      <c r="J920" s="77" t="inlineStr">
        <is>
          <t>2026-10-12</t>
        </is>
      </c>
      <c r="K920" s="77" t="inlineStr">
        <is>
          <t>search-index extract (quoted)</t>
        </is>
      </c>
      <c r="L920" s="77" t="inlineStr">
        <is>
          <t>'Given a brief by industry experts, you'll work as a team to produce an original product, which you will showcase at an end-of-semester trade show'.</t>
        </is>
      </c>
    </row>
    <row r="921">
      <c r="A921" s="77" t="inlineStr">
        <is>
          <t>UK06-S07-R2</t>
        </is>
      </c>
      <c r="B921" s="77" t="inlineStr">
        <is>
          <t>UK06</t>
        </is>
      </c>
      <c r="C921" s="77" t="inlineStr">
        <is>
          <t>UK06-S07</t>
        </is>
      </c>
      <c r="D921" s="77" t="inlineStr">
        <is>
          <t>New Product Development (FB3NPD)</t>
        </is>
      </c>
      <c r="E921" s="77" t="inlineStr">
        <is>
          <t>group; credit</t>
        </is>
      </c>
      <c r="F921" s="77" t="inlineStr">
        <is>
          <t>https://www.reading.ac.uk/modules/documents?acyear=2023/4&amp;modcode=FB3FPD&amp;schoolcode=CFP+CHEM%7CCFP+FOODBI%7CCFP+PHARM</t>
        </is>
      </c>
      <c r="G921" s="77" t="inlineStr">
        <is>
          <t>FB3FPD - Food Product Development (2023/4)</t>
        </is>
      </c>
      <c r="H921" s="77" t="inlineStr">
        <is>
          <t>Assessment</t>
        </is>
      </c>
      <c r="I921" s="77" t="inlineStr">
        <is>
          <t>2023/4</t>
        </is>
      </c>
      <c r="J921" s="77" t="inlineStr">
        <is>
          <t>2026-10-12</t>
        </is>
      </c>
      <c r="K921" s="77" t="inlineStr">
        <is>
          <t>search-summary paraphrase</t>
        </is>
      </c>
      <c r="L921" s="77" t="inlineStr">
        <is>
          <t>Student groups receive a product concept; group presentation, group executive summary, final product presentation, peer assessment; 20 credits.</t>
        </is>
      </c>
    </row>
    <row r="922">
      <c r="A922" s="77" t="inlineStr">
        <is>
          <t>UK06-S07-R3</t>
        </is>
      </c>
      <c r="B922" s="77" t="inlineStr">
        <is>
          <t>UK06</t>
        </is>
      </c>
      <c r="C922" s="77" t="inlineStr">
        <is>
          <t>UK06-S07</t>
        </is>
      </c>
      <c r="D922" s="77" t="inlineStr">
        <is>
          <t>New Product Development (FB3NPD)</t>
        </is>
      </c>
      <c r="E922" s="77" t="inlineStr">
        <is>
          <t>credit; participation</t>
        </is>
      </c>
      <c r="F922" s="77" t="inlineStr">
        <is>
          <t>https://www.reading.ac.uk/progspecs/pdf25/UFFDTECHBIO325.pdf</t>
        </is>
      </c>
      <c r="G922" s="77" t="inlineStr">
        <is>
          <t>Programme Specification BSc Food Technology with Bio-processing (3 year)</t>
        </is>
      </c>
      <c r="H922" s="77" t="inlineStr">
        <is>
          <t>Part 3 modules</t>
        </is>
      </c>
      <c r="I922" s="77" t="inlineStr">
        <is>
          <t>2025</t>
        </is>
      </c>
      <c r="J922" s="77" t="inlineStr">
        <is>
          <t>2026-10-12</t>
        </is>
      </c>
      <c r="K922" s="77" t="inlineStr">
        <is>
          <t>search-summary paraphrase</t>
        </is>
      </c>
      <c r="L922" s="77" t="inlineStr">
        <is>
          <t>FB3NPD listed as 20-credit Level 6 module in Part 3.</t>
        </is>
      </c>
    </row>
    <row r="923">
      <c r="A923" s="77" t="inlineStr">
        <is>
          <t>UK06-S08-R1</t>
        </is>
      </c>
      <c r="B923" s="77" t="inlineStr">
        <is>
          <t>UK06</t>
        </is>
      </c>
      <c r="C923" s="77" t="inlineStr">
        <is>
          <t>UK06-S08</t>
        </is>
      </c>
      <c r="D923" s="77" t="inlineStr">
        <is>
          <t>Going Public: Presenting the Past, Planning the Future</t>
        </is>
      </c>
      <c r="E923" s="77" t="inlineStr">
        <is>
          <t>project; group; employer; credit</t>
        </is>
      </c>
      <c r="F923" s="77" t="inlineStr">
        <is>
          <t>https://www.reading.ac.uk/modules/documents?acyear=2023/4&amp;modcode=HS2GPP&amp;schoolcode=HUM+CLASS%7CHUM+GCMS%7CHUM+HIST%7CHUM+PHIL</t>
        </is>
      </c>
      <c r="G923" s="77" t="inlineStr">
        <is>
          <t>HS2GPP - Going Public (2023/4)</t>
        </is>
      </c>
      <c r="H923" s="77" t="inlineStr">
        <is>
          <t>Module description</t>
        </is>
      </c>
      <c r="I923" s="77" t="inlineStr">
        <is>
          <t>2023/4</t>
        </is>
      </c>
      <c r="J923" s="77" t="inlineStr">
        <is>
          <t>2026-10-12</t>
        </is>
      </c>
      <c r="K923" s="77" t="inlineStr">
        <is>
          <t>search-summary paraphrase</t>
        </is>
      </c>
      <c r="L923" s="77" t="inlineStr">
        <is>
          <t>Students work to a brief from an organisation outside the history department; portfolio 40% and presentation 40%, adjusted by peer assessment.</t>
        </is>
      </c>
    </row>
    <row r="924">
      <c r="A924" s="77" t="inlineStr">
        <is>
          <t>UK06-S08-R2</t>
        </is>
      </c>
      <c r="B924" s="77" t="inlineStr">
        <is>
          <t>UK06</t>
        </is>
      </c>
      <c r="C924" s="77" t="inlineStr">
        <is>
          <t>UK06-S08</t>
        </is>
      </c>
      <c r="D924" s="77" t="inlineStr">
        <is>
          <t>Going Public: Presenting the Past, Planning the Future</t>
        </is>
      </c>
      <c r="E924" s="77" t="inlineStr">
        <is>
          <t>group; employer; eligibility; participation</t>
        </is>
      </c>
      <c r="F924" s="77" t="inlineStr">
        <is>
          <t>https://www.reading.ac.uk/ready-to-study/study/2026/archaeology-ug/ba-archaeology-and-history</t>
        </is>
      </c>
      <c r="G924" s="77" t="inlineStr">
        <is>
          <t>BA Archaeology and History - 2026/27</t>
        </is>
      </c>
      <c r="H924" s="77" t="inlineStr">
        <is>
          <t>Course modules</t>
        </is>
      </c>
      <c r="I924" s="77" t="inlineStr">
        <is>
          <t>2026/27</t>
        </is>
      </c>
      <c r="J924" s="77" t="inlineStr">
        <is>
          <t>2026-10-12</t>
        </is>
      </c>
      <c r="K924" s="77" t="inlineStr">
        <is>
          <t>search-summary paraphrase</t>
        </is>
      </c>
      <c r="L924" s="77" t="inlineStr">
        <is>
          <t>Optional second-year module: students work collaboratively with external partners on a group project.</t>
        </is>
      </c>
    </row>
    <row r="925">
      <c r="A925" s="77" t="inlineStr">
        <is>
          <t>UK06-S09-R1</t>
        </is>
      </c>
      <c r="B925" s="77" t="inlineStr">
        <is>
          <t>UK06</t>
        </is>
      </c>
      <c r="C925" s="77" t="inlineStr">
        <is>
          <t>UK06-S09</t>
        </is>
      </c>
      <c r="D925" s="77" t="inlineStr">
        <is>
          <t>Real Jobs (Typography &amp; Graphic Communication)</t>
        </is>
      </c>
      <c r="E925" s="77" t="inlineStr">
        <is>
          <t>project; employer; group</t>
        </is>
      </c>
      <c r="F925" s="77" t="inlineStr">
        <is>
          <t>https://www.reading.ac.uk/typography/work-with-us</t>
        </is>
      </c>
      <c r="G925" s="77" t="inlineStr">
        <is>
          <t>Work with us - Typography &amp; Graphic Communication</t>
        </is>
      </c>
      <c r="H925" s="77" t="inlineStr">
        <is>
          <t>Real Jobs</t>
        </is>
      </c>
      <c r="I925" s="77" t="inlineStr">
        <is>
          <t>undated</t>
        </is>
      </c>
      <c r="J925" s="77" t="inlineStr">
        <is>
          <t>2026-10-12</t>
        </is>
      </c>
      <c r="K925" s="77" t="inlineStr">
        <is>
          <t>search-summary paraphrase</t>
        </is>
      </c>
      <c r="L925" s="77" t="inlineStr">
        <is>
          <t>Real Jobs scheme: students work one-on-one with real clients on live briefs; examples include rebranding for BASIC and packaging for Longhaul.</t>
        </is>
      </c>
    </row>
    <row r="926">
      <c r="A926" s="77" t="inlineStr">
        <is>
          <t>UK06-S09-R2</t>
        </is>
      </c>
      <c r="B926" s="77" t="inlineStr">
        <is>
          <t>UK06</t>
        </is>
      </c>
      <c r="C926" s="77" t="inlineStr">
        <is>
          <t>UK06-S09</t>
        </is>
      </c>
      <c r="D926" s="77" t="inlineStr">
        <is>
          <t>Real Jobs (Typography &amp; Graphic Communication)</t>
        </is>
      </c>
      <c r="E926" s="77" t="inlineStr">
        <is>
          <t>group; credit</t>
        </is>
      </c>
      <c r="F926" s="77" t="inlineStr">
        <is>
          <t>https://www.reading.ac.uk/modules/documents?acyear=2020/1&amp;modcode=TY3PRP</t>
        </is>
      </c>
      <c r="G926" s="77" t="inlineStr">
        <is>
          <t>TY3PRP Professional Practice (2020/1)</t>
        </is>
      </c>
      <c r="H926" s="77" t="inlineStr">
        <is>
          <t>Module description</t>
        </is>
      </c>
      <c r="I926" s="77" t="inlineStr">
        <is>
          <t>2020/1</t>
        </is>
      </c>
      <c r="J926" s="77" t="inlineStr">
        <is>
          <t>2026-10-12</t>
        </is>
      </c>
      <c r="K926" s="77" t="inlineStr">
        <is>
          <t>search-summary paraphrase</t>
        </is>
      </c>
      <c r="L926" s="77" t="inlineStr">
        <is>
          <t>Real Jobs assessed as completed by an agreed rubric; supervisors may require students to work in small teams.</t>
        </is>
      </c>
    </row>
    <row r="927">
      <c r="A927" s="77" t="inlineStr">
        <is>
          <t>UK06-S10-R1</t>
        </is>
      </c>
      <c r="B927" s="77" t="inlineStr">
        <is>
          <t>UK06</t>
        </is>
      </c>
      <c r="C927" s="77" t="inlineStr">
        <is>
          <t>UK06-S10</t>
        </is>
      </c>
      <c r="D927" s="77" t="inlineStr">
        <is>
          <t>Construction Live Project</t>
        </is>
      </c>
      <c r="E927" s="77" t="inlineStr">
        <is>
          <t>project; group; credit; duration</t>
        </is>
      </c>
      <c r="F927" s="77" t="inlineStr">
        <is>
          <t>https://www.reading.ac.uk/modules/documents?acyear=2024/5&amp;modcode=CE3CLP1&amp;schoolcode=BEN+ATC%7CBEN+CME</t>
        </is>
      </c>
      <c r="G927" s="77" t="inlineStr">
        <is>
          <t>CE3CLP1: Construction Live Project (2024/5)</t>
        </is>
      </c>
      <c r="H927" s="77" t="inlineStr">
        <is>
          <t>Module description</t>
        </is>
      </c>
      <c r="I927" s="77" t="inlineStr">
        <is>
          <t>2024/5</t>
        </is>
      </c>
      <c r="J927" s="77" t="inlineStr">
        <is>
          <t>2026-10-12</t>
        </is>
      </c>
      <c r="K927" s="77" t="inlineStr">
        <is>
          <t>search-index extract (quoted)</t>
        </is>
      </c>
      <c r="L927" s="77" t="inlineStr">
        <is>
          <t>Two-week intensive project supported by academics and industry staff to plan, schedule, cost, manage H&amp;S and build a scaled iconic structure; 20 credits.</t>
        </is>
      </c>
    </row>
    <row r="928">
      <c r="A928" s="77" t="inlineStr">
        <is>
          <t>UK06-S10-R2</t>
        </is>
      </c>
      <c r="B928" s="77" t="inlineStr">
        <is>
          <t>UK06</t>
        </is>
      </c>
      <c r="C928" s="77" t="inlineStr">
        <is>
          <t>UK06-S10</t>
        </is>
      </c>
      <c r="D928" s="77" t="inlineStr">
        <is>
          <t>Construction Live Project</t>
        </is>
      </c>
      <c r="E928" s="77" t="inlineStr">
        <is>
          <t>employer</t>
        </is>
      </c>
      <c r="F928" s="77" t="inlineStr">
        <is>
          <t>https://www.reading.ac.uk/modules/documents?acyear=2023/4&amp;modcode=CE3CLP&amp;schoolcode=BEN+ATC%7CBEN+CME</t>
        </is>
      </c>
      <c r="G928" s="77" t="inlineStr">
        <is>
          <t>CE3CLP: Construction Live Project (2023/4)</t>
        </is>
      </c>
      <c r="H928" s="77" t="inlineStr">
        <is>
          <t>Module description</t>
        </is>
      </c>
      <c r="I928" s="77" t="inlineStr">
        <is>
          <t>2023/4</t>
        </is>
      </c>
      <c r="J928" s="77" t="inlineStr">
        <is>
          <t>2026-10-12</t>
        </is>
      </c>
      <c r="K928" s="77" t="inlineStr">
        <is>
          <t>search-summary paraphrase</t>
        </is>
      </c>
      <c r="L928" s="77" t="inlineStr">
        <is>
          <t>Students worked with young professionals from the partner contractor and their supply chain.</t>
        </is>
      </c>
    </row>
    <row r="929">
      <c r="A929" s="77" t="inlineStr">
        <is>
          <t>UK06-S10-R3</t>
        </is>
      </c>
      <c r="B929" s="77" t="inlineStr">
        <is>
          <t>UK06</t>
        </is>
      </c>
      <c r="C929" s="77" t="inlineStr">
        <is>
          <t>UK06-S10</t>
        </is>
      </c>
      <c r="D929" s="77" t="inlineStr">
        <is>
          <t>Construction Live Project</t>
        </is>
      </c>
      <c r="E929" s="77" t="inlineStr">
        <is>
          <t>status</t>
        </is>
      </c>
      <c r="F929" s="77" t="inlineStr">
        <is>
          <t>https://www.reading.ac.uk/modules/module?acyear=2025%2F6&amp;school=BEN+ATC%7CBEN+CME</t>
        </is>
      </c>
      <c r="G929" s="77" t="inlineStr">
        <is>
          <t>Built Environment - Modules for 2025/6</t>
        </is>
      </c>
      <c r="H929" s="77" t="inlineStr">
        <is>
          <t>Module list</t>
        </is>
      </c>
      <c r="I929" s="77" t="inlineStr">
        <is>
          <t>2025/6</t>
        </is>
      </c>
      <c r="J929" s="77" t="inlineStr">
        <is>
          <t>2026-10-12</t>
        </is>
      </c>
      <c r="K929" s="77" t="inlineStr">
        <is>
          <t>search-summary paraphrase</t>
        </is>
      </c>
      <c r="L929" s="77" t="inlineStr">
        <is>
          <t>CE3CLP1 Construction Live Project listed, Level 3.</t>
        </is>
      </c>
    </row>
    <row r="930">
      <c r="A930" s="77" t="inlineStr">
        <is>
          <t>UK06-S11-R1</t>
        </is>
      </c>
      <c r="B930" s="77" t="inlineStr">
        <is>
          <t>UK06</t>
        </is>
      </c>
      <c r="C930" s="77" t="inlineStr">
        <is>
          <t>UK06-S11</t>
        </is>
      </c>
      <c r="D930" s="77" t="inlineStr">
        <is>
          <t>Business Management (Case Studies)</t>
        </is>
      </c>
      <c r="E930" s="77" t="inlineStr">
        <is>
          <t>project; group; employer</t>
        </is>
      </c>
      <c r="F930" s="77" t="inlineStr">
        <is>
          <t>https://www.reading.ac.uk/modules/documents?acyear=2023/4&amp;modcode=AP3A54</t>
        </is>
      </c>
      <c r="G930" s="77" t="inlineStr">
        <is>
          <t>AP3A54 Business Management (Case Studies) (2023/4)</t>
        </is>
      </c>
      <c r="H930" s="77" t="inlineStr">
        <is>
          <t>Module description</t>
        </is>
      </c>
      <c r="I930" s="77" t="inlineStr">
        <is>
          <t>2023/4</t>
        </is>
      </c>
      <c r="J930" s="77" t="inlineStr">
        <is>
          <t>2026-10-12</t>
        </is>
      </c>
      <c r="K930" s="77" t="inlineStr">
        <is>
          <t>search-summary paraphrase</t>
        </is>
      </c>
      <c r="L930" s="77" t="inlineStr">
        <is>
          <t>Case study work usually in small teams of 4/5; written and verbal reports presented, usually in the presence of the manager of the business studied.</t>
        </is>
      </c>
    </row>
    <row r="931">
      <c r="A931" s="77" t="inlineStr">
        <is>
          <t>UK07-S01-R1</t>
        </is>
      </c>
      <c r="B931" s="77" t="inlineStr">
        <is>
          <t>UK07</t>
        </is>
      </c>
      <c r="C931" s="77" t="inlineStr">
        <is>
          <t>UK07-S01</t>
        </is>
      </c>
      <c r="D931" s="77" t="inlineStr">
        <is>
          <t>Consulting Project (MANM448)</t>
        </is>
      </c>
      <c r="E931" s="77" t="inlineStr">
        <is>
          <t>project; group; employer; status; credit</t>
        </is>
      </c>
      <c r="F931" s="77" t="inlineStr">
        <is>
          <t>https://catalogue.surrey.ac.uk/2025-6/module/MANM448/SEMR2/2</t>
        </is>
      </c>
      <c r="G931" s="77" t="inlineStr">
        <is>
          <t>CONSULTING PROJECT - 2025/6</t>
        </is>
      </c>
      <c r="H931" s="77" t="inlineStr">
        <is>
          <t>Module descriptor</t>
        </is>
      </c>
      <c r="I931" s="77" t="inlineStr">
        <is>
          <t>2025/6</t>
        </is>
      </c>
      <c r="J931" s="77" t="inlineStr">
        <is>
          <t>2026-10-12</t>
        </is>
      </c>
      <c r="K931" s="77" t="inlineStr">
        <is>
          <t>search-index extract</t>
        </is>
      </c>
      <c r="L931"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32">
      <c r="A932" s="77" t="inlineStr">
        <is>
          <t>UK07-S01-R2</t>
        </is>
      </c>
      <c r="B932" s="77" t="inlineStr">
        <is>
          <t>UK07</t>
        </is>
      </c>
      <c r="C932" s="77" t="inlineStr">
        <is>
          <t>UK07-S01</t>
        </is>
      </c>
      <c r="D932" s="77" t="inlineStr">
        <is>
          <t>Consulting Project (MANM448)</t>
        </is>
      </c>
      <c r="E932" s="77" t="inlineStr">
        <is>
          <t>participation; employer</t>
        </is>
      </c>
      <c r="F932" s="77" t="inlineStr">
        <is>
          <t>https://catalogue.surrey.ac.uk/2020-1/module/MANM448</t>
        </is>
      </c>
      <c r="G932" s="77" t="inlineStr">
        <is>
          <t>CONSULTING PROJECT - 2020/1</t>
        </is>
      </c>
      <c r="H932" s="77" t="inlineStr">
        <is>
          <t>Module descriptor</t>
        </is>
      </c>
      <c r="I932" s="77" t="inlineStr">
        <is>
          <t>2020/1</t>
        </is>
      </c>
      <c r="J932" s="77" t="inlineStr">
        <is>
          <t>2026-10-12</t>
        </is>
      </c>
      <c r="K932" s="77" t="inlineStr">
        <is>
          <t>search-index extract</t>
        </is>
      </c>
      <c r="L932" s="77" t="inlineStr">
        <is>
          <t>Management MSc, Semester 2, Compulsory; teams prepare a consulting report and present it to the client organisation (older year; supports design/compulsory status only).</t>
        </is>
      </c>
    </row>
    <row r="933">
      <c r="A933" s="77" t="inlineStr">
        <is>
          <t>UK07-S02-R1</t>
        </is>
      </c>
      <c r="B933" s="77" t="inlineStr">
        <is>
          <t>UK07</t>
        </is>
      </c>
      <c r="C933" s="77" t="inlineStr">
        <is>
          <t>UK07-S02</t>
        </is>
      </c>
      <c r="D933" s="77" t="inlineStr">
        <is>
          <t>Dynamics of Business Consultancy (MSc Entrepreneurship &amp; Innovation Management)</t>
        </is>
      </c>
      <c r="E933" s="77" t="inlineStr">
        <is>
          <t>project; group; employer; participation</t>
        </is>
      </c>
      <c r="F933" s="77" t="inlineStr">
        <is>
          <t>https://www.surrey.ac.uk/news/entrepreneurial-experience-built</t>
        </is>
      </c>
      <c r="G933" s="77" t="inlineStr">
        <is>
          <t>Entrepreneurial experience built in</t>
        </is>
      </c>
      <c r="H933" s="77" t="inlineStr">
        <is>
          <t>News</t>
        </is>
      </c>
      <c r="I933" s="77" t="inlineStr">
        <is>
          <t>undated</t>
        </is>
      </c>
      <c r="J933" s="77" t="inlineStr">
        <is>
          <t>2026-10-12</t>
        </is>
      </c>
      <c r="K933" s="77" t="inlineStr">
        <is>
          <t>search-index extract</t>
        </is>
      </c>
      <c r="L933" s="77" t="inlineStr">
        <is>
          <t>In the compulsory module Dynamics of Business Consultancy, small student teams act as consultants for an external organisation; students receive a live client brief and develop practical, evidence-based recommendations.</t>
        </is>
      </c>
    </row>
    <row r="934">
      <c r="A934" s="77" t="inlineStr">
        <is>
          <t>UK07-S02-R2</t>
        </is>
      </c>
      <c r="B934" s="77" t="inlineStr">
        <is>
          <t>UK07</t>
        </is>
      </c>
      <c r="C934" s="77" t="inlineStr">
        <is>
          <t>UK07-S02</t>
        </is>
      </c>
      <c r="D934" s="77" t="inlineStr">
        <is>
          <t>Dynamics of Business Consultancy (MSc Entrepreneurship &amp; Innovation Management)</t>
        </is>
      </c>
      <c r="E934" s="77" t="inlineStr">
        <is>
          <t>status; participation</t>
        </is>
      </c>
      <c r="F934" s="77" t="inlineStr">
        <is>
          <t>https://catalogue.surrey.ac.uk/2026-7/programme/PKA61-5</t>
        </is>
      </c>
      <c r="G934" s="77" t="inlineStr">
        <is>
          <t>Entrepreneurship &amp; Innovation Management MSc - 2026/7</t>
        </is>
      </c>
      <c r="H934" s="77" t="inlineStr">
        <is>
          <t>Programme catalogue</t>
        </is>
      </c>
      <c r="I934" s="77" t="inlineStr">
        <is>
          <t>2026/7</t>
        </is>
      </c>
      <c r="J934" s="77" t="inlineStr">
        <is>
          <t>2026-10-12</t>
        </is>
      </c>
      <c r="K934" s="77" t="inlineStr">
        <is>
          <t>search-index extract</t>
        </is>
      </c>
      <c r="L934" s="77" t="inlineStr">
        <is>
          <t>Programme listing places a team live project challenge with an external organisation in Year 1, Semester 2 (search-index summary).</t>
        </is>
      </c>
    </row>
    <row r="935">
      <c r="A935" s="77" t="inlineStr">
        <is>
          <t>UK07-S03-R1</t>
        </is>
      </c>
      <c r="B935" s="77" t="inlineStr">
        <is>
          <t>UK07</t>
        </is>
      </c>
      <c r="C935" s="77" t="inlineStr">
        <is>
          <t>UK07-S03</t>
        </is>
      </c>
      <c r="D935" s="77" t="inlineStr">
        <is>
          <t>Digital Business Challenge / Digital Project Development (MANM468)</t>
        </is>
      </c>
      <c r="E935" s="77" t="inlineStr">
        <is>
          <t>project; group; employer</t>
        </is>
      </c>
      <c r="F935" s="77" t="inlineStr">
        <is>
          <t>https://www.surrey.ac.uk/digital-business-challenge</t>
        </is>
      </c>
      <c r="G935" s="77" t="inlineStr">
        <is>
          <t>Digital Business Challenge project</t>
        </is>
      </c>
      <c r="H935" s="77" t="inlineStr">
        <is>
          <t>Project page</t>
        </is>
      </c>
      <c r="I935" s="77" t="inlineStr">
        <is>
          <t>undated</t>
        </is>
      </c>
      <c r="J935" s="77" t="inlineStr">
        <is>
          <t>2026-10-12</t>
        </is>
      </c>
      <c r="K935" s="77" t="inlineStr">
        <is>
          <t>search-index extract</t>
        </is>
      </c>
      <c r="L935" s="77" t="inlineStr">
        <is>
          <t>Student teams work on digital marketing for partner companies; companies must have a specific digital marketing problem and commit at least two hours a week (weekly team meetings and the stakeholder presentation).</t>
        </is>
      </c>
    </row>
    <row r="936">
      <c r="A936" s="77" t="inlineStr">
        <is>
          <t>UK07-S03-R2</t>
        </is>
      </c>
      <c r="B936" s="77" t="inlineStr">
        <is>
          <t>UK07</t>
        </is>
      </c>
      <c r="C936" s="77" t="inlineStr">
        <is>
          <t>UK07-S03</t>
        </is>
      </c>
      <c r="D936" s="77" t="inlineStr">
        <is>
          <t>Digital Business Challenge / Digital Project Development (MANM468)</t>
        </is>
      </c>
      <c r="E936" s="77" t="inlineStr">
        <is>
          <t>status; participation; credit; group</t>
        </is>
      </c>
      <c r="F936" s="77" t="inlineStr">
        <is>
          <t>https://catalogue.surrey.ac.uk/2025-6/module/MANM468/SEMR2/2</t>
        </is>
      </c>
      <c r="G936" s="77" t="inlineStr">
        <is>
          <t>DIGITAL PROJECT DEVELOPMENT - 2025/6</t>
        </is>
      </c>
      <c r="H936" s="77" t="inlineStr">
        <is>
          <t>Module descriptor</t>
        </is>
      </c>
      <c r="I936" s="77" t="inlineStr">
        <is>
          <t>2025/6</t>
        </is>
      </c>
      <c r="J936" s="77" t="inlineStr">
        <is>
          <t>2026-10-12</t>
        </is>
      </c>
      <c r="K936" s="77" t="inlineStr">
        <is>
          <t>search-index extract</t>
        </is>
      </c>
      <c r="L936" s="77" t="inlineStr">
        <is>
          <t>15 credits, FHEQ L7, Semester 2, compulsory on Entrepreneurship &amp; Innovation Management MSc, module cap 60; 2024/5 entry: students work in teams on business challenge.</t>
        </is>
      </c>
    </row>
    <row r="937">
      <c r="A937" s="77" t="inlineStr">
        <is>
          <t>UK07-S04-R1</t>
        </is>
      </c>
      <c r="B937" s="77" t="inlineStr">
        <is>
          <t>UK07</t>
        </is>
      </c>
      <c r="C937" s="77" t="inlineStr">
        <is>
          <t>UK07-S04</t>
        </is>
      </c>
      <c r="D937" s="77" t="inlineStr">
        <is>
          <t>Employee Resourcing (MANM466) - client resourcing challenge</t>
        </is>
      </c>
      <c r="E937" s="77" t="inlineStr">
        <is>
          <t>project; group; employer; credit; status</t>
        </is>
      </c>
      <c r="F937" s="77" t="inlineStr">
        <is>
          <t>https://catalogue.surrey.ac.uk/2024-5/module/MANM466/SEMR2/2CF</t>
        </is>
      </c>
      <c r="G937" s="77" t="inlineStr">
        <is>
          <t>EMPLOYEE RESOURCING - 2024/5</t>
        </is>
      </c>
      <c r="H937" s="77" t="inlineStr">
        <is>
          <t>Module descriptor</t>
        </is>
      </c>
      <c r="I937" s="77" t="inlineStr">
        <is>
          <t>2024/5</t>
        </is>
      </c>
      <c r="J937" s="77" t="inlineStr">
        <is>
          <t>2026-10-12</t>
        </is>
      </c>
      <c r="K937" s="77" t="inlineStr">
        <is>
          <t>search-index extract</t>
        </is>
      </c>
      <c r="L937"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38">
      <c r="A938" s="77" t="inlineStr">
        <is>
          <t>UK07-S05-R1</t>
        </is>
      </c>
      <c r="B938" s="77" t="inlineStr">
        <is>
          <t>UK07</t>
        </is>
      </c>
      <c r="C938" s="77" t="inlineStr">
        <is>
          <t>UK07-S05</t>
        </is>
      </c>
      <c r="D938" s="77" t="inlineStr">
        <is>
          <t>Hospitality, Tourism and Events Consultancy / Consultancy for the Visitor Economy (MAN3164 / MAN3251)</t>
        </is>
      </c>
      <c r="E938" s="77" t="inlineStr">
        <is>
          <t>project; group; employer; status</t>
        </is>
      </c>
      <c r="F938" s="77" t="inlineStr">
        <is>
          <t>https://catalogue.surrey.ac.uk/2025-6/module/MAN3164/SEMR2/2</t>
        </is>
      </c>
      <c r="G938" s="77" t="inlineStr">
        <is>
          <t>HOSPITALITY, TOURISM AND EVENTS CONSULTANCY - 2025/6</t>
        </is>
      </c>
      <c r="H938" s="77" t="inlineStr">
        <is>
          <t>Module descriptor</t>
        </is>
      </c>
      <c r="I938" s="77" t="inlineStr">
        <is>
          <t>2025/6</t>
        </is>
      </c>
      <c r="J938" s="77" t="inlineStr">
        <is>
          <t>2026-10-12</t>
        </is>
      </c>
      <c r="K938" s="77" t="inlineStr">
        <is>
          <t>search-index extract</t>
        </is>
      </c>
      <c r="L938"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39">
      <c r="A939" s="77" t="inlineStr">
        <is>
          <t>UK07-S05-R2</t>
        </is>
      </c>
      <c r="B939" s="77" t="inlineStr">
        <is>
          <t>UK07</t>
        </is>
      </c>
      <c r="C939" s="77" t="inlineStr">
        <is>
          <t>UK07-S05</t>
        </is>
      </c>
      <c r="D939" s="77" t="inlineStr">
        <is>
          <t>Hospitality, Tourism and Events Consultancy / Consultancy for the Visitor Economy (MAN3164 / MAN3251)</t>
        </is>
      </c>
      <c r="E939" s="77" t="inlineStr">
        <is>
          <t>project; group; employer</t>
        </is>
      </c>
      <c r="F939" s="77" t="inlineStr">
        <is>
          <t>https://www.surrey.ac.uk/hospitality-tourism-and-events-consultancy</t>
        </is>
      </c>
      <c r="G939" s="77" t="inlineStr">
        <is>
          <t>Hospitality, Tourism &amp; Events Consultancy project</t>
        </is>
      </c>
      <c r="H939" s="77" t="inlineStr">
        <is>
          <t>Project page</t>
        </is>
      </c>
      <c r="I939" s="77" t="inlineStr">
        <is>
          <t>undated</t>
        </is>
      </c>
      <c r="J939" s="77" t="inlineStr">
        <is>
          <t>2026-10-12</t>
        </is>
      </c>
      <c r="K939" s="77" t="inlineStr">
        <is>
          <t>search-index extract</t>
        </is>
      </c>
      <c r="L939" s="77" t="inlineStr">
        <is>
          <t>Final-year student teams collaborate with business stakeholders for a designated organisation; contact available for at least four one-hour meetings; firms help define the brief; students present recommendations.</t>
        </is>
      </c>
    </row>
    <row r="940">
      <c r="A940" s="77" t="inlineStr">
        <is>
          <t>UK07-S05-R3</t>
        </is>
      </c>
      <c r="B940" s="77" t="inlineStr">
        <is>
          <t>UK07</t>
        </is>
      </c>
      <c r="C940" s="77" t="inlineStr">
        <is>
          <t>UK07-S05</t>
        </is>
      </c>
      <c r="D940" s="77" t="inlineStr">
        <is>
          <t>Hospitality, Tourism and Events Consultancy / Consultancy for the Visitor Economy (MAN3164 / MAN3251)</t>
        </is>
      </c>
      <c r="E940" s="77" t="inlineStr">
        <is>
          <t>employer; status</t>
        </is>
      </c>
      <c r="F940" s="77" t="inlineStr">
        <is>
          <t>https://www.surrey.ac.uk/news/surrey-students-collaborate-london-gatwick-visitor-economy-project</t>
        </is>
      </c>
      <c r="G940" s="77" t="inlineStr">
        <is>
          <t>Surrey students collaborate with London Gatwick on visitor economy project</t>
        </is>
      </c>
      <c r="H940" s="77" t="inlineStr">
        <is>
          <t>News</t>
        </is>
      </c>
      <c r="I940" s="77" t="inlineStr">
        <is>
          <t>undated</t>
        </is>
      </c>
      <c r="J940" s="77" t="inlineStr">
        <is>
          <t>2026-10-12</t>
        </is>
      </c>
      <c r="K940" s="77" t="inlineStr">
        <is>
          <t>search-index extract</t>
        </is>
      </c>
      <c r="L940" s="77" t="inlineStr">
        <is>
          <t>Final-year students work in teams on consultancy projects set by industry partners; report and presentation to Gatwick partners; MAN3251 Consultancy for the Visitor Economy.</t>
        </is>
      </c>
    </row>
    <row r="941">
      <c r="A941" s="77" t="inlineStr">
        <is>
          <t>UK07-S06-R1</t>
        </is>
      </c>
      <c r="B941" s="77" t="inlineStr">
        <is>
          <t>UK07</t>
        </is>
      </c>
      <c r="C941" s="77" t="inlineStr">
        <is>
          <t>UK07-S06</t>
        </is>
      </c>
      <c r="D941" s="77" t="inlineStr">
        <is>
          <t>Applied Business Project (MAN3213) - Semester 1 group partner project</t>
        </is>
      </c>
      <c r="E941" s="77" t="inlineStr">
        <is>
          <t>project; group; employer; status</t>
        </is>
      </c>
      <c r="F941" s="77" t="inlineStr">
        <is>
          <t>https://catalogue.surrey.ac.uk/2026-7/module/MAN3213</t>
        </is>
      </c>
      <c r="G941" s="77" t="inlineStr">
        <is>
          <t>APPLIED BUSINESS PROJECT - 2026/7</t>
        </is>
      </c>
      <c r="H941" s="77" t="inlineStr">
        <is>
          <t>Module descriptor</t>
        </is>
      </c>
      <c r="I941" s="77" t="inlineStr">
        <is>
          <t>2026/7</t>
        </is>
      </c>
      <c r="J941" s="77" t="inlineStr">
        <is>
          <t>2026-10-12</t>
        </is>
      </c>
      <c r="K941" s="77" t="inlineStr">
        <is>
          <t>search-index extract</t>
        </is>
      </c>
      <c r="L941"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42">
      <c r="A942" s="77" t="inlineStr">
        <is>
          <t>UK07-S06-R2</t>
        </is>
      </c>
      <c r="B942" s="77" t="inlineStr">
        <is>
          <t>UK07</t>
        </is>
      </c>
      <c r="C942" s="77" t="inlineStr">
        <is>
          <t>UK07-S06</t>
        </is>
      </c>
      <c r="D942" s="77" t="inlineStr">
        <is>
          <t>Applied Business Project (MAN3213) - Semester 1 group partner project</t>
        </is>
      </c>
      <c r="E942" s="77" t="inlineStr">
        <is>
          <t>status</t>
        </is>
      </c>
      <c r="F942" s="77" t="inlineStr">
        <is>
          <t>https://catalogue.surrey.ac.uk/2025-6/module/MAN3213</t>
        </is>
      </c>
      <c r="G942" s="77" t="inlineStr">
        <is>
          <t>APPLIED BUSINESS PROJECT - 2025/6</t>
        </is>
      </c>
      <c r="H942" s="77" t="inlineStr">
        <is>
          <t>Module descriptor</t>
        </is>
      </c>
      <c r="I942" s="77" t="inlineStr">
        <is>
          <t>2025/6</t>
        </is>
      </c>
      <c r="J942" s="77" t="inlineStr">
        <is>
          <t>2026-10-12</t>
        </is>
      </c>
      <c r="K942" s="77" t="inlineStr">
        <is>
          <t>search-index extract</t>
        </is>
      </c>
      <c r="L942" s="77" t="inlineStr">
        <is>
          <t>2025/6 entry describes an individual project built around the student's own business idea (differs from 2026/7).</t>
        </is>
      </c>
    </row>
    <row r="943">
      <c r="A943" s="77" t="inlineStr">
        <is>
          <t>UK07-S07-R1</t>
        </is>
      </c>
      <c r="B943" s="77" t="inlineStr">
        <is>
          <t>UK07</t>
        </is>
      </c>
      <c r="C943" s="77" t="inlineStr">
        <is>
          <t>UK07-S07</t>
        </is>
      </c>
      <c r="D943" s="77" t="inlineStr">
        <is>
          <t>Business Consultancy Project (B-Clinic)</t>
        </is>
      </c>
      <c r="E943" s="77" t="inlineStr">
        <is>
          <t>project; group; employer</t>
        </is>
      </c>
      <c r="F943" s="77" t="inlineStr">
        <is>
          <t>https://www.surrey.ac.uk/consultancy-project</t>
        </is>
      </c>
      <c r="G943" s="77" t="inlineStr">
        <is>
          <t>Consultancy Project</t>
        </is>
      </c>
      <c r="H943" s="77" t="inlineStr">
        <is>
          <t>Partner page</t>
        </is>
      </c>
      <c r="I943" s="77" t="inlineStr">
        <is>
          <t>undated</t>
        </is>
      </c>
      <c r="J943" s="77" t="inlineStr">
        <is>
          <t>2026-10-12</t>
        </is>
      </c>
      <c r="K943" s="77" t="inlineStr">
        <is>
          <t>search-index extract</t>
        </is>
      </c>
      <c r="L943" s="77" t="inlineStr">
        <is>
          <t>Kick-off attended by client, student and academic supervisor; client typically commits to at least four one-hour meetings; each student submits a 12,000-word report; partner may agree a practical output; projects individually or in groups.</t>
        </is>
      </c>
    </row>
    <row r="944">
      <c r="A944" s="77" t="inlineStr">
        <is>
          <t>UK07-S07-R2</t>
        </is>
      </c>
      <c r="B944" s="77" t="inlineStr">
        <is>
          <t>UK07</t>
        </is>
      </c>
      <c r="C944" s="77" t="inlineStr">
        <is>
          <t>UK07-S07</t>
        </is>
      </c>
      <c r="D944" s="77" t="inlineStr">
        <is>
          <t>Business Consultancy Project (B-Clinic)</t>
        </is>
      </c>
      <c r="E944" s="77" t="inlineStr">
        <is>
          <t>employer</t>
        </is>
      </c>
      <c r="F944" s="77" t="inlineStr">
        <is>
          <t>https://www.surrey.ac.uk/business-school/businesses/b-clinic</t>
        </is>
      </c>
      <c r="G944" s="77" t="inlineStr">
        <is>
          <t>The B-clinic</t>
        </is>
      </c>
      <c r="H944" s="77" t="inlineStr">
        <is>
          <t>B-Clinic page</t>
        </is>
      </c>
      <c r="I944" s="77" t="inlineStr">
        <is>
          <t>undated</t>
        </is>
      </c>
      <c r="J944" s="77" t="inlineStr">
        <is>
          <t>2026-10-12</t>
        </is>
      </c>
      <c r="K944" s="77" t="inlineStr">
        <is>
          <t>search-index extract</t>
        </is>
      </c>
      <c r="L944" s="77" t="inlineStr">
        <is>
          <t>B-Clinic offers supervised student consultancy projects for businesses.</t>
        </is>
      </c>
    </row>
    <row r="945">
      <c r="A945" s="77" t="inlineStr">
        <is>
          <t>UK07-S08-R1</t>
        </is>
      </c>
      <c r="B945" s="77" t="inlineStr">
        <is>
          <t>UK07</t>
        </is>
      </c>
      <c r="C945" s="77" t="inlineStr">
        <is>
          <t>UK07-S08</t>
        </is>
      </c>
      <c r="D945" s="77" t="inlineStr">
        <is>
          <t>Integrative Applied Project (MANM363) - consultancy option</t>
        </is>
      </c>
      <c r="E945" s="77" t="inlineStr">
        <is>
          <t>project; employer; credit; status</t>
        </is>
      </c>
      <c r="F945" s="77" t="inlineStr">
        <is>
          <t>https://catalogue.surrey.ac.uk/2025-6/module/MANM363/SEMR2/2R</t>
        </is>
      </c>
      <c r="G945" s="77" t="inlineStr">
        <is>
          <t>INTEGRATIVE APPLIED PROJECT - 2025/6</t>
        </is>
      </c>
      <c r="H945" s="77" t="inlineStr">
        <is>
          <t>Module descriptor</t>
        </is>
      </c>
      <c r="I945" s="77" t="inlineStr">
        <is>
          <t>2025/6</t>
        </is>
      </c>
      <c r="J945" s="77" t="inlineStr">
        <is>
          <t>2026-10-12</t>
        </is>
      </c>
      <c r="K945" s="77" t="inlineStr">
        <is>
          <t>search-index extract</t>
        </is>
      </c>
      <c r="L945" s="77" t="inlineStr">
        <is>
          <t>Not a taught module but an independent project; consultancy option: live business problem with a real company (corporate, public or third sector); outcomes actionable by the client.</t>
        </is>
      </c>
    </row>
    <row r="946">
      <c r="A946" s="77" t="inlineStr">
        <is>
          <t>UK07-S09-R1</t>
        </is>
      </c>
      <c r="B946" s="77" t="inlineStr">
        <is>
          <t>UK07</t>
        </is>
      </c>
      <c r="C946" s="77" t="inlineStr">
        <is>
          <t>UK07-S09</t>
        </is>
      </c>
      <c r="D946" s="77" t="inlineStr">
        <is>
          <t>Multi-Disciplinary Design Project (ENGM001)</t>
        </is>
      </c>
      <c r="E946" s="77" t="inlineStr">
        <is>
          <t>project; group; employer; eligibility; status; credit</t>
        </is>
      </c>
      <c r="F946" s="77" t="inlineStr">
        <is>
          <t>https://catalogue.surrey.ac.uk/2025-6/module/ENGM001/SEMR1/1R</t>
        </is>
      </c>
      <c r="G946" s="77" t="inlineStr">
        <is>
          <t>MULTI-DISCIPLINARY DESIGN PROJECT - 2025/6</t>
        </is>
      </c>
      <c r="H946" s="77" t="inlineStr">
        <is>
          <t>Module descriptor</t>
        </is>
      </c>
      <c r="I946" s="77" t="inlineStr">
        <is>
          <t>2025/6</t>
        </is>
      </c>
      <c r="J946" s="77" t="inlineStr">
        <is>
          <t>2026-10-12</t>
        </is>
      </c>
      <c r="K946" s="77" t="inlineStr">
        <is>
          <t>search-index extract</t>
        </is>
      </c>
      <c r="L946"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47">
      <c r="A947" s="77" t="inlineStr">
        <is>
          <t>UK07-S10-R1</t>
        </is>
      </c>
      <c r="B947" s="77" t="inlineStr">
        <is>
          <t>UK07</t>
        </is>
      </c>
      <c r="C947" s="77" t="inlineStr">
        <is>
          <t>UK07-S10</t>
        </is>
      </c>
      <c r="D947" s="77" t="inlineStr">
        <is>
          <t>Group Design Project (ENGM307 / ENG3162)</t>
        </is>
      </c>
      <c r="E947" s="77" t="inlineStr">
        <is>
          <t>project; group; employer</t>
        </is>
      </c>
      <c r="F947" s="77" t="inlineStr">
        <is>
          <t>https://catalogue.surrey.ac.uk/2025-6/module/ENGM307</t>
        </is>
      </c>
      <c r="G947" s="77" t="inlineStr">
        <is>
          <t>GROUP DESIGN PROJECT - 2025/6</t>
        </is>
      </c>
      <c r="H947" s="77" t="inlineStr">
        <is>
          <t>Module descriptor</t>
        </is>
      </c>
      <c r="I947" s="77" t="inlineStr">
        <is>
          <t>2025/6</t>
        </is>
      </c>
      <c r="J947" s="77" t="inlineStr">
        <is>
          <t>2026-10-12</t>
        </is>
      </c>
      <c r="K947" s="77" t="inlineStr">
        <is>
          <t>search-index extract</t>
        </is>
      </c>
      <c r="L947" s="77" t="inlineStr">
        <is>
          <t>Small groups tackle a design challenge; where feasible, projects will be proposed by Industrial partners.</t>
        </is>
      </c>
    </row>
    <row r="948">
      <c r="A948" s="77" t="inlineStr">
        <is>
          <t>UK07-S11-R1</t>
        </is>
      </c>
      <c r="B948" s="77" t="inlineStr">
        <is>
          <t>UK07</t>
        </is>
      </c>
      <c r="C948" s="77" t="inlineStr">
        <is>
          <t>UK07-S11</t>
        </is>
      </c>
      <c r="D948" s="77" t="inlineStr">
        <is>
          <t>Software Engineering Project (COM2027)</t>
        </is>
      </c>
      <c r="E948" s="77" t="inlineStr">
        <is>
          <t>project; group; employer</t>
        </is>
      </c>
      <c r="F948" s="77" t="inlineStr">
        <is>
          <t>https://catalogue.surrey.ac.uk/2026-7/module/COM2027</t>
        </is>
      </c>
      <c r="G948" s="77" t="inlineStr">
        <is>
          <t>SOFTWARE ENGINEERING PROJECT - 2026/7</t>
        </is>
      </c>
      <c r="H948" s="77" t="inlineStr">
        <is>
          <t>Module descriptor</t>
        </is>
      </c>
      <c r="I948" s="77" t="inlineStr">
        <is>
          <t>2026/7</t>
        </is>
      </c>
      <c r="J948" s="77" t="inlineStr">
        <is>
          <t>2026-10-12</t>
        </is>
      </c>
      <c r="K948" s="77" t="inlineStr">
        <is>
          <t>search-index extract</t>
        </is>
      </c>
      <c r="L948" s="77" t="inlineStr">
        <is>
          <t>Supervised group meetings with a member of the teaching team acting as project sponsor; student-led sessions present progress to the cohort and, potentially, external stakeholders (search summary).</t>
        </is>
      </c>
    </row>
    <row r="949">
      <c r="A949" s="77" t="inlineStr">
        <is>
          <t>UK07-S12-R1</t>
        </is>
      </c>
      <c r="B949" s="77" t="inlineStr">
        <is>
          <t>UK07</t>
        </is>
      </c>
      <c r="C949" s="77" t="inlineStr">
        <is>
          <t>UK07-S12</t>
        </is>
      </c>
      <c r="D949" s="77" t="inlineStr">
        <is>
          <t>IKEEP (Intrapreneurial Knowledge Exchange Enterprise Pathway)</t>
        </is>
      </c>
      <c r="E949" s="77" t="inlineStr">
        <is>
          <t>project; group; employer; duration</t>
        </is>
      </c>
      <c r="F949" s="77" t="inlineStr">
        <is>
          <t>https://www.surrey.ac.uk/innovation/business-partners/work-our-students</t>
        </is>
      </c>
      <c r="G949" s="77" t="inlineStr">
        <is>
          <t>Work with our students</t>
        </is>
      </c>
      <c r="H949" s="77" t="inlineStr">
        <is>
          <t>Partner page</t>
        </is>
      </c>
      <c r="I949" s="77" t="inlineStr">
        <is>
          <t>undated</t>
        </is>
      </c>
      <c r="J949" s="77" t="inlineStr">
        <is>
          <t>2026-10-12</t>
        </is>
      </c>
      <c r="K949" s="77" t="inlineStr">
        <is>
          <t>search-index extract</t>
        </is>
      </c>
      <c r="L949" s="77" t="inlineStr">
        <is>
          <t>IKEEP: funded programme letting students apply knowledge to an innovation challenge for a local business or charity; team of three students from a variety of disciplines; free for organisations; two or four weeks.</t>
        </is>
      </c>
    </row>
    <row r="950">
      <c r="A950" s="77" t="inlineStr">
        <is>
          <t>UK07-S12-R2</t>
        </is>
      </c>
      <c r="B950" s="77" t="inlineStr">
        <is>
          <t>UK07</t>
        </is>
      </c>
      <c r="C950" s="77" t="inlineStr">
        <is>
          <t>UK07-S12</t>
        </is>
      </c>
      <c r="D950" s="77" t="inlineStr">
        <is>
          <t>IKEEP (Intrapreneurial Knowledge Exchange Enterprise Pathway)</t>
        </is>
      </c>
      <c r="E950" s="77" t="inlineStr">
        <is>
          <t>group; duration; status</t>
        </is>
      </c>
      <c r="F950" s="77" t="inlineStr">
        <is>
          <t>https://blogs.surrey.ac.uk/student-enterprise/2021/06/01/setsquared-surreys-ikeep-programme-launching-again-in-2021/</t>
        </is>
      </c>
      <c r="G950" s="77" t="inlineStr">
        <is>
          <t>SETsquared Surrey's IKEEP Programme Launching Again in 2021!</t>
        </is>
      </c>
      <c r="H950" s="77" t="inlineStr">
        <is>
          <t>Blog</t>
        </is>
      </c>
      <c r="I950" s="77" t="inlineStr">
        <is>
          <t>2021</t>
        </is>
      </c>
      <c r="J950" s="77" t="inlineStr">
        <is>
          <t>2026-10-12</t>
        </is>
      </c>
      <c r="K950" s="77" t="inlineStr">
        <is>
          <t>search-index extract</t>
        </is>
      </c>
      <c r="L950" s="77" t="inlineStr">
        <is>
          <t>Mixed UG/PG teams of three; 4-week part-time projects totalling 210 hours; stipend GBP450.</t>
        </is>
      </c>
    </row>
    <row r="951">
      <c r="A951" s="77" t="inlineStr">
        <is>
          <t>UK07-S13-R1</t>
        </is>
      </c>
      <c r="B951" s="77" t="inlineStr">
        <is>
          <t>UK07</t>
        </is>
      </c>
      <c r="C951" s="77" t="inlineStr">
        <is>
          <t>UK07-S13</t>
        </is>
      </c>
      <c r="D951" s="77" t="inlineStr">
        <is>
          <t>iTEK (Ready4Innovation challenges, ERA Foundation funded)</t>
        </is>
      </c>
      <c r="E951" s="77" t="inlineStr">
        <is>
          <t>project; group; employer; status</t>
        </is>
      </c>
      <c r="F951" s="77" t="inlineStr">
        <is>
          <t>https://www.surrey.ac.uk/news/itek-programme-funded-era-foundation</t>
        </is>
      </c>
      <c r="G951" s="77" t="inlineStr">
        <is>
          <t>iTEK Programme funded by ERA Foundation</t>
        </is>
      </c>
      <c r="H951" s="77" t="inlineStr">
        <is>
          <t>News</t>
        </is>
      </c>
      <c r="I951" s="77" t="inlineStr">
        <is>
          <t>2022</t>
        </is>
      </c>
      <c r="J951" s="77" t="inlineStr">
        <is>
          <t>2026-10-12</t>
        </is>
      </c>
      <c r="K951" s="77" t="inlineStr">
        <is>
          <t>search-index extract</t>
        </is>
      </c>
      <c r="L951" s="77" t="inlineStr">
        <is>
          <t>iTEK connects SMEs and industry partners with small student teams drawn from the cohort attached to the relevant module; companies offered an innovation team for a short-term funded project; GBP195,600 from ERA Foundation, began with MSc AI.</t>
        </is>
      </c>
    </row>
    <row r="952">
      <c r="A952" s="77" t="inlineStr">
        <is>
          <t>UK07-S14-R1</t>
        </is>
      </c>
      <c r="B952" s="77" t="inlineStr">
        <is>
          <t>UK07</t>
        </is>
      </c>
      <c r="C952" s="77" t="inlineStr">
        <is>
          <t>UK07-S14</t>
        </is>
      </c>
      <c r="D952" s="77" t="inlineStr">
        <is>
          <t>Hackathon17</t>
        </is>
      </c>
      <c r="E952" s="77" t="inlineStr">
        <is>
          <t>group; project; duration</t>
        </is>
      </c>
      <c r="F952" s="77" t="inlineStr">
        <is>
          <t>https://blogs.surrey.ac.uk/student-enterprise/2022/05/14/hackathon17-hacking-the-sustainable-development-goals-for-a-better-future/</t>
        </is>
      </c>
      <c r="G952" s="77" t="inlineStr">
        <is>
          <t>HACKATHON17</t>
        </is>
      </c>
      <c r="H952" s="77" t="inlineStr">
        <is>
          <t>Blog</t>
        </is>
      </c>
      <c r="I952" s="77" t="inlineStr">
        <is>
          <t>2022</t>
        </is>
      </c>
      <c r="J952" s="77" t="inlineStr">
        <is>
          <t>2026-10-12</t>
        </is>
      </c>
      <c r="K952" s="77" t="inlineStr">
        <is>
          <t>search-index extract</t>
        </is>
      </c>
      <c r="L952" s="77" t="inlineStr">
        <is>
          <t>Three-day event; interdisciplinary teams create products and services for problem statements on SDGs.</t>
        </is>
      </c>
    </row>
    <row r="953">
      <c r="A953" s="77" t="inlineStr">
        <is>
          <t>UK07-S15-R1</t>
        </is>
      </c>
      <c r="B953" s="77" t="inlineStr">
        <is>
          <t>UK07</t>
        </is>
      </c>
      <c r="C953" s="77" t="inlineStr">
        <is>
          <t>UK07-S15</t>
        </is>
      </c>
      <c r="D953" s="77" t="inlineStr">
        <is>
          <t>Retail Consultancy Project (MAN3136)</t>
        </is>
      </c>
      <c r="E953" s="77" t="inlineStr">
        <is>
          <t>project; group; employer</t>
        </is>
      </c>
      <c r="F953" s="77" t="inlineStr">
        <is>
          <t>https://catalogue.surrey.ac.uk/2022-3/module/MAN3136</t>
        </is>
      </c>
      <c r="G953" s="77" t="inlineStr">
        <is>
          <t>RETAIL CONSULTANCY PROJECT - 2022/3</t>
        </is>
      </c>
      <c r="H953" s="77" t="inlineStr">
        <is>
          <t>Module descriptor</t>
        </is>
      </c>
      <c r="I953" s="77" t="inlineStr">
        <is>
          <t>2022/3</t>
        </is>
      </c>
      <c r="J953" s="77" t="inlineStr">
        <is>
          <t>2026-10-12</t>
        </is>
      </c>
      <c r="K953" s="77" t="inlineStr">
        <is>
          <t>search-index extract</t>
        </is>
      </c>
      <c r="L953" s="77" t="inlineStr">
        <is>
          <t>Small simulated consultancy project in retail with hypothetical or real client; written group project and group presentation to the client.</t>
        </is>
      </c>
    </row>
    <row r="954">
      <c r="A954" s="77" t="inlineStr">
        <is>
          <t>UK07-S15-R2</t>
        </is>
      </c>
      <c r="B954" s="77" t="inlineStr">
        <is>
          <t>UK07</t>
        </is>
      </c>
      <c r="C954" s="77" t="inlineStr">
        <is>
          <t>UK07-S15</t>
        </is>
      </c>
      <c r="D954" s="77" t="inlineStr">
        <is>
          <t>Retail Consultancy Project (MAN3136)</t>
        </is>
      </c>
      <c r="E954" s="77" t="inlineStr">
        <is>
          <t>employer</t>
        </is>
      </c>
      <c r="F954" s="77" t="inlineStr">
        <is>
          <t>https://www.surrey.ac.uk/news/students-work-business-launch-marketing-campaigns-and-boost-store-sales</t>
        </is>
      </c>
      <c r="G954" s="77" t="inlineStr">
        <is>
          <t>Students work with business to launch marketing campaigns and boost in-store sales</t>
        </is>
      </c>
      <c r="H954" s="77" t="inlineStr">
        <is>
          <t>News</t>
        </is>
      </c>
      <c r="I954" s="77" t="inlineStr">
        <is>
          <t>c.2020</t>
        </is>
      </c>
      <c r="J954" s="77" t="inlineStr">
        <is>
          <t>2026-10-12</t>
        </is>
      </c>
      <c r="K954" s="77" t="inlineStr">
        <is>
          <t>search-index extract</t>
        </is>
      </c>
      <c r="L954" s="77" t="inlineStr">
        <is>
          <t>Final-year groups ran live campaigns for Carabao in Simply Fresh store; presented to a panel including company representatives.</t>
        </is>
      </c>
    </row>
    <row r="955">
      <c r="A955" s="77" t="inlineStr">
        <is>
          <t>UK08-S01-R1</t>
        </is>
      </c>
      <c r="B955" s="77" t="inlineStr">
        <is>
          <t>UK08</t>
        </is>
      </c>
      <c r="C955" s="77" t="inlineStr">
        <is>
          <t>UK08-S01</t>
        </is>
      </c>
      <c r="D955" s="77" t="inlineStr">
        <is>
          <t>Career Lab Student Consultancy Programme</t>
        </is>
      </c>
      <c r="E955" s="77" t="inlineStr">
        <is>
          <t>project; group; employer; eligibility; reach; duration</t>
        </is>
      </c>
      <c r="F955" s="77" t="inlineStr">
        <is>
          <t>https://student.sussex.ac.uk/careers/career-lab/student-consultancy</t>
        </is>
      </c>
      <c r="G955" s="77" t="inlineStr">
        <is>
          <t>Student consultancy : University of Sussex</t>
        </is>
      </c>
      <c r="H955" s="77" t="inlineStr">
        <is>
          <t>Programme description / eligibility</t>
        </is>
      </c>
      <c r="I955" s="77" t="inlineStr">
        <is>
          <t>undated</t>
        </is>
      </c>
      <c r="J955" s="77" t="inlineStr">
        <is>
          <t>2026-10-13</t>
        </is>
      </c>
      <c r="K955" s="77" t="inlineStr">
        <is>
          <t>page text</t>
        </is>
      </c>
      <c r="L955"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56">
      <c r="A956" s="77" t="inlineStr">
        <is>
          <t>UK08-S01-R2</t>
        </is>
      </c>
      <c r="B956" s="77" t="inlineStr">
        <is>
          <t>UK08</t>
        </is>
      </c>
      <c r="C956" s="77" t="inlineStr">
        <is>
          <t>UK08-S01</t>
        </is>
      </c>
      <c r="D956" s="77" t="inlineStr">
        <is>
          <t>Career Lab Student Consultancy Programme</t>
        </is>
      </c>
      <c r="E956" s="77" t="inlineStr">
        <is>
          <t>status; participation</t>
        </is>
      </c>
      <c r="F956" s="77" t="inlineStr">
        <is>
          <t>https://www.sussex.ac.uk/broadcast/read/71127</t>
        </is>
      </c>
      <c r="G956" s="77" t="inlineStr">
        <is>
          <t>Applications open now! Apply to take part in the Award-Winning Career Lab Student Consultancy Programme</t>
        </is>
      </c>
      <c r="H956" s="77" t="inlineStr">
        <is>
          <t>News item</t>
        </is>
      </c>
      <c r="I956" s="77" t="inlineStr">
        <is>
          <t>2026</t>
        </is>
      </c>
      <c r="J956" s="77" t="inlineStr">
        <is>
          <t>2026-10-12</t>
        </is>
      </c>
      <c r="K956" s="77" t="inlineStr">
        <is>
          <t>search-summary paraphrase</t>
        </is>
      </c>
      <c r="L956" s="77" t="inlineStr">
        <is>
          <t>Applications for 2026/27 opened 1 September 2026; programme runs three times in 2026-27 (winter, spring, summer).</t>
        </is>
      </c>
    </row>
    <row r="957">
      <c r="A957" s="77" t="inlineStr">
        <is>
          <t>UK08-S01-R3</t>
        </is>
      </c>
      <c r="B957" s="77" t="inlineStr">
        <is>
          <t>UK08</t>
        </is>
      </c>
      <c r="C957" s="77" t="inlineStr">
        <is>
          <t>UK08-S01</t>
        </is>
      </c>
      <c r="D957" s="77" t="inlineStr">
        <is>
          <t>Career Lab Student Consultancy Programme</t>
        </is>
      </c>
      <c r="E957" s="77" t="inlineStr">
        <is>
          <t>project; group; employer</t>
        </is>
      </c>
      <c r="F957" s="77" t="inlineStr">
        <is>
          <t>https://careerhub.sussex.ac.uk/docs/255/Hastings-Direct-Student-Consultancy-Case-Study.pdf</t>
        </is>
      </c>
      <c r="G957" s="77" t="inlineStr">
        <is>
          <t>Student Consultancy Programme: Five students inform real-world changes</t>
        </is>
      </c>
      <c r="H957" s="77" t="inlineStr">
        <is>
          <t>Case study</t>
        </is>
      </c>
      <c r="I957" s="77" t="inlineStr">
        <is>
          <t>2024</t>
        </is>
      </c>
      <c r="J957" s="77" t="inlineStr">
        <is>
          <t>2026-10-12</t>
        </is>
      </c>
      <c r="K957" s="77" t="inlineStr">
        <is>
          <t>search-summary paraphrase</t>
        </is>
      </c>
      <c r="L957" s="77" t="inlineStr">
        <is>
          <t>Hastings Direct gave a five-student team a brief on improving its UN SDG contributions; the company has since made changes, some aligned with the students' recommendations.</t>
        </is>
      </c>
    </row>
    <row r="958">
      <c r="A958" s="77" t="inlineStr">
        <is>
          <t>UK08-S01-R4</t>
        </is>
      </c>
      <c r="B958" s="77" t="inlineStr">
        <is>
          <t>UK08</t>
        </is>
      </c>
      <c r="C958" s="77" t="inlineStr">
        <is>
          <t>UK08-S01</t>
        </is>
      </c>
      <c r="D958" s="77" t="inlineStr">
        <is>
          <t>Career Lab Student Consultancy Programme</t>
        </is>
      </c>
      <c r="E958" s="77" t="inlineStr">
        <is>
          <t>employer</t>
        </is>
      </c>
      <c r="F958" s="77" t="inlineStr">
        <is>
          <t>https://www.sussex.ac.uk/study/careers/postgraduate-support/masters-careers-support/guaranteed-internships</t>
        </is>
      </c>
      <c r="G958" s="77" t="inlineStr">
        <is>
          <t>Guaranteed internships for Business School Masters students</t>
        </is>
      </c>
      <c r="H958" s="77" t="inlineStr">
        <is>
          <t>Past projects</t>
        </is>
      </c>
      <c r="I958" s="77" t="inlineStr">
        <is>
          <t>undated</t>
        </is>
      </c>
      <c r="J958" s="77" t="inlineStr">
        <is>
          <t>2026-10-12</t>
        </is>
      </c>
      <c r="K958" s="77" t="inlineStr">
        <is>
          <t>search-summary paraphrase</t>
        </is>
      </c>
      <c r="L958" s="77" t="inlineStr">
        <is>
          <t>Past consultancy teams worked with AECOM (net zero strategy), Komedia (YouTube channel) and Mindlab (marketing audiences).</t>
        </is>
      </c>
    </row>
    <row r="959">
      <c r="A959" s="77" t="inlineStr">
        <is>
          <t>UK08-S01-R5</t>
        </is>
      </c>
      <c r="B959" s="77" t="inlineStr">
        <is>
          <t>UK08</t>
        </is>
      </c>
      <c r="C959" s="77" t="inlineStr">
        <is>
          <t>UK08-S01</t>
        </is>
      </c>
      <c r="D959" s="77" t="inlineStr">
        <is>
          <t>Career Lab Student Consultancy Programme</t>
        </is>
      </c>
      <c r="E959" s="77" t="inlineStr">
        <is>
          <t>project; group; employer; reach</t>
        </is>
      </c>
      <c r="F959" s="77" t="inlineStr">
        <is>
          <t>https://www.sussex.ac.uk/study/masters/courses/media-and-cultural-studies-ma</t>
        </is>
      </c>
      <c r="G959" s="77" t="inlineStr">
        <is>
          <t>Media and Cultural Studies MA</t>
        </is>
      </c>
      <c r="H959" s="77" t="inlineStr">
        <is>
          <t>Careers: Paid project opportunities with UK employers</t>
        </is>
      </c>
      <c r="I959" s="77" t="inlineStr">
        <is>
          <t>undated (page covers Sept 2027 start)</t>
        </is>
      </c>
      <c r="J959" s="77" t="inlineStr">
        <is>
          <t>2026-10-13</t>
        </is>
      </c>
      <c r="K959" s="77" t="inlineStr">
        <is>
          <t>page text</t>
        </is>
      </c>
      <c r="L959" s="77" t="inlineStr">
        <is>
          <t>'Gain work experience by tackling a real-life challenge faced by an organisation.' 'Learn how to develop a project, work in a team and deliver your findings to a client in a supportive setting.' (same text appears on Physics MSc page)</t>
        </is>
      </c>
    </row>
    <row r="960">
      <c r="A960" s="77" t="inlineStr">
        <is>
          <t>UK08-S02-R1</t>
        </is>
      </c>
      <c r="B960" s="77" t="inlineStr">
        <is>
          <t>UK08</t>
        </is>
      </c>
      <c r="C960" s="77" t="inlineStr">
        <is>
          <t>UK08-S02</t>
        </is>
      </c>
      <c r="D960" s="77" t="inlineStr">
        <is>
          <t>Marketing Consultancy Project (Capstone)</t>
        </is>
      </c>
      <c r="E960" s="77" t="inlineStr">
        <is>
          <t>project; group; employer; credit</t>
        </is>
      </c>
      <c r="F960" s="77" t="inlineStr">
        <is>
          <t>https://www.sussex.ac.uk/study/modules/undergraduate/2025/105316-marketing-consultancy-project-capstone</t>
        </is>
      </c>
      <c r="G960" s="77" t="inlineStr">
        <is>
          <t>Marketing Consultancy Project (Capstone) module : University of Sussex</t>
        </is>
      </c>
      <c r="H960" s="77" t="inlineStr">
        <is>
          <t>Module overview / assessment</t>
        </is>
      </c>
      <c r="I960" s="77" t="inlineStr">
        <is>
          <t>2025</t>
        </is>
      </c>
      <c r="J960" s="77" t="inlineStr">
        <is>
          <t>2026-10-12</t>
        </is>
      </c>
      <c r="K960" s="77" t="inlineStr">
        <is>
          <t>search-index extract (quoted)</t>
        </is>
      </c>
      <c r="L960"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61">
      <c r="A961" s="77" t="inlineStr">
        <is>
          <t>UK08-S02-R2</t>
        </is>
      </c>
      <c r="B961" s="77" t="inlineStr">
        <is>
          <t>UK08</t>
        </is>
      </c>
      <c r="C961" s="77" t="inlineStr">
        <is>
          <t>UK08-S02</t>
        </is>
      </c>
      <c r="D961" s="77" t="inlineStr">
        <is>
          <t>Marketing Consultancy Project (Capstone)</t>
        </is>
      </c>
      <c r="E961" s="77" t="inlineStr">
        <is>
          <t>status</t>
        </is>
      </c>
      <c r="F961" s="77" t="inlineStr">
        <is>
          <t>https://www.sussex.ac.uk/study/modules/undergraduate/2026/105316-marketing-consultancy-project-capstone</t>
        </is>
      </c>
      <c r="G961" s="77" t="inlineStr">
        <is>
          <t>Marketing Consultancy Project (Capstone) module : University of Sussex</t>
        </is>
      </c>
      <c r="H961" s="77" t="inlineStr">
        <is>
          <t>Module catalogue 2026</t>
        </is>
      </c>
      <c r="I961" s="77" t="inlineStr">
        <is>
          <t>2026</t>
        </is>
      </c>
      <c r="J961" s="77" t="inlineStr">
        <is>
          <t>2026-10-12</t>
        </is>
      </c>
      <c r="K961" s="77" t="inlineStr">
        <is>
          <t>search-summary paraphrase</t>
        </is>
      </c>
      <c r="L961" s="77" t="inlineStr">
        <is>
          <t>Module page listed in the 2026 undergraduate module catalogue (title only seen in results).</t>
        </is>
      </c>
    </row>
    <row r="962">
      <c r="A962" s="77" t="inlineStr">
        <is>
          <t>UK08-S03-R1</t>
        </is>
      </c>
      <c r="B962" s="77" t="inlineStr">
        <is>
          <t>UK08</t>
        </is>
      </c>
      <c r="C962" s="77" t="inlineStr">
        <is>
          <t>UK08-S03</t>
        </is>
      </c>
      <c r="D962" s="77" t="inlineStr">
        <is>
          <t>Consultancy Project</t>
        </is>
      </c>
      <c r="E962" s="77" t="inlineStr">
        <is>
          <t>project; group; employer; credit; duration</t>
        </is>
      </c>
      <c r="F962" s="77" t="inlineStr">
        <is>
          <t>https://www.sussex.ac.uk/study/modules/postgraduate/2024/90902-consultancy-project</t>
        </is>
      </c>
      <c r="G962" s="77" t="inlineStr">
        <is>
          <t>Consultancy Project module : University of Sussex</t>
        </is>
      </c>
      <c r="H962" s="77" t="inlineStr">
        <is>
          <t>Module overview / assessment</t>
        </is>
      </c>
      <c r="I962" s="77" t="inlineStr">
        <is>
          <t>2024/25</t>
        </is>
      </c>
      <c r="J962" s="77" t="inlineStr">
        <is>
          <t>2026-10-12</t>
        </is>
      </c>
      <c r="K962" s="77" t="inlineStr">
        <is>
          <t>search-summary paraphrase</t>
        </is>
      </c>
      <c r="L962"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63">
      <c r="A963" s="77" t="inlineStr">
        <is>
          <t>UK08-S03-R2</t>
        </is>
      </c>
      <c r="B963" s="77" t="inlineStr">
        <is>
          <t>UK08</t>
        </is>
      </c>
      <c r="C963" s="77" t="inlineStr">
        <is>
          <t>UK08-S03</t>
        </is>
      </c>
      <c r="D963" s="77" t="inlineStr">
        <is>
          <t>Consultancy Project</t>
        </is>
      </c>
      <c r="E963" s="77" t="inlineStr">
        <is>
          <t>project; group; employer; eligibility</t>
        </is>
      </c>
      <c r="F963" s="77" t="inlineStr">
        <is>
          <t>https://www.sussex.ac.uk/study/masters/courses/management-msc</t>
        </is>
      </c>
      <c r="G963" s="77" t="inlineStr">
        <is>
          <t>Management MSc at the University of Sussex</t>
        </is>
      </c>
      <c r="H963" s="77" t="inlineStr">
        <is>
          <t>Course overview / dissertation options</t>
        </is>
      </c>
      <c r="I963" s="77" t="inlineStr">
        <is>
          <t>undated</t>
        </is>
      </c>
      <c r="J963" s="77" t="inlineStr">
        <is>
          <t>2026-10-12</t>
        </is>
      </c>
      <c r="K963" s="77" t="inlineStr">
        <is>
          <t>search-summary paraphrase</t>
        </is>
      </c>
      <c r="L963" s="77" t="inlineStr">
        <is>
          <t>Students solve real challenges with local organisations in a live consultancy project; one dissertation option offers small groups of students the opportunity to prepare a consultancy project for a business.</t>
        </is>
      </c>
    </row>
    <row r="964">
      <c r="A964" s="77" t="inlineStr">
        <is>
          <t>UK09-S01-R1</t>
        </is>
      </c>
      <c r="B964" s="77" t="inlineStr">
        <is>
          <t>UK09</t>
        </is>
      </c>
      <c r="C964" s="77" t="inlineStr">
        <is>
          <t>UK09-S01</t>
        </is>
      </c>
      <c r="D964" s="77" t="inlineStr">
        <is>
          <t>Software Engineering Project (second-year team project, Computer Science / Software Engineering BSc)</t>
        </is>
      </c>
      <c r="E964" s="77" t="inlineStr">
        <is>
          <t>project; group; employer</t>
        </is>
      </c>
      <c r="F964" s="77" t="inlineStr">
        <is>
          <t>https://le.ac.uk/computing-and-mathematical-sciences/services-for-business/student-projects</t>
        </is>
      </c>
      <c r="G964" s="77" t="inlineStr">
        <is>
          <t>Student projects (Computing and Mathematical Sciences)</t>
        </is>
      </c>
      <c r="H964" s="77" t="inlineStr">
        <is>
          <t>Software engineering projects</t>
        </is>
      </c>
      <c r="I964" s="77" t="inlineStr">
        <is>
          <t>undated</t>
        </is>
      </c>
      <c r="J964" s="77" t="inlineStr">
        <is>
          <t>2026-10-12</t>
        </is>
      </c>
      <c r="K964" s="77" t="inlineStr">
        <is>
          <t>search-index extract</t>
        </is>
      </c>
      <c r="L964"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65">
      <c r="A965" s="77" t="inlineStr">
        <is>
          <t>UK09-S01-R2</t>
        </is>
      </c>
      <c r="B965" s="77" t="inlineStr">
        <is>
          <t>UK09</t>
        </is>
      </c>
      <c r="C965" s="77" t="inlineStr">
        <is>
          <t>UK09-S01</t>
        </is>
      </c>
      <c r="D965" s="77" t="inlineStr">
        <is>
          <t>Software Engineering Project (second-year team project, Computer Science / Software Engineering BSc)</t>
        </is>
      </c>
      <c r="E965" s="77" t="inlineStr">
        <is>
          <t>project; group; employer; reach</t>
        </is>
      </c>
      <c r="F965" s="77" t="inlineStr">
        <is>
          <t>https://le.ac.uk/courses/computer-science-bsc/2027</t>
        </is>
      </c>
      <c r="G965" s="77" t="inlineStr">
        <is>
          <t>Computer Science BSc</t>
        </is>
      </c>
      <c r="H965" s="77" t="inlineStr">
        <is>
          <t>Course structure / Year 2</t>
        </is>
      </c>
      <c r="I965" s="77" t="inlineStr">
        <is>
          <t>2027 entry</t>
        </is>
      </c>
      <c r="J965" s="77" t="inlineStr">
        <is>
          <t>2026-10-12</t>
        </is>
      </c>
      <c r="K965" s="77" t="inlineStr">
        <is>
          <t>search-index extract</t>
        </is>
      </c>
      <c r="L965" s="77" t="inlineStr">
        <is>
          <t>In year two students are part of a team project, working together to develop software, typically commissioned by a real client.</t>
        </is>
      </c>
    </row>
    <row r="966">
      <c r="A966" s="77" t="inlineStr">
        <is>
          <t>UK09-S01-R3</t>
        </is>
      </c>
      <c r="B966" s="77" t="inlineStr">
        <is>
          <t>UK09</t>
        </is>
      </c>
      <c r="C966" s="77" t="inlineStr">
        <is>
          <t>UK09-S01</t>
        </is>
      </c>
      <c r="D966" s="77" t="inlineStr">
        <is>
          <t>Software Engineering Project (second-year team project, Computer Science / Software Engineering BSc)</t>
        </is>
      </c>
      <c r="E966" s="77" t="inlineStr">
        <is>
          <t>employer; credit; status</t>
        </is>
      </c>
      <c r="F966" s="77" t="inlineStr">
        <is>
          <t>https://le.ac.uk/course-doc-links/ug/s/23-24/software-engineering-bsc</t>
        </is>
      </c>
      <c r="G966" s="77" t="inlineStr">
        <is>
          <t>Software Engineering BSc programme specification</t>
        </is>
      </c>
      <c r="H966" s="77" t="inlineStr">
        <is>
          <t>Special features / module table</t>
        </is>
      </c>
      <c r="I966" s="77" t="inlineStr">
        <is>
          <t>2023/24</t>
        </is>
      </c>
      <c r="J966" s="77" t="inlineStr">
        <is>
          <t>2026-10-12</t>
        </is>
      </c>
      <c r="K966" s="77" t="inlineStr">
        <is>
          <t>search-summary paraphrase</t>
        </is>
      </c>
      <c r="L966" s="77" t="inlineStr">
        <is>
          <t>Programme specifications state aim for Software Engineering Projects involving an external client wherever possible; note that CO2201 was split from a 30-credit year-long module into semester versions for 2024/5.</t>
        </is>
      </c>
    </row>
    <row r="967">
      <c r="A967" s="77" t="inlineStr">
        <is>
          <t>UK09-S02-R1</t>
        </is>
      </c>
      <c r="B967" s="77" t="inlineStr">
        <is>
          <t>UK09</t>
        </is>
      </c>
      <c r="C967" s="77" t="inlineStr">
        <is>
          <t>UK09-S02</t>
        </is>
      </c>
      <c r="D967" s="77" t="inlineStr">
        <is>
          <t>Industrial Mathematics Project</t>
        </is>
      </c>
      <c r="E967" s="77" t="inlineStr">
        <is>
          <t>project; group; employer; duration</t>
        </is>
      </c>
      <c r="F967" s="77" t="inlineStr">
        <is>
          <t>https://le.ac.uk/computing-and-mathematical-sciences/services-for-business/student-projects</t>
        </is>
      </c>
      <c r="G967" s="77" t="inlineStr">
        <is>
          <t>Student projects (Computing and Mathematical Sciences)</t>
        </is>
      </c>
      <c r="H967" s="77" t="inlineStr">
        <is>
          <t>Industrial Mathematics</t>
        </is>
      </c>
      <c r="I967" s="77" t="inlineStr">
        <is>
          <t>undated</t>
        </is>
      </c>
      <c r="J967" s="77" t="inlineStr">
        <is>
          <t>2026-10-12</t>
        </is>
      </c>
      <c r="K967" s="77" t="inlineStr">
        <is>
          <t>search-index extract</t>
        </is>
      </c>
      <c r="L967"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68">
      <c r="A968" s="77" t="inlineStr">
        <is>
          <t>UK09-S02-R2</t>
        </is>
      </c>
      <c r="B968" s="77" t="inlineStr">
        <is>
          <t>UK09</t>
        </is>
      </c>
      <c r="C968" s="77" t="inlineStr">
        <is>
          <t>UK09-S02</t>
        </is>
      </c>
      <c r="D968" s="77" t="inlineStr">
        <is>
          <t>Industrial Mathematics Project</t>
        </is>
      </c>
      <c r="E968" s="77" t="inlineStr">
        <is>
          <t>credit; eligibility; status</t>
        </is>
      </c>
      <c r="F968" s="77" t="inlineStr">
        <is>
          <t>https://le.ac.uk/-/media/uol/docs/course-documentation/documentation/2024-25/ug/cse/mathematics-bsc-mmath.pdf</t>
        </is>
      </c>
      <c r="G968" s="77" t="inlineStr">
        <is>
          <t>Mathematics BSc/MMath programme specification</t>
        </is>
      </c>
      <c r="H968" s="77" t="inlineStr">
        <is>
          <t>Module table</t>
        </is>
      </c>
      <c r="I968" s="77" t="inlineStr">
        <is>
          <t>2024/25</t>
        </is>
      </c>
      <c r="J968" s="77" t="inlineStr">
        <is>
          <t>2026-10-12</t>
        </is>
      </c>
      <c r="K968" s="77" t="inlineStr">
        <is>
          <t>search-summary paraphrase</t>
        </is>
      </c>
      <c r="L968" s="77" t="inlineStr">
        <is>
          <t>MA3513 Industrial Mathematics Project listed as year-long 30-credit module; only one of MA3516 or MA3513 can be taken.</t>
        </is>
      </c>
    </row>
    <row r="969">
      <c r="A969" s="77" t="inlineStr">
        <is>
          <t>UK09-S03-R1</t>
        </is>
      </c>
      <c r="B969" s="77" t="inlineStr">
        <is>
          <t>UK09</t>
        </is>
      </c>
      <c r="C969" s="77" t="inlineStr">
        <is>
          <t>UK09-S03</t>
        </is>
      </c>
      <c r="D969" s="77" t="inlineStr">
        <is>
          <t>Sustainability Enterprise Partnership Project (SEPP)</t>
        </is>
      </c>
      <c r="E969" s="77" t="inlineStr">
        <is>
          <t>project; group; employer</t>
        </is>
      </c>
      <c r="F969" s="77" t="inlineStr">
        <is>
          <t>https://le.ac.uk/news/2024/july/green-gown</t>
        </is>
      </c>
      <c r="G969" s="77" t="inlineStr">
        <is>
          <t>University of Leicester named as finalist in two Green Gown Award categories</t>
        </is>
      </c>
      <c r="H969" s="77" t="inlineStr">
        <is>
          <t>SEPP description</t>
        </is>
      </c>
      <c r="I969" s="77" t="inlineStr">
        <is>
          <t>2024</t>
        </is>
      </c>
      <c r="J969" s="77" t="inlineStr">
        <is>
          <t>2026-10-12</t>
        </is>
      </c>
      <c r="K969" s="77" t="inlineStr">
        <is>
          <t>search-summary paraphrase</t>
        </is>
      </c>
      <c r="L969"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70">
      <c r="A970" s="77" t="inlineStr">
        <is>
          <t>UK09-S03-R2</t>
        </is>
      </c>
      <c r="B970" s="77" t="inlineStr">
        <is>
          <t>UK09</t>
        </is>
      </c>
      <c r="C970" s="77" t="inlineStr">
        <is>
          <t>UK09-S03</t>
        </is>
      </c>
      <c r="D970" s="77" t="inlineStr">
        <is>
          <t>Sustainability Enterprise Partnership Project (SEPP)</t>
        </is>
      </c>
      <c r="E970" s="77" t="inlineStr">
        <is>
          <t>employer; status</t>
        </is>
      </c>
      <c r="F970" s="77" t="inlineStr">
        <is>
          <t>https://le.ac.uk/news/2024/november/green-gown</t>
        </is>
      </c>
      <c r="G970" s="77" t="inlineStr">
        <is>
          <t>Double Green Gown win for the University of Leicester</t>
        </is>
      </c>
      <c r="H970" s="77" t="inlineStr">
        <is>
          <t>Tomorrow's Employees</t>
        </is>
      </c>
      <c r="I970" s="77" t="inlineStr">
        <is>
          <t>2024</t>
        </is>
      </c>
      <c r="J970" s="77" t="inlineStr">
        <is>
          <t>2026-10-12</t>
        </is>
      </c>
      <c r="K970" s="77" t="inlineStr">
        <is>
          <t>search-summary paraphrase</t>
        </is>
      </c>
      <c r="L970" s="77" t="inlineStr">
        <is>
          <t>Module won the 2024 Green Gown 'Tomorrow's Employees' category; innovative credit-bearing course enabling students to collaborate with local businesses.</t>
        </is>
      </c>
    </row>
    <row r="971">
      <c r="A971" s="77" t="inlineStr">
        <is>
          <t>UK09-S03-R3</t>
        </is>
      </c>
      <c r="B971" s="77" t="inlineStr">
        <is>
          <t>UK09</t>
        </is>
      </c>
      <c r="C971" s="77" t="inlineStr">
        <is>
          <t>UK09-S03</t>
        </is>
      </c>
      <c r="D971" s="77" t="inlineStr">
        <is>
          <t>Sustainability Enterprise Partnership Project (SEPP)</t>
        </is>
      </c>
      <c r="E971" s="77" t="inlineStr">
        <is>
          <t>project; group; employer; credit</t>
        </is>
      </c>
      <c r="F971" s="77" t="inlineStr">
        <is>
          <t>https://le.ac.uk/about/making-a-difference/sdgs/climate-change</t>
        </is>
      </c>
      <c r="G971" s="77" t="inlineStr">
        <is>
          <t>Goal 13: Climate Action</t>
        </is>
      </c>
      <c r="H971" s="77" t="inlineStr">
        <is>
          <t>NT3100</t>
        </is>
      </c>
      <c r="I971" s="77" t="inlineStr">
        <is>
          <t>undated</t>
        </is>
      </c>
      <c r="J971" s="77" t="inlineStr">
        <is>
          <t>2026-10-12</t>
        </is>
      </c>
      <c r="K971" s="77" t="inlineStr">
        <is>
          <t>search-index extract</t>
        </is>
      </c>
      <c r="L971" s="77" t="inlineStr">
        <is>
          <t>The Sustainable Enterprise Partnership Project (NT3100) module offers the chance to achieve Carbon Literacy Accreditation and then work with a partner organisation in groups to produce a sustainability audit report with recommendations.</t>
        </is>
      </c>
    </row>
    <row r="972">
      <c r="A972" s="77" t="inlineStr">
        <is>
          <t>UK09-S03-R4</t>
        </is>
      </c>
      <c r="B972" s="77" t="inlineStr">
        <is>
          <t>UK09</t>
        </is>
      </c>
      <c r="C972" s="77" t="inlineStr">
        <is>
          <t>UK09-S03</t>
        </is>
      </c>
      <c r="D972" s="77" t="inlineStr">
        <is>
          <t>Sustainability Enterprise Partnership Project (SEPP)</t>
        </is>
      </c>
      <c r="E972" s="77" t="inlineStr">
        <is>
          <t>credit; status; reach</t>
        </is>
      </c>
      <c r="F972" s="77" t="inlineStr">
        <is>
          <t>https://le.ac.uk/-/media/uol/docs/course-documentation/documentation/2025-26/ug/cls/medical-biochemistry-bsc.pdf</t>
        </is>
      </c>
      <c r="G972" s="77" t="inlineStr">
        <is>
          <t>Medical Biochemistry BSc programme specification</t>
        </is>
      </c>
      <c r="H972" s="77" t="inlineStr">
        <is>
          <t>Module table</t>
        </is>
      </c>
      <c r="I972" s="77" t="inlineStr">
        <is>
          <t>2025/26</t>
        </is>
      </c>
      <c r="J972" s="77" t="inlineStr">
        <is>
          <t>2026-10-12</t>
        </is>
      </c>
      <c r="K972" s="77" t="inlineStr">
        <is>
          <t>search-summary paraphrase</t>
        </is>
      </c>
      <c r="L972" s="77" t="inlineStr">
        <is>
          <t>NT3100 Sustainability Enterprise Partnership Project listed, 15 credits, Semester 1 (companion NT3200 Semester 2).</t>
        </is>
      </c>
    </row>
    <row r="973">
      <c r="A973" s="77" t="inlineStr">
        <is>
          <t>UK09-S03-R5</t>
        </is>
      </c>
      <c r="B973" s="77" t="inlineStr">
        <is>
          <t>UK09</t>
        </is>
      </c>
      <c r="C973" s="77" t="inlineStr">
        <is>
          <t>UK09-S03</t>
        </is>
      </c>
      <c r="D973" s="77" t="inlineStr">
        <is>
          <t>Sustainability Enterprise Partnership Project (SEPP)</t>
        </is>
      </c>
      <c r="E973" s="77" t="inlineStr">
        <is>
          <t>reach; eligibility</t>
        </is>
      </c>
      <c r="F973" s="77" t="inlineStr">
        <is>
          <t>https://le.ac.uk/courses/creative-computing-bsc/2027</t>
        </is>
      </c>
      <c r="G973" s="77" t="inlineStr">
        <is>
          <t>Creative Computing BSc</t>
        </is>
      </c>
      <c r="H973" s="77" t="inlineStr">
        <is>
          <t>Year 3 options</t>
        </is>
      </c>
      <c r="I973" s="77" t="inlineStr">
        <is>
          <t>2027 entry</t>
        </is>
      </c>
      <c r="J973" s="77" t="inlineStr">
        <is>
          <t>2026-10-12</t>
        </is>
      </c>
      <c r="K973" s="77" t="inlineStr">
        <is>
          <t>search-summary paraphrase</t>
        </is>
      </c>
      <c r="L973" s="77" t="inlineStr">
        <is>
          <t>SEPP listed as a final-year option; selectable only through Online Module Selection.</t>
        </is>
      </c>
    </row>
    <row r="974">
      <c r="A974" s="77" t="inlineStr">
        <is>
          <t>UK09-S04-R1</t>
        </is>
      </c>
      <c r="B974" s="77" t="inlineStr">
        <is>
          <t>UK09</t>
        </is>
      </c>
      <c r="C974" s="77" t="inlineStr">
        <is>
          <t>UK09-S04</t>
        </is>
      </c>
      <c r="D974" s="77" t="inlineStr">
        <is>
          <t>Client Led Media Production</t>
        </is>
      </c>
      <c r="E974" s="77" t="inlineStr">
        <is>
          <t>project; employer</t>
        </is>
      </c>
      <c r="F974" s="77" t="inlineStr">
        <is>
          <t>https://le.ac.uk/news/2023/july/nhs-media</t>
        </is>
      </c>
      <c r="G974" s="77" t="inlineStr">
        <is>
          <t>Media students join forces with NHS to produce a film for local mental health services</t>
        </is>
      </c>
      <c r="H974" s="77" t="inlineStr">
        <is>
          <t>News</t>
        </is>
      </c>
      <c r="I974" s="77" t="inlineStr">
        <is>
          <t>2023</t>
        </is>
      </c>
      <c r="J974" s="77" t="inlineStr">
        <is>
          <t>2026-10-12</t>
        </is>
      </c>
      <c r="K974" s="77" t="inlineStr">
        <is>
          <t>search-index extract</t>
        </is>
      </c>
      <c r="L974" s="77" t="inlineStr">
        <is>
          <t>Final year media students produced a short film for LPT's Child and Adolescent Mental Health Services as part of their Client Led Media Production Module; film to introduce young people to the team.</t>
        </is>
      </c>
    </row>
    <row r="975">
      <c r="A975" s="77" t="inlineStr">
        <is>
          <t>UK09-S04-R2</t>
        </is>
      </c>
      <c r="B975" s="77" t="inlineStr">
        <is>
          <t>UK09</t>
        </is>
      </c>
      <c r="C975" s="77" t="inlineStr">
        <is>
          <t>UK09-S04</t>
        </is>
      </c>
      <c r="D975" s="77" t="inlineStr">
        <is>
          <t>Client Led Media Production</t>
        </is>
      </c>
      <c r="E975" s="77" t="inlineStr">
        <is>
          <t>employer; status</t>
        </is>
      </c>
      <c r="F975" s="77" t="inlineStr">
        <is>
          <t>https://le.ac.uk/news/2025/april/media-journalism-prestigious-employability-awards</t>
        </is>
      </c>
      <c r="G975" s="77" t="inlineStr">
        <is>
          <t>Media and journalism degrees shortlisted for employability awards</t>
        </is>
      </c>
      <c r="H975" s="77" t="inlineStr">
        <is>
          <t>News</t>
        </is>
      </c>
      <c r="I975" s="77" t="inlineStr">
        <is>
          <t>2025</t>
        </is>
      </c>
      <c r="J975" s="77" t="inlineStr">
        <is>
          <t>2026-10-12</t>
        </is>
      </c>
      <c r="K975" s="77" t="inlineStr">
        <is>
          <t>search-summary paraphrase</t>
        </is>
      </c>
      <c r="L975" s="77" t="inlineStr">
        <is>
          <t>Students co-design and develop content that directly benefits the NHS; project nominated for an Employer and Community Partnership award.</t>
        </is>
      </c>
    </row>
    <row r="976">
      <c r="A976" s="77" t="inlineStr">
        <is>
          <t>UK09-S04-R3</t>
        </is>
      </c>
      <c r="B976" s="77" t="inlineStr">
        <is>
          <t>UK09</t>
        </is>
      </c>
      <c r="C976" s="77" t="inlineStr">
        <is>
          <t>UK09-S04</t>
        </is>
      </c>
      <c r="D976" s="77" t="inlineStr">
        <is>
          <t>Client Led Media Production</t>
        </is>
      </c>
      <c r="E976" s="77" t="inlineStr">
        <is>
          <t>credit; reach; status</t>
        </is>
      </c>
      <c r="F976" s="77" t="inlineStr">
        <is>
          <t>https://le.ac.uk/-/media/uol/docs/course-documentation/documentation/2025-26/ug/cssah/media-and-communication-ba.pdf</t>
        </is>
      </c>
      <c r="G976" s="77" t="inlineStr">
        <is>
          <t>Media and Communication BA programme specification</t>
        </is>
      </c>
      <c r="H976" s="77" t="inlineStr">
        <is>
          <t>Option modules</t>
        </is>
      </c>
      <c r="I976" s="77" t="inlineStr">
        <is>
          <t>2025/26</t>
        </is>
      </c>
      <c r="J976" s="77" t="inlineStr">
        <is>
          <t>2026-10-12</t>
        </is>
      </c>
      <c r="K976" s="77" t="inlineStr">
        <is>
          <t>search-summary paraphrase</t>
        </is>
      </c>
      <c r="L976" s="77" t="inlineStr">
        <is>
          <t>Client Led Media Production listed among final-year option modules (indicative list); MS3035, 15 credits, Semester 2 per other-year specs.</t>
        </is>
      </c>
    </row>
    <row r="977">
      <c r="A977" s="77" t="inlineStr">
        <is>
          <t>UK09-S05-R1</t>
        </is>
      </c>
      <c r="B977" s="77" t="inlineStr">
        <is>
          <t>UK09</t>
        </is>
      </c>
      <c r="C977" s="77" t="inlineStr">
        <is>
          <t>UK09-S05</t>
        </is>
      </c>
      <c r="D977" s="77" t="inlineStr">
        <is>
          <t>Space Science and Engineering MSc Major Project (Phase A mission study)</t>
        </is>
      </c>
      <c r="E977" s="77" t="inlineStr">
        <is>
          <t>project; group; employer</t>
        </is>
      </c>
      <c r="F977" s="77" t="inlineStr">
        <is>
          <t>https://le.ac.uk/courses/space-science-and-engineering-msc/2027</t>
        </is>
      </c>
      <c r="G977" s="77" t="inlineStr">
        <is>
          <t>Space Science and Engineering, MSc, PGDip</t>
        </is>
      </c>
      <c r="H977" s="77" t="inlineStr">
        <is>
          <t>Major Project</t>
        </is>
      </c>
      <c r="I977" s="77" t="inlineStr">
        <is>
          <t>2027 entry</t>
        </is>
      </c>
      <c r="J977" s="77" t="inlineStr">
        <is>
          <t>2026-10-12</t>
        </is>
      </c>
      <c r="K977" s="77" t="inlineStr">
        <is>
          <t>search-summary paraphrase</t>
        </is>
      </c>
      <c r="L977"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78">
      <c r="A978" s="77" t="inlineStr">
        <is>
          <t>UK09-S05-R2</t>
        </is>
      </c>
      <c r="B978" s="77" t="inlineStr">
        <is>
          <t>UK09</t>
        </is>
      </c>
      <c r="C978" s="77" t="inlineStr">
        <is>
          <t>UK09-S05</t>
        </is>
      </c>
      <c r="D978" s="77" t="inlineStr">
        <is>
          <t>Space Science and Engineering MSc Major Project (Phase A mission study)</t>
        </is>
      </c>
      <c r="E978" s="77" t="inlineStr">
        <is>
          <t>status</t>
        </is>
      </c>
      <c r="F978" s="77" t="inlineStr">
        <is>
          <t>https://le.ac.uk/-/media/uol/docs/course-documentation/documentation/2025-26/pg/cse/space-exploration-systems-msc.pdf</t>
        </is>
      </c>
      <c r="G978" s="77" t="inlineStr">
        <is>
          <t>Space Exploration Systems MSc programme specification</t>
        </is>
      </c>
      <c r="H978" s="77" t="inlineStr">
        <is>
          <t>Programme specification</t>
        </is>
      </c>
      <c r="I978" s="77" t="inlineStr">
        <is>
          <t>2025/26</t>
        </is>
      </c>
      <c r="J978" s="77" t="inlineStr">
        <is>
          <t>2026-10-12</t>
        </is>
      </c>
      <c r="K978" s="77" t="inlineStr">
        <is>
          <t>search-summary paraphrase</t>
        </is>
      </c>
      <c r="L978" s="77" t="inlineStr">
        <is>
          <t>2025/26 specification for the programme exists; earlier (2017-18, 2021-22) specifications describe same project arrangement.</t>
        </is>
      </c>
    </row>
    <row r="979">
      <c r="A979" s="77" t="inlineStr">
        <is>
          <t>UK09-S06-R1</t>
        </is>
      </c>
      <c r="B979" s="77" t="inlineStr">
        <is>
          <t>UK09</t>
        </is>
      </c>
      <c r="C979" s="77" t="inlineStr">
        <is>
          <t>UK09-S06</t>
        </is>
      </c>
      <c r="D979" s="77" t="inlineStr">
        <is>
          <t>Physics MPhys industrial group research project</t>
        </is>
      </c>
      <c r="E979" s="77" t="inlineStr">
        <is>
          <t>project; group; employer; duration</t>
        </is>
      </c>
      <c r="F979" s="77" t="inlineStr">
        <is>
          <t>https://le.ac.uk/courses/physics-mphys/2027</t>
        </is>
      </c>
      <c r="G979" s="77" t="inlineStr">
        <is>
          <t>Physics MPhys</t>
        </is>
      </c>
      <c r="H979" s="77" t="inlineStr">
        <is>
          <t>Year 3</t>
        </is>
      </c>
      <c r="I979" s="77" t="inlineStr">
        <is>
          <t>2027 entry</t>
        </is>
      </c>
      <c r="J979" s="77" t="inlineStr">
        <is>
          <t>2026-10-12</t>
        </is>
      </c>
      <c r="K979" s="77" t="inlineStr">
        <is>
          <t>search-summary paraphrase</t>
        </is>
      </c>
      <c r="L979"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80">
      <c r="A980" s="77" t="inlineStr">
        <is>
          <t>UK09-S07-R1</t>
        </is>
      </c>
      <c r="B980" s="77" t="inlineStr">
        <is>
          <t>UK09</t>
        </is>
      </c>
      <c r="C980" s="77" t="inlineStr">
        <is>
          <t>UK09-S07</t>
        </is>
      </c>
      <c r="D980" s="77" t="inlineStr">
        <is>
          <t>AI Agentic Solutions in Business Project (EMPAIP)</t>
        </is>
      </c>
      <c r="E980" s="77" t="inlineStr">
        <is>
          <t>project; employer; credit; status</t>
        </is>
      </c>
      <c r="F980" s="77" t="inlineStr">
        <is>
          <t>https://le.ac.uk/news/2026/september/businesses-university-leicester-students-ai-economy</t>
        </is>
      </c>
      <c r="G980" s="77" t="inlineStr">
        <is>
          <t>East Midlands businesses and University of Leicester students to work together in AI-enabled economy</t>
        </is>
      </c>
      <c r="H980" s="77" t="inlineStr">
        <is>
          <t>EMPAIP</t>
        </is>
      </c>
      <c r="I980" s="77" t="inlineStr">
        <is>
          <t>2026</t>
        </is>
      </c>
      <c r="J980" s="77" t="inlineStr">
        <is>
          <t>2026-10-12</t>
        </is>
      </c>
      <c r="K980" s="77" t="inlineStr">
        <is>
          <t>search-summary paraphrase</t>
        </is>
      </c>
      <c r="L980" s="77" t="inlineStr">
        <is>
          <t>45-month Innovate UK-funded EMPAIP led by School of Business; 60-credit AI Agentic Solutions in Business Project as alternative to dissertation, based on real employer briefs; ~180 students a year; 180 AI internships; AI for Business Accelerator.</t>
        </is>
      </c>
    </row>
    <row r="981">
      <c r="A981" s="77" t="inlineStr">
        <is>
          <t>UK09-S07-R2</t>
        </is>
      </c>
      <c r="B981" s="77" t="inlineStr">
        <is>
          <t>UK09</t>
        </is>
      </c>
      <c r="C981" s="77" t="inlineStr">
        <is>
          <t>UK09-S07</t>
        </is>
      </c>
      <c r="D981" s="77" t="inlineStr">
        <is>
          <t>AI Agentic Solutions in Business Project (EMPAIP)</t>
        </is>
      </c>
      <c r="E981" s="77" t="inlineStr">
        <is>
          <t>reach; credit</t>
        </is>
      </c>
      <c r="F981" s="77" t="inlineStr">
        <is>
          <t>https://le.ac.uk/courses/marketing-msc/2026</t>
        </is>
      </c>
      <c r="G981" s="77" t="inlineStr">
        <is>
          <t>Strategic Marketing MSc</t>
        </is>
      </c>
      <c r="H981" s="77" t="inlineStr">
        <is>
          <t>Final module options</t>
        </is>
      </c>
      <c r="I981" s="77" t="inlineStr">
        <is>
          <t>2026 entry</t>
        </is>
      </c>
      <c r="J981" s="77" t="inlineStr">
        <is>
          <t>2026-10-12</t>
        </is>
      </c>
      <c r="K981" s="77" t="inlineStr">
        <is>
          <t>search-summary paraphrase</t>
        </is>
      </c>
      <c r="L981" s="77" t="inlineStr">
        <is>
          <t>60-credit AI Agent Solutions in Business Project listed as an AI pathway option; no mention of teams.</t>
        </is>
      </c>
    </row>
    <row r="982">
      <c r="A982" s="77" t="inlineStr">
        <is>
          <t>UK09-S08-R1</t>
        </is>
      </c>
      <c r="B982" s="77" t="inlineStr">
        <is>
          <t>UK09</t>
        </is>
      </c>
      <c r="C982" s="77" t="inlineStr">
        <is>
          <t>UK09-S08</t>
        </is>
      </c>
      <c r="D982" s="77" t="inlineStr">
        <is>
          <t>EG4007 Group Project (Mechanical/General/Aerospace Engineering MEng)</t>
        </is>
      </c>
      <c r="E982" s="77" t="inlineStr">
        <is>
          <t>project; group; employer; credit</t>
        </is>
      </c>
      <c r="F982" s="77" t="inlineStr">
        <is>
          <t>https://le.ac.uk/courses/mechanical-engineering-meng/2026</t>
        </is>
      </c>
      <c r="G982" s="77" t="inlineStr">
        <is>
          <t>Mechanical Engineering MEng</t>
        </is>
      </c>
      <c r="H982" s="77" t="inlineStr">
        <is>
          <t>Final year</t>
        </is>
      </c>
      <c r="I982" s="77" t="inlineStr">
        <is>
          <t>2026 entry</t>
        </is>
      </c>
      <c r="J982" s="77" t="inlineStr">
        <is>
          <t>2026-10-12</t>
        </is>
      </c>
      <c r="K982" s="77" t="inlineStr">
        <is>
          <t>search-summary paraphrase</t>
        </is>
      </c>
      <c r="L982" s="77" t="inlineStr">
        <is>
          <t>EG4007 Group Project (year-long, 30 credits) alongside Leadership and Project Management; project work may also include output from an industrial partner.</t>
        </is>
      </c>
    </row>
    <row r="983">
      <c r="A983" s="77" t="inlineStr">
        <is>
          <t>UK09-S09-R1</t>
        </is>
      </c>
      <c r="B983" s="77" t="inlineStr">
        <is>
          <t>UK09</t>
        </is>
      </c>
      <c r="C983" s="77" t="inlineStr">
        <is>
          <t>UK09-S09</t>
        </is>
      </c>
      <c r="D983" s="77" t="inlineStr">
        <is>
          <t>Consultancy Challenge</t>
        </is>
      </c>
      <c r="E983" s="77" t="inlineStr">
        <is>
          <t>credit; status</t>
        </is>
      </c>
      <c r="F983" s="77" t="inlineStr">
        <is>
          <t>https://le.ac.uk/-/media/uol/docs/course-documentation/documentation/2024-25/ug/cssah/business-and-management-ba.pdf</t>
        </is>
      </c>
      <c r="G983" s="77" t="inlineStr">
        <is>
          <t>Business and Management BA programme specification</t>
        </is>
      </c>
      <c r="H983" s="77" t="inlineStr">
        <is>
          <t>Module table</t>
        </is>
      </c>
      <c r="I983" s="77" t="inlineStr">
        <is>
          <t>2024/25</t>
        </is>
      </c>
      <c r="J983" s="77" t="inlineStr">
        <is>
          <t>2026-10-12</t>
        </is>
      </c>
      <c r="K983" s="77" t="inlineStr">
        <is>
          <t>search-summary paraphrase</t>
        </is>
      </c>
      <c r="L983" s="77" t="inlineStr">
        <is>
          <t>Sem 2 MK2105 Consultancy Challenge 15 credits.</t>
        </is>
      </c>
    </row>
    <row r="984">
      <c r="A984" s="77" t="inlineStr">
        <is>
          <t>UK09-S09-R2</t>
        </is>
      </c>
      <c r="B984" s="77" t="inlineStr">
        <is>
          <t>UK09</t>
        </is>
      </c>
      <c r="C984" s="77" t="inlineStr">
        <is>
          <t>UK09-S09</t>
        </is>
      </c>
      <c r="D984" s="77" t="inlineStr">
        <is>
          <t>Consultancy Challenge</t>
        </is>
      </c>
      <c r="E984" s="77" t="inlineStr">
        <is>
          <t>employer</t>
        </is>
      </c>
      <c r="F984" s="77" t="inlineStr">
        <is>
          <t>https://le.ac.uk/enterprise/recruit-our-students/toolkit</t>
        </is>
      </c>
      <c r="G984" s="77" t="inlineStr">
        <is>
          <t>Employer toolkit</t>
        </is>
      </c>
      <c r="H984" s="77" t="inlineStr">
        <is>
          <t>Summer consultancy challenges</t>
        </is>
      </c>
      <c r="I984" s="77" t="inlineStr">
        <is>
          <t>undated</t>
        </is>
      </c>
      <c r="J984" s="77" t="inlineStr">
        <is>
          <t>2026-10-12</t>
        </is>
      </c>
      <c r="K984" s="77" t="inlineStr">
        <is>
          <t>search-summary paraphrase</t>
        </is>
      </c>
      <c r="L984" s="77" t="inlineStr">
        <is>
          <t>A consultancy project gives you the opportunity to receive responses to a specific brief (employer-facing page).</t>
        </is>
      </c>
    </row>
    <row r="985">
      <c r="A985" s="77" t="inlineStr">
        <is>
          <t>UK10-S01-R1</t>
        </is>
      </c>
      <c r="B985" s="77" t="inlineStr">
        <is>
          <t>UK10</t>
        </is>
      </c>
      <c r="C985" s="77" t="inlineStr">
        <is>
          <t>UK10-S01</t>
        </is>
      </c>
      <c r="D985" s="77" t="inlineStr">
        <is>
          <t>Vertically Integrated Projects for Sustainable Development (VIP4SD)</t>
        </is>
      </c>
      <c r="E985" s="77" t="inlineStr">
        <is>
          <t>project; group; credit; reach</t>
        </is>
      </c>
      <c r="F985" s="77" t="inlineStr">
        <is>
          <t>https://www.strath.ac.uk/studywithus/verticallyintegratedprojectsforsustainabledevelopment/abouttheprogramme/</t>
        </is>
      </c>
      <c r="G985" s="77" t="inlineStr">
        <is>
          <t>About Vertically Integrated Projects for Sustainable Development (VIP4SD)</t>
        </is>
      </c>
      <c r="H985" s="77" t="inlineStr">
        <is>
          <t>About the programme</t>
        </is>
      </c>
      <c r="I985" s="77" t="inlineStr">
        <is>
          <t>undated</t>
        </is>
      </c>
      <c r="J985" s="77" t="inlineStr">
        <is>
          <t>2026-10-12</t>
        </is>
      </c>
      <c r="K985" s="77" t="inlineStr">
        <is>
          <t>search-index extract</t>
        </is>
      </c>
      <c r="L985" s="77" t="inlineStr">
        <is>
          <t>Students gain academic credits while working to address real-world problems through collaborative projects; teams include students from different year groups and disciplines, academics and postgraduate researchers (search-index summary).</t>
        </is>
      </c>
    </row>
    <row r="986">
      <c r="A986" s="77" t="inlineStr">
        <is>
          <t>UK10-S01-R2</t>
        </is>
      </c>
      <c r="B986" s="77" t="inlineStr">
        <is>
          <t>UK10</t>
        </is>
      </c>
      <c r="C986" s="77" t="inlineStr">
        <is>
          <t>UK10-S01</t>
        </is>
      </c>
      <c r="D986" s="77" t="inlineStr">
        <is>
          <t>Vertically Integrated Projects for Sustainable Development (VIP4SD)</t>
        </is>
      </c>
      <c r="E986" s="77" t="inlineStr">
        <is>
          <t>project; employer</t>
        </is>
      </c>
      <c r="F986" s="77" t="inlineStr">
        <is>
          <t>https://www.strath.ac.uk/workwithus/centreforsustainabledevelopment/researchadvising/vip4sd/</t>
        </is>
      </c>
      <c r="G986" s="77" t="inlineStr">
        <is>
          <t>VIP4SD</t>
        </is>
      </c>
      <c r="H986" s="77" t="inlineStr">
        <is>
          <t>Programme page</t>
        </is>
      </c>
      <c r="I986" s="77" t="inlineStr">
        <is>
          <t>undated</t>
        </is>
      </c>
      <c r="J986" s="77" t="inlineStr">
        <is>
          <t>2026-10-12</t>
        </is>
      </c>
      <c r="K986" s="77" t="inlineStr">
        <is>
          <t>search-index extract</t>
        </is>
      </c>
      <c r="L986" s="77" t="inlineStr">
        <is>
          <t>Projects work with local schools, the NHS and partners in Malawi, Rwanda and the Gambia; Energy for Development project completed solar PV installations in schools and health clinics (search-index summary).</t>
        </is>
      </c>
    </row>
    <row r="987">
      <c r="A987" s="77" t="inlineStr">
        <is>
          <t>UK10-S01-R3</t>
        </is>
      </c>
      <c r="B987" s="77" t="inlineStr">
        <is>
          <t>UK10</t>
        </is>
      </c>
      <c r="C987" s="77" t="inlineStr">
        <is>
          <t>UK10-S01</t>
        </is>
      </c>
      <c r="D987" s="77" t="inlineStr">
        <is>
          <t>Vertically Integrated Projects for Sustainable Development (VIP4SD)</t>
        </is>
      </c>
      <c r="E987" s="77" t="inlineStr">
        <is>
          <t>reach; status</t>
        </is>
      </c>
      <c r="F987" s="77" t="inlineStr">
        <is>
          <t>https://www.strath.ac.uk/media/1newwebsite/documents/Strathclyde_SESS30_Nov25_-_Digital_(2).pdf</t>
        </is>
      </c>
      <c r="G987" s="77" t="inlineStr">
        <is>
          <t>The Place of Useful Learning: Social and Environmental Sustainability Strategy</t>
        </is>
      </c>
      <c r="H987" s="77" t="inlineStr">
        <is>
          <t>VIP4SD case study</t>
        </is>
      </c>
      <c r="I987" s="77" t="inlineStr">
        <is>
          <t>2025</t>
        </is>
      </c>
      <c r="J987" s="77" t="inlineStr">
        <is>
          <t>2026-10-12</t>
        </is>
      </c>
      <c r="K987" s="77" t="inlineStr">
        <is>
          <t>search-summary paraphrase</t>
        </is>
      </c>
      <c r="L987" s="77" t="inlineStr">
        <is>
          <t>Programme currently engages approximately 200 students working across 20 interdisciplinary research projects and is being introduced across all four University faculties (search-index summary).</t>
        </is>
      </c>
    </row>
    <row r="988">
      <c r="A988" s="77" t="inlineStr">
        <is>
          <t>UK10-S02-R1</t>
        </is>
      </c>
      <c r="B988" s="77" t="inlineStr">
        <is>
          <t>UK10</t>
        </is>
      </c>
      <c r="C988" s="77" t="inlineStr">
        <is>
          <t>UK10-S02</t>
        </is>
      </c>
      <c r="D988" s="77" t="inlineStr">
        <is>
          <t>DMEM Industrial Group Projects (IGP) / Industrial Projects scheme</t>
        </is>
      </c>
      <c r="E988" s="77" t="inlineStr">
        <is>
          <t>project; group; employer; eligibility</t>
        </is>
      </c>
      <c r="F988" s="77" t="inlineStr">
        <is>
          <t>https://www.strath.ac.uk/engineering/designmanufacturingengineeringmanagement/workingwithbusinessorganisations/interestedinparticipatingindmemsindustrialgroupprojects/</t>
        </is>
      </c>
      <c r="G988" s="77" t="inlineStr">
        <is>
          <t>Interested in Participating in DMEM's Individual and Industrial Group Projects?</t>
        </is>
      </c>
      <c r="H988" s="77" t="inlineStr">
        <is>
          <t>Scheme description</t>
        </is>
      </c>
      <c r="I988" s="77" t="inlineStr">
        <is>
          <t>undated</t>
        </is>
      </c>
      <c r="J988" s="77" t="inlineStr">
        <is>
          <t>2026-10-12</t>
        </is>
      </c>
      <c r="K988" s="77" t="inlineStr">
        <is>
          <t>search-index extract</t>
        </is>
      </c>
      <c r="L988"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89">
      <c r="A989" s="77" t="inlineStr">
        <is>
          <t>UK10-S02-R2</t>
        </is>
      </c>
      <c r="B989" s="77" t="inlineStr">
        <is>
          <t>UK10</t>
        </is>
      </c>
      <c r="C989" s="77" t="inlineStr">
        <is>
          <t>UK10-S02</t>
        </is>
      </c>
      <c r="D989" s="77" t="inlineStr">
        <is>
          <t>DMEM Industrial Group Projects (IGP) / Industrial Projects scheme</t>
        </is>
      </c>
      <c r="E989" s="77" t="inlineStr">
        <is>
          <t>project; group; employer; participation</t>
        </is>
      </c>
      <c r="F989" s="77" t="inlineStr">
        <is>
          <t>https://www.strath.ac.uk/courses/undergraduate/manufacturingengineeringwithmanagementmeng/</t>
        </is>
      </c>
      <c r="G989" s="77" t="inlineStr">
        <is>
          <t>MEng Manufacturing Engineering with Management</t>
        </is>
      </c>
      <c r="H989" s="77" t="inlineStr">
        <is>
          <t>Course content</t>
        </is>
      </c>
      <c r="I989" s="77" t="inlineStr">
        <is>
          <t>undated</t>
        </is>
      </c>
      <c r="J989" s="77" t="inlineStr">
        <is>
          <t>2026-10-12</t>
        </is>
      </c>
      <c r="K989" s="77" t="inlineStr">
        <is>
          <t>search-index extract</t>
        </is>
      </c>
      <c r="L989" s="77" t="inlineStr">
        <is>
          <t>Industrial Group Project is a team-based industrial project where an outline brief is set by an industrial client; the team manages all aspects through to a finished solution; teams meet academic staff and industrial clients regularly.</t>
        </is>
      </c>
    </row>
    <row r="990">
      <c r="A990" s="77" t="inlineStr">
        <is>
          <t>UK10-S02-R3</t>
        </is>
      </c>
      <c r="B990" s="77" t="inlineStr">
        <is>
          <t>UK10</t>
        </is>
      </c>
      <c r="C990" s="77" t="inlineStr">
        <is>
          <t>UK10-S02</t>
        </is>
      </c>
      <c r="D990" s="77" t="inlineStr">
        <is>
          <t>DMEM Industrial Group Projects (IGP) / Industrial Projects scheme</t>
        </is>
      </c>
      <c r="E990" s="77" t="inlineStr">
        <is>
          <t>credit; employer; project</t>
        </is>
      </c>
      <c r="F990" s="77" t="inlineStr">
        <is>
          <t>https://www.strath.ac.uk/courses/postgraduatetaught/systemsengineeringmanagement/</t>
        </is>
      </c>
      <c r="G990" s="77" t="inlineStr">
        <is>
          <t>MSc Systems Engineering Management</t>
        </is>
      </c>
      <c r="H990" s="77" t="inlineStr">
        <is>
          <t>Class content</t>
        </is>
      </c>
      <c r="I990" s="77" t="inlineStr">
        <is>
          <t>undated</t>
        </is>
      </c>
      <c r="J990" s="77" t="inlineStr">
        <is>
          <t>2026-10-12</t>
        </is>
      </c>
      <c r="K990" s="77" t="inlineStr">
        <is>
          <t>search-summary paraphrase</t>
        </is>
      </c>
      <c r="L990" s="77" t="inlineStr">
        <is>
          <t>40-credit team project working with an industrial client on a practical problem; deliverables include project report and presentation to the client; past clients listed include Babcock, BAE Systems, Rolls-Royce, Thales and Jacobs (search-index summary).</t>
        </is>
      </c>
    </row>
    <row r="991">
      <c r="A991" s="77" t="inlineStr">
        <is>
          <t>UK10-S02-R4</t>
        </is>
      </c>
      <c r="B991" s="77" t="inlineStr">
        <is>
          <t>UK10</t>
        </is>
      </c>
      <c r="C991" s="77" t="inlineStr">
        <is>
          <t>UK10-S02</t>
        </is>
      </c>
      <c r="D991" s="77" t="inlineStr">
        <is>
          <t>DMEM Industrial Group Projects (IGP) / Industrial Projects scheme</t>
        </is>
      </c>
      <c r="E991" s="77" t="inlineStr">
        <is>
          <t>status</t>
        </is>
      </c>
      <c r="F991" s="77" t="inlineStr">
        <is>
          <t>https://pureportal.strath.ac.uk/en/activities/dmem-industrial-group-projects-igp-presentation-day-2025/</t>
        </is>
      </c>
      <c r="G991" s="77" t="inlineStr">
        <is>
          <t>DMEM Industrial Group Projects (IGP) Presentation Day 2025</t>
        </is>
      </c>
      <c r="H991" s="77" t="inlineStr">
        <is>
          <t>Activity record</t>
        </is>
      </c>
      <c r="I991" s="77" t="inlineStr">
        <is>
          <t>2025</t>
        </is>
      </c>
      <c r="J991" s="77" t="inlineStr">
        <is>
          <t>2026-10-12</t>
        </is>
      </c>
      <c r="K991" s="77" t="inlineStr">
        <is>
          <t>search-summary paraphrase</t>
        </is>
      </c>
      <c r="L991" s="77" t="inlineStr">
        <is>
          <t>Presentation day recorded for 9 May 2025 (search-index summary).</t>
        </is>
      </c>
    </row>
    <row r="992">
      <c r="A992" s="77" t="inlineStr">
        <is>
          <t>UK10-S03-R1</t>
        </is>
      </c>
      <c r="B992" s="77" t="inlineStr">
        <is>
          <t>UK10</t>
        </is>
      </c>
      <c r="C992" s="77" t="inlineStr">
        <is>
          <t>UK10-S03</t>
        </is>
      </c>
      <c r="D992" s="77" t="inlineStr">
        <is>
          <t>MSc Civil Engineering industry-led Group Design Project</t>
        </is>
      </c>
      <c r="E992" s="77" t="inlineStr">
        <is>
          <t>project; group; employer; credit</t>
        </is>
      </c>
      <c r="F992" s="77" t="inlineStr">
        <is>
          <t>https://www.strath.ac.uk/courses/postgraduatetaught/civilengineering/</t>
        </is>
      </c>
      <c r="G992" s="77" t="inlineStr">
        <is>
          <t>MSc Civil Engineering Masters UK</t>
        </is>
      </c>
      <c r="H992" s="77" t="inlineStr">
        <is>
          <t>Course content</t>
        </is>
      </c>
      <c r="I992" s="77" t="inlineStr">
        <is>
          <t>undated</t>
        </is>
      </c>
      <c r="J992" s="77" t="inlineStr">
        <is>
          <t>2026-10-12</t>
        </is>
      </c>
      <c r="K992" s="77" t="inlineStr">
        <is>
          <t>search-summary paraphrase</t>
        </is>
      </c>
      <c r="L992"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93">
      <c r="A993" s="77" t="inlineStr">
        <is>
          <t>UK10-S04-R1</t>
        </is>
      </c>
      <c r="B993" s="77" t="inlineStr">
        <is>
          <t>UK10</t>
        </is>
      </c>
      <c r="C993" s="77" t="inlineStr">
        <is>
          <t>UK10-S04</t>
        </is>
      </c>
      <c r="D993" s="77" t="inlineStr">
        <is>
          <t>Becoming an Effective Business Analyst (BEBA) experiential learning class, MSc Business Analysis &amp; Consulting (and pathway variants)</t>
        </is>
      </c>
      <c r="E993" s="77" t="inlineStr">
        <is>
          <t>project; group; employer</t>
        </is>
      </c>
      <c r="F993" s="77" t="inlineStr">
        <is>
          <t>https://www.strath.ac.uk/courses/postgraduatetaught/businessanalysisconsulting/</t>
        </is>
      </c>
      <c r="G993" s="77" t="inlineStr">
        <is>
          <t>Business Analysis &amp; Consulting</t>
        </is>
      </c>
      <c r="H993" s="77" t="inlineStr">
        <is>
          <t>Experiential learning class</t>
        </is>
      </c>
      <c r="I993" s="77" t="inlineStr">
        <is>
          <t>undated</t>
        </is>
      </c>
      <c r="J993" s="77" t="inlineStr">
        <is>
          <t>2026-10-12</t>
        </is>
      </c>
      <c r="K993" s="77" t="inlineStr">
        <is>
          <t>search-summary paraphrase</t>
        </is>
      </c>
      <c r="L993" s="77" t="inlineStr">
        <is>
          <t>Clients, usually managers from outside organisations, bring semi-structured business problems; alumni describe being allocated team members and presenting recommendations back to the client (search-index summary).</t>
        </is>
      </c>
    </row>
    <row r="994">
      <c r="A994" s="77" t="inlineStr">
        <is>
          <t>UK10-S04-R2</t>
        </is>
      </c>
      <c r="B994" s="77" t="inlineStr">
        <is>
          <t>UK10</t>
        </is>
      </c>
      <c r="C994" s="77" t="inlineStr">
        <is>
          <t>UK10-S04</t>
        </is>
      </c>
      <c r="D994" s="77" t="inlineStr">
        <is>
          <t>Becoming an Effective Business Analyst (BEBA) experiential learning class, MSc Business Analysis &amp; Consulting (and pathway variants)</t>
        </is>
      </c>
      <c r="E994" s="77" t="inlineStr">
        <is>
          <t>group; employer</t>
        </is>
      </c>
      <c r="F994" s="77" t="inlineStr">
        <is>
          <t>https://www.strath.ac.uk/courses/postgraduatetaught/businessanalysisconsultingwithprojectmanagement/</t>
        </is>
      </c>
      <c r="G994" s="77" t="inlineStr">
        <is>
          <t>MSc Business Analysis &amp; Consulting with Project Management</t>
        </is>
      </c>
      <c r="H994" s="77" t="inlineStr">
        <is>
          <t>Course content</t>
        </is>
      </c>
      <c r="I994" s="77" t="inlineStr">
        <is>
          <t>undated</t>
        </is>
      </c>
      <c r="J994" s="77" t="inlineStr">
        <is>
          <t>2026-10-12</t>
        </is>
      </c>
      <c r="K994" s="77" t="inlineStr">
        <is>
          <t>search-summary paraphrase</t>
        </is>
      </c>
      <c r="L994" s="77" t="inlineStr">
        <is>
          <t>Assessment includes group report (search-index summary); work with industry partners across energy, healthcare and financial services.</t>
        </is>
      </c>
    </row>
    <row r="995">
      <c r="A995" s="77" t="inlineStr">
        <is>
          <t>UK10-S04-R3</t>
        </is>
      </c>
      <c r="B995" s="77" t="inlineStr">
        <is>
          <t>UK10</t>
        </is>
      </c>
      <c r="C995" s="77" t="inlineStr">
        <is>
          <t>UK10-S04</t>
        </is>
      </c>
      <c r="D995" s="77" t="inlineStr">
        <is>
          <t>Becoming an Effective Business Analyst (BEBA) experiential learning class, MSc Business Analysis &amp; Consulting (and pathway variants)</t>
        </is>
      </c>
      <c r="E995" s="77" t="inlineStr">
        <is>
          <t>employer; status</t>
        </is>
      </c>
      <c r="F995" s="77" t="inlineStr">
        <is>
          <t>https://www.sbs.strath.ac.uk/newsletter/2026-03/also-in-the-news/</t>
        </is>
      </c>
      <c r="G995" s="77" t="inlineStr">
        <is>
          <t>Also in the news - Strathclyde Business School</t>
        </is>
      </c>
      <c r="H995" s="77" t="inlineStr">
        <is>
          <t>Business Analysis and Consulting item</t>
        </is>
      </c>
      <c r="I995" s="77" t="inlineStr">
        <is>
          <t>2026-03</t>
        </is>
      </c>
      <c r="J995" s="77" t="inlineStr">
        <is>
          <t>2026-10-12</t>
        </is>
      </c>
      <c r="K995" s="77" t="inlineStr">
        <is>
          <t>search-index extract</t>
        </is>
      </c>
      <c r="L995" s="77" t="inlineStr">
        <is>
          <t>The Becoming an Effective Business Analyst experiential learning module has featured client case studies from Deloitte, StormID, Sphera software solutions, WB Alloys.</t>
        </is>
      </c>
    </row>
    <row r="996">
      <c r="A996" s="77" t="inlineStr">
        <is>
          <t>UK10-S05-R1</t>
        </is>
      </c>
      <c r="B996" s="77" t="inlineStr">
        <is>
          <t>UK10</t>
        </is>
      </c>
      <c r="C996" s="77" t="inlineStr">
        <is>
          <t>UK10-S05</t>
        </is>
      </c>
      <c r="D996" s="77" t="inlineStr">
        <is>
          <t>BA Business Analysis &amp; Technology: live business consultancy projects (second year) / Business Analysis and Practice</t>
        </is>
      </c>
      <c r="E996" s="77" t="inlineStr">
        <is>
          <t>project; group; employer</t>
        </is>
      </c>
      <c r="F996" s="77" t="inlineStr">
        <is>
          <t>https://www.strath.ac.uk/courses/undergraduate/businessanalysistechnology/</t>
        </is>
      </c>
      <c r="G996" s="77" t="inlineStr">
        <is>
          <t>BA Hons Business Analysis &amp; Technology</t>
        </is>
      </c>
      <c r="H996" s="77" t="inlineStr">
        <is>
          <t>Second year / Honours</t>
        </is>
      </c>
      <c r="I996" s="77" t="inlineStr">
        <is>
          <t>undated</t>
        </is>
      </c>
      <c r="J996" s="77" t="inlineStr">
        <is>
          <t>2026-10-12</t>
        </is>
      </c>
      <c r="K996" s="77" t="inlineStr">
        <is>
          <t>search-summary paraphrase</t>
        </is>
      </c>
      <c r="L996" s="77" t="inlineStr">
        <is>
          <t>Second year: two live business consultancy projects, one per semester; as a team of six, develop solutions for the local SME economy; clients introduce problems, provide information and listen to recommended solutions (search-index summary).</t>
        </is>
      </c>
    </row>
    <row r="997">
      <c r="A997" s="77" t="inlineStr">
        <is>
          <t>UK10-S05-R2</t>
        </is>
      </c>
      <c r="B997" s="77" t="inlineStr">
        <is>
          <t>UK10</t>
        </is>
      </c>
      <c r="C997" s="77" t="inlineStr">
        <is>
          <t>UK10-S05</t>
        </is>
      </c>
      <c r="D997" s="77" t="inlineStr">
        <is>
          <t>BA Business Analysis &amp; Technology: live business consultancy projects (second year) / Business Analysis and Practice</t>
        </is>
      </c>
      <c r="E997" s="77" t="inlineStr">
        <is>
          <t>employer; status</t>
        </is>
      </c>
      <c r="F997" s="77" t="inlineStr">
        <is>
          <t>https://www.sbs.strath.ac.uk/newsletter/2026-03/also-in-the-news/</t>
        </is>
      </c>
      <c r="G997" s="77" t="inlineStr">
        <is>
          <t>Also in the news - Strathclyde Business School</t>
        </is>
      </c>
      <c r="H997" s="77" t="inlineStr">
        <is>
          <t>BA Business Analysis and Technology item</t>
        </is>
      </c>
      <c r="I997" s="77" t="inlineStr">
        <is>
          <t>2026-03</t>
        </is>
      </c>
      <c r="J997" s="77" t="inlineStr">
        <is>
          <t>2026-10-12</t>
        </is>
      </c>
      <c r="K997" s="77" t="inlineStr">
        <is>
          <t>search-index extract</t>
        </is>
      </c>
      <c r="L997" s="77" t="inlineStr">
        <is>
          <t>The Business Analysis and Practice module used client cases from Barclays (scam detection and prevention strategy) and DSTL (defence spending options for the next 10 years).</t>
        </is>
      </c>
    </row>
    <row r="998">
      <c r="A998" s="77" t="inlineStr">
        <is>
          <t>UK10-S06-R1</t>
        </is>
      </c>
      <c r="B998" s="77" t="inlineStr">
        <is>
          <t>UK10</t>
        </is>
      </c>
      <c r="C998" s="77" t="inlineStr">
        <is>
          <t>UK10-S06</t>
        </is>
      </c>
      <c r="D998" s="77" t="inlineStr">
        <is>
          <t>Marketing Works (live project option), MSc Marketing / International Marketing / Tourism Marketing Management</t>
        </is>
      </c>
      <c r="E998" s="77" t="inlineStr">
        <is>
          <t>project; group; employer</t>
        </is>
      </c>
      <c r="F998" s="77" t="inlineStr">
        <is>
          <t>https://www.strath.ac.uk/business/faculty/engagewithourstudents/studentinternships/marketingworksproject/</t>
        </is>
      </c>
      <c r="G998" s="77" t="inlineStr">
        <is>
          <t>Marketing Works project</t>
        </is>
      </c>
      <c r="H998" s="77" t="inlineStr">
        <is>
          <t>Scheme description</t>
        </is>
      </c>
      <c r="I998" s="77" t="inlineStr">
        <is>
          <t>undated</t>
        </is>
      </c>
      <c r="J998" s="77" t="inlineStr">
        <is>
          <t>2026-10-12</t>
        </is>
      </c>
      <c r="K998" s="77" t="inlineStr">
        <is>
          <t>search-summary paraphrase</t>
        </is>
      </c>
      <c r="L998" s="77" t="inlineStr">
        <is>
          <t>Students work in groups on real-life projects put forward by various types of business, supervised by marketing academics (search-index summary).</t>
        </is>
      </c>
    </row>
    <row r="999">
      <c r="A999" s="77" t="inlineStr">
        <is>
          <t>UK10-S06-R2</t>
        </is>
      </c>
      <c r="B999" s="77" t="inlineStr">
        <is>
          <t>UK10</t>
        </is>
      </c>
      <c r="C999" s="77" t="inlineStr">
        <is>
          <t>UK10-S06</t>
        </is>
      </c>
      <c r="D999" s="77" t="inlineStr">
        <is>
          <t>Marketing Works (live project option), MSc Marketing / International Marketing / Tourism Marketing Management</t>
        </is>
      </c>
      <c r="E999" s="77" t="inlineStr">
        <is>
          <t>group; employer</t>
        </is>
      </c>
      <c r="F999" s="77" t="inlineStr">
        <is>
          <t>https://www.strath.ac.uk/business/marketing/industrylinks/</t>
        </is>
      </c>
      <c r="G999" s="77" t="inlineStr">
        <is>
          <t>Industry links</t>
        </is>
      </c>
      <c r="H999" s="77" t="inlineStr">
        <is>
          <t>Marketing Works</t>
        </is>
      </c>
      <c r="I999" s="77" t="inlineStr">
        <is>
          <t>undated</t>
        </is>
      </c>
      <c r="J999" s="77" t="inlineStr">
        <is>
          <t>2026-10-12</t>
        </is>
      </c>
      <c r="K999" s="77" t="inlineStr">
        <is>
          <t>search-summary paraphrase</t>
        </is>
      </c>
      <c r="L999" s="77" t="inlineStr">
        <is>
          <t>Students work in groups of five or six; projects begin in January; recent clients have included Sgurr Energy, Smith McLaurin, Microsoft, Thales, Strathclyde Police (search-index summary).</t>
        </is>
      </c>
    </row>
    <row r="1000">
      <c r="A1000" s="77" t="inlineStr">
        <is>
          <t>UK10-S06-R3</t>
        </is>
      </c>
      <c r="B1000" s="77" t="inlineStr">
        <is>
          <t>UK10</t>
        </is>
      </c>
      <c r="C1000" s="77" t="inlineStr">
        <is>
          <t>UK10-S06</t>
        </is>
      </c>
      <c r="D1000" s="77" t="inlineStr">
        <is>
          <t>Marketing Works (live project option), MSc Marketing / International Marketing / Tourism Marketing Management</t>
        </is>
      </c>
      <c r="E1000" s="77" t="inlineStr">
        <is>
          <t>participation</t>
        </is>
      </c>
      <c r="F1000" s="77" t="inlineStr">
        <is>
          <t>https://www.strath.ac.uk/courses/postgraduatetaught/marketing/</t>
        </is>
      </c>
      <c r="G1000" s="77" t="inlineStr">
        <is>
          <t>MSc Marketing Masters UK</t>
        </is>
      </c>
      <c r="H1000" s="77" t="inlineStr">
        <is>
          <t>Programme structure</t>
        </is>
      </c>
      <c r="I1000" s="77" t="inlineStr">
        <is>
          <t>undated</t>
        </is>
      </c>
      <c r="J1000" s="77" t="inlineStr">
        <is>
          <t>2026-10-12</t>
        </is>
      </c>
      <c r="K1000" s="77" t="inlineStr">
        <is>
          <t>search-summary paraphrase</t>
        </is>
      </c>
      <c r="L1000" s="77" t="inlineStr">
        <is>
          <t>Students choose either a theory-based marketing dissertation or a practice-based marketing-works live project (search-index summary).</t>
        </is>
      </c>
    </row>
    <row r="1001">
      <c r="A1001" s="77" t="inlineStr">
        <is>
          <t>UK10-S07-R1</t>
        </is>
      </c>
      <c r="B1001" s="77" t="inlineStr">
        <is>
          <t>UK10</t>
        </is>
      </c>
      <c r="C1001" s="77" t="inlineStr">
        <is>
          <t>UK10-S07</t>
        </is>
      </c>
      <c r="D1001" s="77" t="inlineStr">
        <is>
          <t>Consultancy in Practice (MSc Project Management &amp; Innovation; MSc International Management)</t>
        </is>
      </c>
      <c r="E1001" s="77" t="inlineStr">
        <is>
          <t>project; group; employer</t>
        </is>
      </c>
      <c r="F1001" s="77" t="inlineStr">
        <is>
          <t>https://www.strath.ac.uk/courses/postgraduatetaught/projectmanagementinnovation/</t>
        </is>
      </c>
      <c r="G1001" s="77" t="inlineStr">
        <is>
          <t>MSc Project Management &amp; Innovation</t>
        </is>
      </c>
      <c r="H1001" s="77" t="inlineStr">
        <is>
          <t>Consultancy in Practice</t>
        </is>
      </c>
      <c r="I1001" s="77" t="inlineStr">
        <is>
          <t>undated</t>
        </is>
      </c>
      <c r="J1001" s="77" t="inlineStr">
        <is>
          <t>2026-10-12</t>
        </is>
      </c>
      <c r="K1001" s="77" t="inlineStr">
        <is>
          <t>search-summary paraphrase</t>
        </is>
      </c>
      <c r="L1001" s="77" t="inlineStr">
        <is>
          <t>Students work in small teams to engage with live issues provided by client companies (search-index summary).</t>
        </is>
      </c>
    </row>
    <row r="1002">
      <c r="A1002" s="77" t="inlineStr">
        <is>
          <t>UK10-S07-R2</t>
        </is>
      </c>
      <c r="B1002" s="77" t="inlineStr">
        <is>
          <t>UK10</t>
        </is>
      </c>
      <c r="C1002" s="77" t="inlineStr">
        <is>
          <t>UK10-S07</t>
        </is>
      </c>
      <c r="D1002" s="77" t="inlineStr">
        <is>
          <t>Consultancy in Practice (MSc Project Management &amp; Innovation; MSc International Management)</t>
        </is>
      </c>
      <c r="E1002" s="77" t="inlineStr">
        <is>
          <t>project; group; employer</t>
        </is>
      </c>
      <c r="F1002" s="77" t="inlineStr">
        <is>
          <t>https://www.strath.ac.uk/courses/postgraduatetaught/internationalmanagement/</t>
        </is>
      </c>
      <c r="G1002" s="77" t="inlineStr">
        <is>
          <t>MSc International Management</t>
        </is>
      </c>
      <c r="H1002" s="77" t="inlineStr">
        <is>
          <t>Consultancy in Practice</t>
        </is>
      </c>
      <c r="I1002" s="77" t="inlineStr">
        <is>
          <t>undated</t>
        </is>
      </c>
      <c r="J1002" s="77" t="inlineStr">
        <is>
          <t>2026-10-12</t>
        </is>
      </c>
      <c r="K1002" s="77" t="inlineStr">
        <is>
          <t>search-summary paraphrase</t>
        </is>
      </c>
      <c r="L1002" s="77" t="inlineStr">
        <is>
          <t>Analysing the client's brief on the problem and expected outcome, then group activity; client supplies more detailed input at various stages (search-index summary).</t>
        </is>
      </c>
    </row>
    <row r="1003">
      <c r="A1003" s="77" t="inlineStr">
        <is>
          <t>UK10-S08-R1</t>
        </is>
      </c>
      <c r="B1003" s="77" t="inlineStr">
        <is>
          <t>UK10</t>
        </is>
      </c>
      <c r="C1003" s="77" t="inlineStr">
        <is>
          <t>UK10-S08</t>
        </is>
      </c>
      <c r="D1003" s="77" t="inlineStr">
        <is>
          <t>Management Development Programme (MDP)</t>
        </is>
      </c>
      <c r="E1003" s="77" t="inlineStr">
        <is>
          <t>group; employer; participation</t>
        </is>
      </c>
      <c r="F1003" s="77" t="inlineStr">
        <is>
          <t>https://www.strath.ac.uk/business/undergraduate/managementdevelopmentprogramme/</t>
        </is>
      </c>
      <c r="G1003" s="77" t="inlineStr">
        <is>
          <t>Management Development Programme</t>
        </is>
      </c>
      <c r="H1003" s="77" t="inlineStr">
        <is>
          <t>Programme description</t>
        </is>
      </c>
      <c r="I1003" s="77" t="inlineStr">
        <is>
          <t>undated</t>
        </is>
      </c>
      <c r="J1003" s="77" t="inlineStr">
        <is>
          <t>2026-10-12</t>
        </is>
      </c>
      <c r="K1003" s="77" t="inlineStr">
        <is>
          <t>search-summary paraphrase</t>
        </is>
      </c>
      <c r="L1003"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1004">
      <c r="A1004" s="77" t="inlineStr">
        <is>
          <t>UK10-S08-R2</t>
        </is>
      </c>
      <c r="B1004" s="77" t="inlineStr">
        <is>
          <t>UK10</t>
        </is>
      </c>
      <c r="C1004" s="77" t="inlineStr">
        <is>
          <t>UK10-S08</t>
        </is>
      </c>
      <c r="D1004" s="77" t="inlineStr">
        <is>
          <t>Management Development Programme (MDP)</t>
        </is>
      </c>
      <c r="E1004" s="77" t="inlineStr">
        <is>
          <t>employer</t>
        </is>
      </c>
      <c r="F1004" s="77" t="inlineStr">
        <is>
          <t>https://www.sbs.strath.ac.uk/newsletter/2010-04/mdp.asp</t>
        </is>
      </c>
      <c r="G1004" s="77" t="inlineStr">
        <is>
          <t>Management Development Programme prizewinners</t>
        </is>
      </c>
      <c r="H1004" s="77" t="inlineStr">
        <is>
          <t>MDP 3 prize</t>
        </is>
      </c>
      <c r="I1004" s="77" t="inlineStr">
        <is>
          <t>2010</t>
        </is>
      </c>
      <c r="J1004" s="77" t="inlineStr">
        <is>
          <t>2026-10-12</t>
        </is>
      </c>
      <c r="K1004" s="77" t="inlineStr">
        <is>
          <t>search-summary paraphrase</t>
        </is>
      </c>
      <c r="L1004" s="77" t="inlineStr">
        <is>
          <t>Top three teams presented to staff at the Ernst &amp; Young Glasgow office (search-index summary).</t>
        </is>
      </c>
    </row>
    <row r="1005">
      <c r="A1005" s="77" t="inlineStr">
        <is>
          <t>UK10-S09-R1</t>
        </is>
      </c>
      <c r="B1005" s="77" t="inlineStr">
        <is>
          <t>UK10</t>
        </is>
      </c>
      <c r="C1005" s="77" t="inlineStr">
        <is>
          <t>UK10-S09</t>
        </is>
      </c>
      <c r="D1005" s="77" t="inlineStr">
        <is>
          <t>Architecture: Individual &amp; Industrial Group Projects (live projects)</t>
        </is>
      </c>
      <c r="E1005" s="77" t="inlineStr">
        <is>
          <t>project; group; employer</t>
        </is>
      </c>
      <c r="F1005" s="77" t="inlineStr">
        <is>
          <t>https://www.strath.ac.uk/engineering/architecture/workingwithbusinessorganisations/individualindustrialgroupprojects/</t>
        </is>
      </c>
      <c r="G1005" s="77" t="inlineStr">
        <is>
          <t>Individual &amp; Industrial Group Projects</t>
        </is>
      </c>
      <c r="H1005" s="77" t="inlineStr">
        <is>
          <t>Scheme description</t>
        </is>
      </c>
      <c r="I1005" s="77" t="inlineStr">
        <is>
          <t>undated</t>
        </is>
      </c>
      <c r="J1005" s="77" t="inlineStr">
        <is>
          <t>2026-10-12</t>
        </is>
      </c>
      <c r="K1005" s="77" t="inlineStr">
        <is>
          <t>search-summary paraphrase</t>
        </is>
      </c>
      <c r="L1005" s="77" t="inlineStr">
        <is>
          <t>Brief settled with the client through early discussions, then a student team assigned: individual students or multidisciplinary groups; partners can join mid-point and final reviews (search-index summary).</t>
        </is>
      </c>
    </row>
    <row r="1006">
      <c r="A1006" s="77" t="inlineStr">
        <is>
          <t>UK11-S01-R1</t>
        </is>
      </c>
      <c r="B1006" s="77" t="inlineStr">
        <is>
          <t>UK11</t>
        </is>
      </c>
      <c r="C1006" s="77" t="inlineStr">
        <is>
          <t>UK11-S01</t>
        </is>
      </c>
      <c r="D1006" s="77" t="inlineStr">
        <is>
          <t>Multidisciplinary Engineering Final Year Project (industrial-client design project)</t>
        </is>
      </c>
      <c r="E1006" s="77" t="inlineStr">
        <is>
          <t>project; employer; eligibility</t>
        </is>
      </c>
      <c r="F1006" s="77" t="inlineStr">
        <is>
          <t>https://researchportal.hw.ac.uk/en/publications/multidisciplinary-engineering-final-year-project-approaches-and-r/</t>
        </is>
      </c>
      <c r="G1006" s="77" t="inlineStr">
        <is>
          <t>Multidisciplinary Engineering Final Year Project: Approaches and Reflections</t>
        </is>
      </c>
      <c r="H1006" s="77" t="inlineStr">
        <is>
          <t>Abstract</t>
        </is>
      </c>
      <c r="I1006" s="77" t="inlineStr">
        <is>
          <t>undated</t>
        </is>
      </c>
      <c r="J1006" s="77" t="inlineStr">
        <is>
          <t>2026-10-12</t>
        </is>
      </c>
      <c r="K1006" s="77" t="inlineStr">
        <is>
          <t>search-index extract (quoted)</t>
        </is>
      </c>
      <c r="L1006"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1007">
      <c r="A1007" s="77" t="inlineStr">
        <is>
          <t>UK11-S02-R1</t>
        </is>
      </c>
      <c r="B1007" s="77" t="inlineStr">
        <is>
          <t>UK11</t>
        </is>
      </c>
      <c r="C1007" s="77" t="inlineStr">
        <is>
          <t>UK11-S02</t>
        </is>
      </c>
      <c r="D1007" s="77" t="inlineStr">
        <is>
          <t>System Project</t>
        </is>
      </c>
      <c r="E1007" s="77" t="inlineStr">
        <is>
          <t>project; group; employer; status</t>
        </is>
      </c>
      <c r="F1007" s="77" t="inlineStr">
        <is>
          <t>https://curriculum.hw.ac.uk/coursedetails/B39VS?termcode=202223</t>
        </is>
      </c>
      <c r="G1007" s="77" t="inlineStr">
        <is>
          <t>System Project - Curriculum Explorer</t>
        </is>
      </c>
      <c r="H1007" s="77" t="inlineStr">
        <is>
          <t>Course details / learning outcomes</t>
        </is>
      </c>
      <c r="I1007" s="77" t="inlineStr">
        <is>
          <t>2022/23</t>
        </is>
      </c>
      <c r="J1007" s="77" t="inlineStr">
        <is>
          <t>2026-10-12</t>
        </is>
      </c>
      <c r="K1007" s="77" t="inlineStr">
        <is>
          <t>search-summary paraphrase</t>
        </is>
      </c>
      <c r="L1007" s="77" t="inlineStr">
        <is>
          <t>Teamwork-focused course; learning outcomes include a project demonstration to academic staff and staff from industry, and team documents such as meeting minutes and a final report.</t>
        </is>
      </c>
    </row>
    <row r="1008">
      <c r="A1008" s="77" t="inlineStr">
        <is>
          <t>UK11-S03-R1</t>
        </is>
      </c>
      <c r="B1008" s="77" t="inlineStr">
        <is>
          <t>UK11</t>
        </is>
      </c>
      <c r="C1008" s="77" t="inlineStr">
        <is>
          <t>UK11-S03</t>
        </is>
      </c>
      <c r="D1008" s="77" t="inlineStr">
        <is>
          <t>MSc International Business Management - company consultancy project</t>
        </is>
      </c>
      <c r="E1008" s="77" t="inlineStr">
        <is>
          <t>project</t>
        </is>
      </c>
      <c r="F1008" s="77" t="inlineStr">
        <is>
          <t>https://www.hw.ac.uk/study/postgraduate/international-business-management</t>
        </is>
      </c>
      <c r="G1008" s="77" t="inlineStr">
        <is>
          <t>MSc International Business Management</t>
        </is>
      </c>
      <c r="H1008" s="77" t="inlineStr">
        <is>
          <t>Programme structure</t>
        </is>
      </c>
      <c r="I1008" s="77" t="inlineStr">
        <is>
          <t>undated</t>
        </is>
      </c>
      <c r="J1008" s="77" t="inlineStr">
        <is>
          <t>2026-10-12</t>
        </is>
      </c>
      <c r="K1008" s="77" t="inlineStr">
        <is>
          <t>search-summary paraphrase</t>
        </is>
      </c>
      <c r="L1008" s="77" t="inlineStr">
        <is>
          <t>The final part of the degree includes 'a chance to work on a company consultancy project which allows you to understand business issues and apply concepts learnt during the programme'.</t>
        </is>
      </c>
    </row>
    <row r="1009">
      <c r="A1009" s="77" t="inlineStr">
        <is>
          <t>UK11-S04-R1</t>
        </is>
      </c>
      <c r="B1009" s="77" t="inlineStr">
        <is>
          <t>UK11</t>
        </is>
      </c>
      <c r="C1009" s="77" t="inlineStr">
        <is>
          <t>UK11-S04</t>
        </is>
      </c>
      <c r="D1009" s="77" t="inlineStr">
        <is>
          <t>BA (Hons) Design for Textiles - Year 3 collaborative industry project</t>
        </is>
      </c>
      <c r="E1009" s="77" t="inlineStr">
        <is>
          <t>project; employer; eligibility</t>
        </is>
      </c>
      <c r="F1009" s="77" t="inlineStr">
        <is>
          <t>https://www.hw.ac.uk/study/undergraduate/design-for-textiles-fashion-interior-art</t>
        </is>
      </c>
      <c r="G1009" s="77" t="inlineStr">
        <is>
          <t>BA (Hons) Design for Textiles (Fashion, Interior, Art)</t>
        </is>
      </c>
      <c r="H1009" s="77" t="inlineStr">
        <is>
          <t>Programme structure</t>
        </is>
      </c>
      <c r="I1009" s="77" t="inlineStr">
        <is>
          <t>undated (entry September 2027 shown)</t>
        </is>
      </c>
      <c r="J1009" s="77" t="inlineStr">
        <is>
          <t>2026-10-13</t>
        </is>
      </c>
      <c r="K1009" s="77" t="inlineStr">
        <is>
          <t>page text (WebFetch, quoted)</t>
        </is>
      </c>
      <c r="L1009" s="77" t="inlineStr">
        <is>
          <t>'either complete an industry placement or a collaborative industry project.' 'Staff will support you in securing placement opportunities or in answering the collaborative design brief.'</t>
        </is>
      </c>
    </row>
    <row r="1010">
      <c r="A1010" s="77" t="inlineStr">
        <is>
          <t>UK11-S05-R1</t>
        </is>
      </c>
      <c r="B1010" s="77" t="inlineStr">
        <is>
          <t>UK11</t>
        </is>
      </c>
      <c r="C1010" s="77" t="inlineStr">
        <is>
          <t>UK11-S05</t>
        </is>
      </c>
      <c r="D1010" s="77" t="inlineStr">
        <is>
          <t>BA (Hons) Fashion Branding and Promotion - live industry projects</t>
        </is>
      </c>
      <c r="E1010" s="77" t="inlineStr">
        <is>
          <t>project; employer</t>
        </is>
      </c>
      <c r="F1010" s="77" t="inlineStr">
        <is>
          <t>https://www.hw.ac.uk/study/undergraduate/fashion-branding-and-promotion</t>
        </is>
      </c>
      <c r="G1010" s="77" t="inlineStr">
        <is>
          <t>BA (Hons) Fashion Branding and Promotion</t>
        </is>
      </c>
      <c r="H1010" s="77" t="inlineStr">
        <is>
          <t>Programme overview</t>
        </is>
      </c>
      <c r="I1010" s="77" t="inlineStr">
        <is>
          <t>undated (entry September 2027 shown)</t>
        </is>
      </c>
      <c r="J1010" s="77" t="inlineStr">
        <is>
          <t>2026-10-13</t>
        </is>
      </c>
      <c r="K1010" s="77" t="inlineStr">
        <is>
          <t>page text (WebFetch, quoted)</t>
        </is>
      </c>
      <c r="L1010" s="77" t="inlineStr">
        <is>
          <t>'collaborate with industry on live projects with high-end industry brands. Our students have previously worked on industry projects with companies including Crisis, Louis Vuitton, Malton Young and Borland, and W.L Gore.'</t>
        </is>
      </c>
    </row>
    <row r="1011">
      <c r="A1011" s="77" t="inlineStr">
        <is>
          <t>UK12-S01-R1</t>
        </is>
      </c>
      <c r="B1011" s="77" t="inlineStr">
        <is>
          <t>UK12</t>
        </is>
      </c>
      <c r="C1011" s="77" t="inlineStr">
        <is>
          <t>UK12-S01</t>
        </is>
      </c>
      <c r="D1011" s="77" t="inlineStr">
        <is>
          <t>Employer Live Briefs (CareerCentral Employer Opportunities form)</t>
        </is>
      </c>
      <c r="E1011" s="77" t="inlineStr">
        <is>
          <t>project; group; employer; reach</t>
        </is>
      </c>
      <c r="F1011" s="77" t="inlineStr">
        <is>
          <t>https://mycareercentral.uea.ac.uk/Form.aspx?id=2319836</t>
        </is>
      </c>
      <c r="G1011" s="77" t="inlineStr">
        <is>
          <t>Employer Opportunities Expression of Interest Form</t>
        </is>
      </c>
      <c r="H1011" s="77" t="inlineStr">
        <is>
          <t>Employer Live Briefs section</t>
        </is>
      </c>
      <c r="I1011" s="77" t="inlineStr">
        <is>
          <t>undated</t>
        </is>
      </c>
      <c r="J1011" s="77" t="inlineStr">
        <is>
          <t>2026-10-12</t>
        </is>
      </c>
      <c r="K1011" s="77" t="inlineStr">
        <is>
          <t>search-summary paraphrase</t>
        </is>
      </c>
      <c r="L101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1012">
      <c r="A1012" s="77" t="inlineStr">
        <is>
          <t>UK12-S02-R1</t>
        </is>
      </c>
      <c r="B1012" s="77" t="inlineStr">
        <is>
          <t>UK12</t>
        </is>
      </c>
      <c r="C1012" s="77" t="inlineStr">
        <is>
          <t>UK12-S02</t>
        </is>
      </c>
      <c r="D1012" s="77" t="inlineStr">
        <is>
          <t>BA Business Management: live marketing briefs (Norwich Business School)</t>
        </is>
      </c>
      <c r="E1012" s="77" t="inlineStr">
        <is>
          <t>project; employer; status</t>
        </is>
      </c>
      <c r="F1012" s="77" t="inlineStr">
        <is>
          <t>https://www.uea.ac.uk/course/undergraduate/ba-business-management</t>
        </is>
      </c>
      <c r="G1012" s="77" t="inlineStr">
        <is>
          <t>BA Business Management 2026/27</t>
        </is>
      </c>
      <c r="H1012" s="77" t="inlineStr">
        <is>
          <t>Course description / teaching</t>
        </is>
      </c>
      <c r="I1012" s="77" t="inlineStr">
        <is>
          <t>2026/27</t>
        </is>
      </c>
      <c r="J1012" s="77" t="inlineStr">
        <is>
          <t>2026-10-12</t>
        </is>
      </c>
      <c r="K1012" s="77" t="inlineStr">
        <is>
          <t>search-summary paraphrase</t>
        </is>
      </c>
      <c r="L101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1013">
      <c r="A1013" s="77" t="inlineStr">
        <is>
          <t>UK12-S03-R1</t>
        </is>
      </c>
      <c r="B1013" s="77" t="inlineStr">
        <is>
          <t>UK12</t>
        </is>
      </c>
      <c r="C1013" s="77" t="inlineStr">
        <is>
          <t>UK12-S03</t>
        </is>
      </c>
      <c r="D1013" s="77" t="inlineStr">
        <is>
          <t>Executive (Part-Time) MBA: group consultancy project with an external client</t>
        </is>
      </c>
      <c r="E1013" s="77" t="inlineStr">
        <is>
          <t>project; group; employer; status; duration</t>
        </is>
      </c>
      <c r="F1013" s="77" t="inlineStr">
        <is>
          <t>https://www.uea.ac.uk/course/postgraduate/mba-master-of-business-administration-executive-part-time</t>
        </is>
      </c>
      <c r="G1013" s="77" t="inlineStr">
        <is>
          <t>MBA Master of Business Administration (Executive Part Time) 2026/27</t>
        </is>
      </c>
      <c r="H1013" s="77" t="inlineStr">
        <is>
          <t>Course description/modules</t>
        </is>
      </c>
      <c r="I1013" s="77" t="inlineStr">
        <is>
          <t>2026/27</t>
        </is>
      </c>
      <c r="J1013" s="77" t="inlineStr">
        <is>
          <t>2026-10-13</t>
        </is>
      </c>
      <c r="K1013" s="77" t="inlineStr">
        <is>
          <t>page text</t>
        </is>
      </c>
      <c r="L1013"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1014">
      <c r="A1014" s="77" t="inlineStr">
        <is>
          <t>UK12-S04-R1</t>
        </is>
      </c>
      <c r="B1014" s="77" t="inlineStr">
        <is>
          <t>UK12</t>
        </is>
      </c>
      <c r="C1014" s="77" t="inlineStr">
        <is>
          <t>UK12-S04</t>
        </is>
      </c>
      <c r="D1014" s="77" t="inlineStr">
        <is>
          <t>Full-time MBA: live consultancy projects (incl. Capstone Consultancy)</t>
        </is>
      </c>
      <c r="E1014" s="77" t="inlineStr">
        <is>
          <t>project; status</t>
        </is>
      </c>
      <c r="F1014" s="77" t="inlineStr">
        <is>
          <t>https://uatwww.uea.ac.uk/course/postgraduate/mba-master-of-business-administration</t>
        </is>
      </c>
      <c r="G1014" s="77" t="inlineStr">
        <is>
          <t>MBA Master of Business Administration 2025/26 (also 2027/28 page)</t>
        </is>
      </c>
      <c r="H1014" s="77" t="inlineStr">
        <is>
          <t>Course description</t>
        </is>
      </c>
      <c r="I1014" s="77" t="inlineStr">
        <is>
          <t>2025/26</t>
        </is>
      </c>
      <c r="J1014" s="77" t="inlineStr">
        <is>
          <t>2026-10-12</t>
        </is>
      </c>
      <c r="K1014" s="77" t="inlineStr">
        <is>
          <t>search-summary paraphrase</t>
        </is>
      </c>
      <c r="L1014" s="77" t="inlineStr">
        <is>
          <t>Search summary: opportunity to take part in two live consultancy projects to gain practical business experience; 2027/28 page: practical consultancy focus working on real organisational challenges.</t>
        </is>
      </c>
    </row>
    <row r="1015">
      <c r="A1015" s="77" t="inlineStr">
        <is>
          <t>UK12-S04-R2</t>
        </is>
      </c>
      <c r="B1015" s="77" t="inlineStr">
        <is>
          <t>UK12</t>
        </is>
      </c>
      <c r="C1015" s="77" t="inlineStr">
        <is>
          <t>UK12-S04</t>
        </is>
      </c>
      <c r="D1015" s="77" t="inlineStr">
        <is>
          <t>Full-time MBA: live consultancy projects (incl. Capstone Consultancy)</t>
        </is>
      </c>
      <c r="E1015" s="77" t="inlineStr">
        <is>
          <t>project</t>
        </is>
      </c>
      <c r="F1015" s="77" t="inlineStr">
        <is>
          <t>https://www.uea.ac.uk/about/news/article/norwich-business-school-achieves-the-highest-standard-of-achievement-in-post-graduate-business-education-with-re-accreditation</t>
        </is>
      </c>
      <c r="G1015" s="77" t="inlineStr">
        <is>
          <t>Norwich Business School re-accreditation news</t>
        </is>
      </c>
      <c r="H1015" s="77" t="inlineStr">
        <is>
          <t>AMBA panel comments</t>
        </is>
      </c>
      <c r="I1015" s="77" t="inlineStr">
        <is>
          <t>undated</t>
        </is>
      </c>
      <c r="J1015" s="77" t="inlineStr">
        <is>
          <t>2026-10-12</t>
        </is>
      </c>
      <c r="K1015" s="77" t="inlineStr">
        <is>
          <t>search-summary paraphrase</t>
        </is>
      </c>
      <c r="L1015" s="77" t="inlineStr">
        <is>
          <t>Search summary: AMBA panel noted the Capstone Consultancy project had an undeniable impact on the student learning experience.</t>
        </is>
      </c>
    </row>
    <row r="1016">
      <c r="A1016" s="77" t="inlineStr">
        <is>
          <t>UK12-S05-R1</t>
        </is>
      </c>
      <c r="B1016" s="77" t="inlineStr">
        <is>
          <t>UK12</t>
        </is>
      </c>
      <c r="C1016" s="77" t="inlineStr">
        <is>
          <t>UK12-S05</t>
        </is>
      </c>
      <c r="D1016" s="77" t="inlineStr">
        <is>
          <t>MEng final-year Engineering Group Project (industry client brief)</t>
        </is>
      </c>
      <c r="E1016" s="77" t="inlineStr">
        <is>
          <t>project; group; employer; status; participation</t>
        </is>
      </c>
      <c r="F1016" s="77" t="inlineStr">
        <is>
          <t>https://www.uea.ac.uk/course/undergraduate/meng-mechanical-engineering</t>
        </is>
      </c>
      <c r="G1016" s="77" t="inlineStr">
        <is>
          <t>MEng Mechanical Engineering 2026/27</t>
        </is>
      </c>
      <c r="H1016" s="77" t="inlineStr">
        <is>
          <t>Final year / group project</t>
        </is>
      </c>
      <c r="I1016" s="77" t="inlineStr">
        <is>
          <t>2026/27</t>
        </is>
      </c>
      <c r="J1016" s="77" t="inlineStr">
        <is>
          <t>2026-10-13</t>
        </is>
      </c>
      <c r="K1016" s="77" t="inlineStr">
        <is>
          <t>page text</t>
        </is>
      </c>
      <c r="L1016"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1017">
      <c r="A1017" s="77" t="inlineStr">
        <is>
          <t>UK12-S05-R2</t>
        </is>
      </c>
      <c r="B1017" s="77" t="inlineStr">
        <is>
          <t>UK12</t>
        </is>
      </c>
      <c r="C1017" s="77" t="inlineStr">
        <is>
          <t>UK12-S05</t>
        </is>
      </c>
      <c r="D1017" s="77" t="inlineStr">
        <is>
          <t>MEng final-year Engineering Group Project (industry client brief)</t>
        </is>
      </c>
      <c r="E1017" s="77" t="inlineStr">
        <is>
          <t>project; group; employer</t>
        </is>
      </c>
      <c r="F1017" s="77" t="inlineStr">
        <is>
          <t>https://www.uea.ac.uk/course/undergraduate/meng-energy-engineering</t>
        </is>
      </c>
      <c r="G1017" s="77" t="inlineStr">
        <is>
          <t>MEng Energy Engineering 2026/27 (and MEng Electrical and Electronic Engineering with a Year in Industry 2025/26)</t>
        </is>
      </c>
      <c r="H1017" s="77" t="inlineStr">
        <is>
          <t>Final-year group project</t>
        </is>
      </c>
      <c r="I1017" s="77" t="inlineStr">
        <is>
          <t>2026/27</t>
        </is>
      </c>
      <c r="J1017" s="77" t="inlineStr">
        <is>
          <t>2026-10-12</t>
        </is>
      </c>
      <c r="K1017" s="77" t="inlineStr">
        <is>
          <t>search-summary paraphrase</t>
        </is>
      </c>
      <c r="L101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1018">
      <c r="A1018" s="77" t="inlineStr">
        <is>
          <t>UK12-S06-R1</t>
        </is>
      </c>
      <c r="B1018" s="77" t="inlineStr">
        <is>
          <t>UK12</t>
        </is>
      </c>
      <c r="C1018" s="77" t="inlineStr">
        <is>
          <t>UK12-S06</t>
        </is>
      </c>
      <c r="D1018" s="77" t="inlineStr">
        <is>
          <t>MComp final-year group project (CMP-7024Y MCOMP Project per 2022 catalogue)</t>
        </is>
      </c>
      <c r="E1018" s="77" t="inlineStr">
        <is>
          <t>project; group; employer; status</t>
        </is>
      </c>
      <c r="F1018" s="77" t="inlineStr">
        <is>
          <t>https://www.uea.ac.uk/course/undergraduate/mcomp-computing-science</t>
        </is>
      </c>
      <c r="G1018" s="77" t="inlineStr">
        <is>
          <t>MComp Computing Science 2026/27 (also MComp Computing Science with Study Abroad, MComp Artificial Intelligence)</t>
        </is>
      </c>
      <c r="H1018" s="77" t="inlineStr">
        <is>
          <t>Final year / assessment</t>
        </is>
      </c>
      <c r="I1018" s="77" t="inlineStr">
        <is>
          <t>2026/27</t>
        </is>
      </c>
      <c r="J1018" s="77" t="inlineStr">
        <is>
          <t>2026-10-12</t>
        </is>
      </c>
      <c r="K1018" s="77" t="inlineStr">
        <is>
          <t>search-summary paraphrase</t>
        </is>
      </c>
      <c r="L101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1019">
      <c r="A1019" s="77" t="inlineStr">
        <is>
          <t>UK12-S07-R1</t>
        </is>
      </c>
      <c r="B1019" s="77" t="inlineStr">
        <is>
          <t>UK12</t>
        </is>
      </c>
      <c r="C1019" s="77" t="inlineStr">
        <is>
          <t>UK12-S07</t>
        </is>
      </c>
      <c r="D1019" s="77" t="inlineStr">
        <is>
          <t>School of Economics final-year consulting project (alternative to dissertation)</t>
        </is>
      </c>
      <c r="E1019" s="77" t="inlineStr">
        <is>
          <t>project; employer; status; participation</t>
        </is>
      </c>
      <c r="F1019" s="77" t="inlineStr">
        <is>
          <t>https://www.uea.ac.uk/course/undergraduate/bsc-economics</t>
        </is>
      </c>
      <c r="G1019" s="77" t="inlineStr">
        <is>
          <t>BSc Economics 2026/27 (also Economics and Finance 2026/27; Business Economics 2026/27)</t>
        </is>
      </c>
      <c r="H1019" s="77" t="inlineStr">
        <is>
          <t>Final year options</t>
        </is>
      </c>
      <c r="I1019" s="77" t="inlineStr">
        <is>
          <t>2026/27</t>
        </is>
      </c>
      <c r="J1019" s="77" t="inlineStr">
        <is>
          <t>2026-10-13</t>
        </is>
      </c>
      <c r="K1019" s="77" t="inlineStr">
        <is>
          <t>page text</t>
        </is>
      </c>
      <c r="L1019"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1020">
      <c r="A1020" s="77" t="inlineStr">
        <is>
          <t>UK12-S08-R1</t>
        </is>
      </c>
      <c r="B1020" s="77" t="inlineStr">
        <is>
          <t>UK12</t>
        </is>
      </c>
      <c r="C1020" s="77" t="inlineStr">
        <is>
          <t>UK12-S08</t>
        </is>
      </c>
      <c r="D1020" s="77" t="inlineStr">
        <is>
          <t>MA Media, Communication and Global Development: Media and Development in Practice live project</t>
        </is>
      </c>
      <c r="E1020" s="77" t="inlineStr">
        <is>
          <t>project; employer; status</t>
        </is>
      </c>
      <c r="F1020" s="77" t="inlineStr">
        <is>
          <t>https://www.uea.ac.uk/course/postgraduate/ma-media-and-global-development</t>
        </is>
      </c>
      <c r="G1020" s="77" t="inlineStr">
        <is>
          <t>MA Media, Communication and Global Development 2026/27</t>
        </is>
      </c>
      <c r="H1020" s="77" t="inlineStr">
        <is>
          <t>Course description</t>
        </is>
      </c>
      <c r="I1020" s="77" t="inlineStr">
        <is>
          <t>2026/27</t>
        </is>
      </c>
      <c r="J1020" s="77" t="inlineStr">
        <is>
          <t>2026-10-13</t>
        </is>
      </c>
      <c r="K1020" s="77" t="inlineStr">
        <is>
          <t>page text</t>
        </is>
      </c>
      <c r="L1020"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21">
      <c r="A1021" s="77" t="inlineStr">
        <is>
          <t>UK12-S08-R2</t>
        </is>
      </c>
      <c r="B1021" s="77" t="inlineStr">
        <is>
          <t>UK12</t>
        </is>
      </c>
      <c r="C1021" s="77" t="inlineStr">
        <is>
          <t>UK12-S08</t>
        </is>
      </c>
      <c r="D1021" s="77" t="inlineStr">
        <is>
          <t>MA Media, Communication and Global Development: Media and Development in Practice live project</t>
        </is>
      </c>
      <c r="E1021" s="77" t="inlineStr">
        <is>
          <t>project; group</t>
        </is>
      </c>
      <c r="F1021" s="77" t="inlineStr">
        <is>
          <t>http://www.uea.ac.uk/international-development/postgraduate-taught-degrees/media-and-development-in-practice</t>
        </is>
      </c>
      <c r="G1021" s="77" t="inlineStr">
        <is>
          <t>School of International Development: Media and Development in Practice</t>
        </is>
      </c>
      <c r="H1021" s="77" t="inlineStr">
        <is>
          <t>Module description</t>
        </is>
      </c>
      <c r="I1021" s="77" t="inlineStr">
        <is>
          <t>undated</t>
        </is>
      </c>
      <c r="J1021" s="77" t="inlineStr">
        <is>
          <t>2026-10-12</t>
        </is>
      </c>
      <c r="K1021" s="77" t="inlineStr">
        <is>
          <t>search-summary paraphrase</t>
        </is>
      </c>
      <c r="L1021" s="77" t="inlineStr">
        <is>
          <t>Search summary: students work in the university and local community to design, implement and evaluate their own 'live' media and development project.</t>
        </is>
      </c>
    </row>
    <row r="1022">
      <c r="A1022" s="77" t="inlineStr">
        <is>
          <t>UK12-S09-R1</t>
        </is>
      </c>
      <c r="B1022" s="77" t="inlineStr">
        <is>
          <t>UK12</t>
        </is>
      </c>
      <c r="C1022" s="77" t="inlineStr">
        <is>
          <t>UK12-S09</t>
        </is>
      </c>
      <c r="D1022" s="77" t="inlineStr">
        <is>
          <t>Master's with a Placement Year: three structured industry projects (placement-partner route)</t>
        </is>
      </c>
      <c r="E1022" s="77" t="inlineStr">
        <is>
          <t>group; employer; participation; eligibility</t>
        </is>
      </c>
      <c r="F1022" s="77" t="inlineStr">
        <is>
          <t>https://www.uea.ac.uk/study/postgraduate/masters-with-placement</t>
        </is>
      </c>
      <c r="G1022" s="77" t="inlineStr">
        <is>
          <t>Master's degrees with a placement year</t>
        </is>
      </c>
      <c r="H1022" s="77" t="inlineStr">
        <is>
          <t>Comparison table</t>
        </is>
      </c>
      <c r="I1022" s="77" t="inlineStr">
        <is>
          <t>undated (2026 launch)</t>
        </is>
      </c>
      <c r="J1022" s="77" t="inlineStr">
        <is>
          <t>2026-10-12</t>
        </is>
      </c>
      <c r="K1022" s="77" t="inlineStr">
        <is>
          <t>search-summary paraphrase</t>
        </is>
      </c>
      <c r="L1022" s="77" t="inlineStr">
        <is>
          <t>Search summary: comparison table lists industry projects as part-time (approx. 20 hours per week), in a small group, unpaid and guaranteed; paid industry placement is full-time and not guaranteed.</t>
        </is>
      </c>
    </row>
    <row r="1023">
      <c r="A1023" s="77" t="inlineStr">
        <is>
          <t>UK12-S09-R2</t>
        </is>
      </c>
      <c r="B1023" s="77" t="inlineStr">
        <is>
          <t>UK12</t>
        </is>
      </c>
      <c r="C1023" s="77" t="inlineStr">
        <is>
          <t>UK12-S09</t>
        </is>
      </c>
      <c r="D1023" s="77" t="inlineStr">
        <is>
          <t>Master's with a Placement Year: three structured industry projects (placement-partner route)</t>
        </is>
      </c>
      <c r="E1023" s="77" t="inlineStr">
        <is>
          <t>reach; employer; status</t>
        </is>
      </c>
      <c r="F1023" s="77" t="inlineStr">
        <is>
          <t>https://www.uea.ac.uk/about/news/article/uea-launches-masters-degrees-with-guaranteed-placement-year-provision</t>
        </is>
      </c>
      <c r="G1023" s="77" t="inlineStr">
        <is>
          <t>UEA launches Master's degrees with guaranteed placement year provision</t>
        </is>
      </c>
      <c r="H1023" s="77" t="inlineStr">
        <is>
          <t>News article</t>
        </is>
      </c>
      <c r="I1023" s="77" t="inlineStr">
        <is>
          <t>2026</t>
        </is>
      </c>
      <c r="J1023" s="77" t="inlineStr">
        <is>
          <t>2026-10-12</t>
        </is>
      </c>
      <c r="K1023" s="77" t="inlineStr">
        <is>
          <t>search-summary paraphrase</t>
        </is>
      </c>
      <c r="L1023" s="77" t="inlineStr">
        <is>
          <t>Search summary: 60+ postgraduate programmes with placement pathway; partners Twin Group and Impact Consulting; guaranteed opportunity to complete three structured industry projects with different UK organisations.</t>
        </is>
      </c>
    </row>
    <row r="1024">
      <c r="A1024" s="77" t="inlineStr">
        <is>
          <t>UK12-S10-R1</t>
        </is>
      </c>
      <c r="B1024" s="77" t="inlineStr">
        <is>
          <t>UK12</t>
        </is>
      </c>
      <c r="C1024" s="77" t="inlineStr">
        <is>
          <t>UK12-S10</t>
        </is>
      </c>
      <c r="D1024" s="77" t="inlineStr">
        <is>
          <t>i-Teams (Norwich Research Park innovation teams)</t>
        </is>
      </c>
      <c r="E1024" s="77" t="inlineStr">
        <is>
          <t>project; group; employer; reach; eligibility; duration</t>
        </is>
      </c>
      <c r="F1024" s="77" t="inlineStr">
        <is>
          <t>https://www.uea.ac.uk/web/business/access-entrepreneurship-and-innovation/i-teams</t>
        </is>
      </c>
      <c r="G1024" s="77" t="inlineStr">
        <is>
          <t>i-Teams - Access Entrepreneurship and Innovation</t>
        </is>
      </c>
      <c r="H1024" s="77" t="inlineStr">
        <is>
          <t>Programme page</t>
        </is>
      </c>
      <c r="I1024" s="77" t="inlineStr">
        <is>
          <t>undated</t>
        </is>
      </c>
      <c r="J1024" s="77" t="inlineStr">
        <is>
          <t>2026-10-12</t>
        </is>
      </c>
      <c r="K1024" s="77" t="inlineStr">
        <is>
          <t>search-summary paraphrase</t>
        </is>
      </c>
      <c r="L102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25">
      <c r="A1025" s="77" t="inlineStr">
        <is>
          <t>UK12-S11-R1</t>
        </is>
      </c>
      <c r="B1025" s="77" t="inlineStr">
        <is>
          <t>UK12</t>
        </is>
      </c>
      <c r="C1025" s="77" t="inlineStr">
        <is>
          <t>UK12-S11</t>
        </is>
      </c>
      <c r="D1025" s="77" t="inlineStr">
        <is>
          <t>NBS MSc industry-sponsored / industry-focused project options (MSc Business Management; MSc Finance and Management)</t>
        </is>
      </c>
      <c r="E1025" s="77" t="inlineStr">
        <is>
          <t>project; employer; status; participation</t>
        </is>
      </c>
      <c r="F1025" s="77" t="inlineStr">
        <is>
          <t>https://www.uea.ac.uk/course/postgraduate/msc-business-management</t>
        </is>
      </c>
      <c r="G1025" s="77" t="inlineStr">
        <is>
          <t>MSc Business Management 2026/27 (and MSc Finance and Management 2026/27)</t>
        </is>
      </c>
      <c r="H1025" s="77" t="inlineStr">
        <is>
          <t>Course description</t>
        </is>
      </c>
      <c r="I1025" s="77" t="inlineStr">
        <is>
          <t>2026/27</t>
        </is>
      </c>
      <c r="J1025" s="77" t="inlineStr">
        <is>
          <t>2026-10-12</t>
        </is>
      </c>
      <c r="K1025" s="77" t="inlineStr">
        <is>
          <t>search-summary paraphrase</t>
        </is>
      </c>
      <c r="L1025" s="77" t="inlineStr">
        <is>
          <t>Search summary: choose a pathway via independent dissertation, an industry-sponsored project, or applied modules; Finance and Management: industry-focused project (subject to availability).</t>
        </is>
      </c>
    </row>
    <row r="1026">
      <c r="A1026" s="77" t="inlineStr">
        <is>
          <t>UK12-S12-R1</t>
        </is>
      </c>
      <c r="B1026" s="77" t="inlineStr">
        <is>
          <t>UK12</t>
        </is>
      </c>
      <c r="C1026" s="77" t="inlineStr">
        <is>
          <t>UK12-S12</t>
        </is>
      </c>
      <c r="D1026" s="77" t="inlineStr">
        <is>
          <t>MSc Sustainability and Society: partner-organisation practical work in core modules</t>
        </is>
      </c>
      <c r="E1026" s="77" t="inlineStr">
        <is>
          <t>employer; status</t>
        </is>
      </c>
      <c r="F1026" s="77" t="inlineStr">
        <is>
          <t>https://www.uea.ac.uk/course/postgraduate/msc-sustainability-and-society</t>
        </is>
      </c>
      <c r="G1026" s="77" t="inlineStr">
        <is>
          <t>MSc Sustainability and Society 2027/28</t>
        </is>
      </c>
      <c r="H1026" s="77" t="inlineStr">
        <is>
          <t>Course description</t>
        </is>
      </c>
      <c r="I1026" s="77" t="inlineStr">
        <is>
          <t>2027/28</t>
        </is>
      </c>
      <c r="J1026" s="77" t="inlineStr">
        <is>
          <t>2026-10-13</t>
        </is>
      </c>
      <c r="K1026" s="77" t="inlineStr">
        <is>
          <t>page text</t>
        </is>
      </c>
      <c r="L1026" s="77" t="inlineStr">
        <is>
          <t>'Core modules will introduce you to the key ideas and skills... These modules will include practical experiences where you'll work alongside partner organisations to apply the skills you've learnt to real-world problems and initiatives.'</t>
        </is>
      </c>
    </row>
    <row r="1027">
      <c r="A1027" s="77" t="inlineStr">
        <is>
          <t>UK13-S01-R1</t>
        </is>
      </c>
      <c r="B1027" s="77" t="inlineStr">
        <is>
          <t>UK13</t>
        </is>
      </c>
      <c r="C1027" s="77" t="inlineStr">
        <is>
          <t>UK13-S01</t>
        </is>
      </c>
      <c r="D1027" s="77" t="inlineStr">
        <is>
          <t>Industrial Team Project</t>
        </is>
      </c>
      <c r="E1027" s="77" t="inlineStr">
        <is>
          <t>project; group; employer; credit; eligibility</t>
        </is>
      </c>
      <c r="F1027" s="77" t="inlineStr">
        <is>
          <t>https://www.dundee.ac.uk/module/cs32002</t>
        </is>
      </c>
      <c r="G1027" s="77" t="inlineStr">
        <is>
          <t>Industrial Team Project module (CS32002)</t>
        </is>
      </c>
      <c r="H1027" s="77" t="inlineStr">
        <is>
          <t>Module page</t>
        </is>
      </c>
      <c r="I1027" s="77" t="inlineStr">
        <is>
          <t>undated</t>
        </is>
      </c>
      <c r="J1027" s="77" t="inlineStr">
        <is>
          <t>2026-10-13</t>
        </is>
      </c>
      <c r="K1027" s="77" t="inlineStr">
        <is>
          <t>page text (WebFetch, quoted)</t>
        </is>
      </c>
      <c r="L1027" s="77" t="inlineStr">
        <is>
          <t>'Plan and execute a software development project for a client using agile methods.' Client from industry proposes the project; in final three weeks students 'work in teams to develop a software system for an industrial client'; assessed via group portfolio, final presentation, peer reviews; software development team project 60%, written exam 40%; Level 3, Semester 2, 40 credits.</t>
        </is>
      </c>
    </row>
    <row r="1028">
      <c r="A1028" s="77" t="inlineStr">
        <is>
          <t>UK13-S02-R1</t>
        </is>
      </c>
      <c r="B1028" s="77" t="inlineStr">
        <is>
          <t>UK13</t>
        </is>
      </c>
      <c r="C1028" s="77" t="inlineStr">
        <is>
          <t>UK13-S02</t>
        </is>
      </c>
      <c r="D1028" s="77" t="inlineStr">
        <is>
          <t>Engineering Design II (industrial group project)</t>
        </is>
      </c>
      <c r="E1028" s="77" t="inlineStr">
        <is>
          <t>project; group; employer; credit</t>
        </is>
      </c>
      <c r="F1028" s="77" t="inlineStr">
        <is>
          <t>https://www.dundee.ac.uk/module/me32003</t>
        </is>
      </c>
      <c r="G1028" s="77" t="inlineStr">
        <is>
          <t>Engineering Design II module (ME32003)</t>
        </is>
      </c>
      <c r="H1028" s="77" t="inlineStr">
        <is>
          <t>Module page</t>
        </is>
      </c>
      <c r="I1028" s="77" t="inlineStr">
        <is>
          <t>undated</t>
        </is>
      </c>
      <c r="J1028" s="77" t="inlineStr">
        <is>
          <t>2026-10-13</t>
        </is>
      </c>
      <c r="K1028" s="77" t="inlineStr">
        <is>
          <t>page text (WebFetch, quoted)</t>
        </is>
      </c>
      <c r="L1028" s="77" t="inlineStr">
        <is>
          <t>'You will work directly with a local industry partner to design or develop a product or process.' Includes 'a 10-week group problem-solving task'; 'Problem-solving industrial visit report and presentation (60%)'; 15 credits, Level 3, Semester 2.</t>
        </is>
      </c>
    </row>
    <row r="1029">
      <c r="A1029" s="77" t="inlineStr">
        <is>
          <t>UK13-S03-R1</t>
        </is>
      </c>
      <c r="B1029" s="77" t="inlineStr">
        <is>
          <t>UK13</t>
        </is>
      </c>
      <c r="C1029" s="77" t="inlineStr">
        <is>
          <t>UK13-S03</t>
        </is>
      </c>
      <c r="D1029" s="77" t="inlineStr">
        <is>
          <t>Going Live</t>
        </is>
      </c>
      <c r="E1029" s="77" t="inlineStr">
        <is>
          <t>project; group; employer; credit</t>
        </is>
      </c>
      <c r="F1029" s="77" t="inlineStr">
        <is>
          <t>https://www.dundee.ac.uk/module/dj52027</t>
        </is>
      </c>
      <c r="G1029" s="77" t="inlineStr">
        <is>
          <t>Going Live module (DJ52027)</t>
        </is>
      </c>
      <c r="H1029" s="77" t="inlineStr">
        <is>
          <t>Module page</t>
        </is>
      </c>
      <c r="I1029" s="77" t="inlineStr">
        <is>
          <t>undated</t>
        </is>
      </c>
      <c r="J1029" s="77" t="inlineStr">
        <is>
          <t>2026-10-13</t>
        </is>
      </c>
      <c r="K1029" s="77" t="inlineStr">
        <is>
          <t>page text (WebFetch, quoted)</t>
        </is>
      </c>
      <c r="L1029" s="77" t="inlineStr">
        <is>
          <t>'Experience a professional animation pipeline. You will work with an industry client to deliver a live brief.' 'The project brief is provided by an industry partner.' 'Working collaboratively, you will research audiences and content.' Group tutorials, production meetings. 20 credits, Level 5, Semester 2, coursework 100%.</t>
        </is>
      </c>
    </row>
    <row r="1030">
      <c r="A1030" s="77" t="inlineStr">
        <is>
          <t>UK13-S03-R2</t>
        </is>
      </c>
      <c r="B1030" s="77" t="inlineStr">
        <is>
          <t>UK13</t>
        </is>
      </c>
      <c r="C1030" s="77" t="inlineStr">
        <is>
          <t>UK13-S03</t>
        </is>
      </c>
      <c r="D1030" s="77" t="inlineStr">
        <is>
          <t>Going Live</t>
        </is>
      </c>
      <c r="E1030" s="77" t="inlineStr">
        <is>
          <t>employer; eligibility</t>
        </is>
      </c>
      <c r="F1030" s="77" t="inlineStr">
        <is>
          <t>https://www.dundee.ac.uk/postgraduate/animation-vfx/teaching-and-assessment</t>
        </is>
      </c>
      <c r="G1030" s="77" t="inlineStr">
        <is>
          <t>Teaching and assessment - Animation &amp; VFX MSc</t>
        </is>
      </c>
      <c r="H1030" s="77" t="inlineStr">
        <is>
          <t>Modules</t>
        </is>
      </c>
      <c r="I1030" s="77" t="inlineStr">
        <is>
          <t>undated</t>
        </is>
      </c>
      <c r="J1030" s="77" t="inlineStr">
        <is>
          <t>2026-10-13</t>
        </is>
      </c>
      <c r="K1030" s="77" t="inlineStr">
        <is>
          <t>page text (WebFetch, quoted)</t>
        </is>
      </c>
      <c r="L1030" s="77" t="inlineStr">
        <is>
          <t>Page describes Going Live as collaboration with a real-world animation or VFX studio partner (Advanced Production DJ52026 is the core studio module).</t>
        </is>
      </c>
    </row>
    <row r="1031">
      <c r="A1031" s="77" t="inlineStr">
        <is>
          <t>UK13-S04-R1</t>
        </is>
      </c>
      <c r="B1031" s="77" t="inlineStr">
        <is>
          <t>UK13</t>
        </is>
      </c>
      <c r="C1031" s="77" t="inlineStr">
        <is>
          <t>UK13-S04</t>
        </is>
      </c>
      <c r="D1031" s="77" t="inlineStr">
        <is>
          <t>Marketing Research Project</t>
        </is>
      </c>
      <c r="E1031" s="77" t="inlineStr">
        <is>
          <t>project; group; employer; credit; eligibility</t>
        </is>
      </c>
      <c r="F1031" s="77" t="inlineStr">
        <is>
          <t>https://www.dundee.ac.uk/module/bu40025</t>
        </is>
      </c>
      <c r="G1031" s="77" t="inlineStr">
        <is>
          <t>Marketing Research Project module (BU40025)</t>
        </is>
      </c>
      <c r="H1031" s="77" t="inlineStr">
        <is>
          <t>Module page</t>
        </is>
      </c>
      <c r="I1031" s="77" t="inlineStr">
        <is>
          <t>undated</t>
        </is>
      </c>
      <c r="J1031" s="77" t="inlineStr">
        <is>
          <t>2026-10-13</t>
        </is>
      </c>
      <c r="K1031" s="77" t="inlineStr">
        <is>
          <t>page text (WebFetch, quoted)</t>
        </is>
      </c>
      <c r="L1031" s="77" t="inlineStr">
        <is>
          <t>'Gain experience of real-life market research'; each team serves an assigned client, 'either a University department or an external stakeholder'; 'Coursework in this module is group-based'; 15 credits, Level 4.</t>
        </is>
      </c>
    </row>
    <row r="1032">
      <c r="A1032" s="77" t="inlineStr">
        <is>
          <t>UK13-S05-R1</t>
        </is>
      </c>
      <c r="B1032" s="77" t="inlineStr">
        <is>
          <t>UK13</t>
        </is>
      </c>
      <c r="C1032" s="77" t="inlineStr">
        <is>
          <t>UK13-S05</t>
        </is>
      </c>
      <c r="D1032" s="77" t="inlineStr">
        <is>
          <t>MSc employer live projects (Employer Team offer)</t>
        </is>
      </c>
      <c r="E1032" s="77" t="inlineStr">
        <is>
          <t>project; group; employer</t>
        </is>
      </c>
      <c r="F1032" s="77" t="inlineStr">
        <is>
          <t>https://www.dundee.ac.uk/careers/employers/internships-work-experience</t>
        </is>
      </c>
      <c r="G1032" s="77" t="inlineStr">
        <is>
          <t>Employers: providing internships and work experience to students</t>
        </is>
      </c>
      <c r="H1032" s="77" t="inlineStr">
        <is>
          <t>Live projects</t>
        </is>
      </c>
      <c r="I1032" s="77" t="inlineStr">
        <is>
          <t>undated</t>
        </is>
      </c>
      <c r="J1032" s="77" t="inlineStr">
        <is>
          <t>2026-10-13</t>
        </is>
      </c>
      <c r="K1032" s="77" t="inlineStr">
        <is>
          <t>page text (WebFetch, quoted)</t>
        </is>
      </c>
      <c r="L1032" s="77" t="inlineStr">
        <is>
          <t>'MSc students can be tasked with your project/issue/problem/question/opportunity.' 'This can be a team effort with up to five students tackling your opportunity,' 'together as a group, although reporting individually.' 'We would agree a timeline and arrange on-site visits.'</t>
        </is>
      </c>
    </row>
    <row r="1033">
      <c r="A1033" s="77" t="inlineStr">
        <is>
          <t>UK13-S05-R2</t>
        </is>
      </c>
      <c r="B1033" s="77" t="inlineStr">
        <is>
          <t>UK13</t>
        </is>
      </c>
      <c r="C1033" s="77" t="inlineStr">
        <is>
          <t>UK13-S05</t>
        </is>
      </c>
      <c r="D1033" s="77" t="inlineStr">
        <is>
          <t>MSc employer live projects (Employer Team offer)</t>
        </is>
      </c>
      <c r="E1033" s="77" t="inlineStr">
        <is>
          <t>project; employer</t>
        </is>
      </c>
      <c r="F1033" s="77" t="inlineStr">
        <is>
          <t>https://www.dundee.ac.uk/business/internships-industry-projects</t>
        </is>
      </c>
      <c r="G1033" s="77" t="inlineStr">
        <is>
          <t>Internships and industry projects in the School of Business</t>
        </is>
      </c>
      <c r="H1033" s="77" t="inlineStr">
        <is>
          <t>Page text</t>
        </is>
      </c>
      <c r="I1033" s="77" t="inlineStr">
        <is>
          <t>undated</t>
        </is>
      </c>
      <c r="J1033" s="77" t="inlineStr">
        <is>
          <t>2026-10-13</t>
        </is>
      </c>
      <c r="K1033" s="77" t="inlineStr">
        <is>
          <t>page text (WebFetch, quoted)</t>
        </is>
      </c>
      <c r="L1033" s="77" t="inlineStr">
        <is>
          <t>'Many of our postgraduate students have spent short periods working with local companies on them real-life projects.' 'Many have used these projects as their MSc project.'</t>
        </is>
      </c>
    </row>
    <row r="1034">
      <c r="A1034" s="77" t="inlineStr">
        <is>
          <t>UK13-S06-R1</t>
        </is>
      </c>
      <c r="B1034" s="77" t="inlineStr">
        <is>
          <t>UK13</t>
        </is>
      </c>
      <c r="C1034" s="77" t="inlineStr">
        <is>
          <t>UK13-S06</t>
        </is>
      </c>
      <c r="D1034" s="77" t="inlineStr">
        <is>
          <t>Research Through Design</t>
        </is>
      </c>
      <c r="E1034" s="77" t="inlineStr">
        <is>
          <t>project; group; employer; credit</t>
        </is>
      </c>
      <c r="F1034" s="77" t="inlineStr">
        <is>
          <t>https://www.dundee.ac.uk/module/dj53010</t>
        </is>
      </c>
      <c r="G1034" s="77" t="inlineStr">
        <is>
          <t>Research Through Design module (DJ53010)</t>
        </is>
      </c>
      <c r="H1034" s="77" t="inlineStr">
        <is>
          <t>Module page</t>
        </is>
      </c>
      <c r="I1034" s="77" t="inlineStr">
        <is>
          <t>undated</t>
        </is>
      </c>
      <c r="J1034" s="77" t="inlineStr">
        <is>
          <t>2026-10-13</t>
        </is>
      </c>
      <c r="K1034" s="77" t="inlineStr">
        <is>
          <t>page text (WebFetch, quoted)</t>
        </is>
      </c>
      <c r="L1034" s="77" t="inlineStr">
        <is>
          <t>'students will work as a team alongside internationally-leading researchers'; addresses 'a specific brief set by an external problem holder'; 40 credits, Level 5, Semester 2.</t>
        </is>
      </c>
    </row>
    <row r="1035">
      <c r="A1035" s="77" t="inlineStr">
        <is>
          <t>UK14-S01-R1</t>
        </is>
      </c>
      <c r="B1035" s="77" t="inlineStr">
        <is>
          <t>UK14</t>
        </is>
      </c>
      <c r="C1035" s="77" t="inlineStr">
        <is>
          <t>UK14-S01</t>
        </is>
      </c>
      <c r="D1035" s="77" t="inlineStr">
        <is>
          <t>Civil Engineering MEng Level 7 group design exercise</t>
        </is>
      </c>
      <c r="E1035" s="77" t="inlineStr">
        <is>
          <t>project; group; employer; duration; credit; status</t>
        </is>
      </c>
      <c r="F1035" s="77" t="inlineStr">
        <is>
          <t>https://www.swansea.ac.uk/undergraduate/courses/aerospace-civil-electrical-mechanical-engineering/civil-engineering/beng-civil-engineering/</t>
        </is>
      </c>
      <c r="G1035" s="77" t="inlineStr">
        <is>
          <t>Civil Engineering, BEng (Hons) / MEng (Hons) - Swansea University</t>
        </is>
      </c>
      <c r="H1035" s="77" t="inlineStr">
        <is>
          <t>Course structure, Level 7 / student testimonial</t>
        </is>
      </c>
      <c r="I1035" s="77" t="inlineStr">
        <is>
          <t>undated</t>
        </is>
      </c>
      <c r="J1035" s="77" t="inlineStr">
        <is>
          <t>2026-10-13</t>
        </is>
      </c>
      <c r="K1035" s="77" t="inlineStr">
        <is>
          <t>page text (WebFetch)</t>
        </is>
      </c>
      <c r="L1035"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36">
      <c r="A1036" s="77" t="inlineStr">
        <is>
          <t>UK14-S01-R2</t>
        </is>
      </c>
      <c r="B1036" s="77" t="inlineStr">
        <is>
          <t>UK14</t>
        </is>
      </c>
      <c r="C1036" s="77" t="inlineStr">
        <is>
          <t>UK14-S01</t>
        </is>
      </c>
      <c r="D1036" s="77" t="inlineStr">
        <is>
          <t>Civil Engineering MEng Level 7 group design exercise</t>
        </is>
      </c>
      <c r="E1036" s="77" t="inlineStr">
        <is>
          <t>reach</t>
        </is>
      </c>
      <c r="F1036" s="77" t="inlineStr">
        <is>
          <t>https://www.swansea.ac.uk/undergraduate/courses/engineering/civil-engineering/beng-civil-engineering-h200/</t>
        </is>
      </c>
      <c r="G1036" s="77" t="inlineStr">
        <is>
          <t>Civil Engineering, BEng (Hons) - Swansea University</t>
        </is>
      </c>
      <c r="H1036" s="77" t="inlineStr">
        <is>
          <t>Course page (possible alternate source of the same text)</t>
        </is>
      </c>
      <c r="I1036" s="77" t="inlineStr">
        <is>
          <t>undated</t>
        </is>
      </c>
      <c r="J1036" s="77" t="inlineStr">
        <is>
          <t>2026-10-12</t>
        </is>
      </c>
      <c r="K1036" s="77" t="inlineStr">
        <is>
          <t>search-summary paraphrase</t>
        </is>
      </c>
      <c r="L1036" s="77" t="inlineStr">
        <is>
          <t>Returned in the same search; the summary did not clearly tie the extract to this URL rather than [1].</t>
        </is>
      </c>
    </row>
    <row r="1037">
      <c r="A1037" s="77" t="inlineStr">
        <is>
          <t>UK14-S02-R1</t>
        </is>
      </c>
      <c r="B1037" s="77" t="inlineStr">
        <is>
          <t>UK14</t>
        </is>
      </c>
      <c r="C1037" s="77" t="inlineStr">
        <is>
          <t>UK14-S02</t>
        </is>
      </c>
      <c r="D1037" s="77" t="inlineStr">
        <is>
          <t>Civil Engineering BEng Level 6 design project</t>
        </is>
      </c>
      <c r="E1037" s="77" t="inlineStr">
        <is>
          <t>project; employer</t>
        </is>
      </c>
      <c r="F1037" s="77" t="inlineStr">
        <is>
          <t>https://www.swansea.ac.uk/undergraduate/courses/aerospace-civil-electrical-mechanical-engineering/civil-engineering/beng-civil-engineering/</t>
        </is>
      </c>
      <c r="G1037" s="77" t="inlineStr">
        <is>
          <t>Civil Engineering, BEng (Hons) / MEng (Hons) - Swansea University</t>
        </is>
      </c>
      <c r="H1037" s="77" t="inlineStr">
        <is>
          <t>Course structure, Level 6</t>
        </is>
      </c>
      <c r="I1037" s="77" t="inlineStr">
        <is>
          <t>undated</t>
        </is>
      </c>
      <c r="J1037" s="77" t="inlineStr">
        <is>
          <t>2026-10-13</t>
        </is>
      </c>
      <c r="K1037" s="77" t="inlineStr">
        <is>
          <t>page text (WebFetch)</t>
        </is>
      </c>
      <c r="L1037"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38">
      <c r="A1038" s="77" t="inlineStr">
        <is>
          <t>UK14-S03-R1</t>
        </is>
      </c>
      <c r="B1038" s="77" t="inlineStr">
        <is>
          <t>UK14</t>
        </is>
      </c>
      <c r="C1038" s="77" t="inlineStr">
        <is>
          <t>UK14-S03</t>
        </is>
      </c>
      <c r="D1038" s="77" t="inlineStr">
        <is>
          <t>Business Consultancy Project (BSc Economics and Business)</t>
        </is>
      </c>
      <c r="E1038" s="77" t="inlineStr">
        <is>
          <t>project; employer</t>
        </is>
      </c>
      <c r="F1038" s="77" t="inlineStr">
        <is>
          <t>https://www.swansea.ac.uk/undergraduate/courses/social-sciences/economics/bsc-economics-business/</t>
        </is>
      </c>
      <c r="G1038" s="77" t="inlineStr">
        <is>
          <t>Economics and Business, BSc (Hons) - Swansea University</t>
        </is>
      </c>
      <c r="H1038" s="77" t="inlineStr">
        <is>
          <t>Course overview</t>
        </is>
      </c>
      <c r="I1038" s="77" t="inlineStr">
        <is>
          <t>undated</t>
        </is>
      </c>
      <c r="J1038" s="77" t="inlineStr">
        <is>
          <t>2026-10-13</t>
        </is>
      </c>
      <c r="K1038" s="77" t="inlineStr">
        <is>
          <t>page text (WebFetch)</t>
        </is>
      </c>
      <c r="L1038" s="77" t="inlineStr">
        <is>
          <t>'Business Consultancy Project, where you will apply your skills to a live client real-world challenge.'</t>
        </is>
      </c>
    </row>
    <row r="1039">
      <c r="A1039" s="77" t="inlineStr">
        <is>
          <t>UK14-S04-R1</t>
        </is>
      </c>
      <c r="B1039" s="77" t="inlineStr">
        <is>
          <t>UK14</t>
        </is>
      </c>
      <c r="C1039" s="77" t="inlineStr">
        <is>
          <t>UK14-S04</t>
        </is>
      </c>
      <c r="D1039" s="77" t="inlineStr">
        <is>
          <t>Marketing consultancy project (BSc Marketing final-year pathway)</t>
        </is>
      </c>
      <c r="E1039" s="77" t="inlineStr">
        <is>
          <t>project; participation</t>
        </is>
      </c>
      <c r="F1039" s="77" t="inlineStr">
        <is>
          <t>https://www.swansea.ac.uk/undergraduate/courses/som/marketing/bsc-marketing/</t>
        </is>
      </c>
      <c r="G1039" s="77" t="inlineStr">
        <is>
          <t>Marketing, BSc (Hons) - Swansea University</t>
        </is>
      </c>
      <c r="H1039" s="77" t="inlineStr">
        <is>
          <t>Final year pathways</t>
        </is>
      </c>
      <c r="I1039" s="77" t="inlineStr">
        <is>
          <t>undated</t>
        </is>
      </c>
      <c r="J1039" s="77" t="inlineStr">
        <is>
          <t>2026-10-12</t>
        </is>
      </c>
      <c r="K1039" s="77" t="inlineStr">
        <is>
          <t>search-index extract (quoted)</t>
        </is>
      </c>
      <c r="L1039" s="77" t="inlineStr">
        <is>
          <t>'Flexible final year pathways, that allow you to choose between a traditional dissertation, a Welsh-medium dissertation, or a marketing consultancy project'</t>
        </is>
      </c>
    </row>
    <row r="1040">
      <c r="A1040" s="77" t="inlineStr">
        <is>
          <t>UK14-S05-R1</t>
        </is>
      </c>
      <c r="B1040" s="77" t="inlineStr">
        <is>
          <t>UK14</t>
        </is>
      </c>
      <c r="C1040" s="77" t="inlineStr">
        <is>
          <t>UK14-S05</t>
        </is>
      </c>
      <c r="D1040" s="77" t="inlineStr">
        <is>
          <t>MSc Project Management live project collaborations</t>
        </is>
      </c>
      <c r="E1040" s="77" t="inlineStr">
        <is>
          <t>project; group; employer</t>
        </is>
      </c>
      <c r="F1040" s="77" t="inlineStr">
        <is>
          <t>https://www.swansea.ac.uk/postgraduate/taught/som/business-management/msc-project-management/</t>
        </is>
      </c>
      <c r="G1040" s="77" t="inlineStr">
        <is>
          <t>Project Management, MSc - Swansea University</t>
        </is>
      </c>
      <c r="H1040" s="77" t="inlineStr">
        <is>
          <t>Course overview</t>
        </is>
      </c>
      <c r="I1040" s="77" t="inlineStr">
        <is>
          <t>undated</t>
        </is>
      </c>
      <c r="J1040" s="77" t="inlineStr">
        <is>
          <t>2026-10-13</t>
        </is>
      </c>
      <c r="K1040" s="77" t="inlineStr">
        <is>
          <t>page text (WebFetch)</t>
        </is>
      </c>
      <c r="L1040" s="77" t="inlineStr">
        <is>
          <t>'live project collaborations, and dissertation partnerships with organisations such as Tata Steel, Siemens, the NHS'; students join project teams and take on live project challenges.</t>
        </is>
      </c>
    </row>
    <row r="1041">
      <c r="A1041" s="77" t="inlineStr">
        <is>
          <t>UK14-S06-R1</t>
        </is>
      </c>
      <c r="B1041" s="77" t="inlineStr">
        <is>
          <t>UK14</t>
        </is>
      </c>
      <c r="C1041" s="77" t="inlineStr">
        <is>
          <t>UK14-S06</t>
        </is>
      </c>
      <c r="D1041" s="77" t="inlineStr">
        <is>
          <t>Student Enterprise hackathon (Swansea City Football Club challenge)</t>
        </is>
      </c>
      <c r="E1041" s="77" t="inlineStr">
        <is>
          <t>employer; reach</t>
        </is>
      </c>
      <c r="F1041" s="77" t="inlineStr">
        <is>
          <t>https://hwb.swansea.ac.uk/employability-enterprise/student-enterprise/</t>
        </is>
      </c>
      <c r="G1041" s="77" t="inlineStr">
        <is>
          <t>Student Enterprise - Swansea University</t>
        </is>
      </c>
      <c r="H1041" s="77" t="inlineStr">
        <is>
          <t>Hackathons</t>
        </is>
      </c>
      <c r="I1041" s="77" t="inlineStr">
        <is>
          <t>undated</t>
        </is>
      </c>
      <c r="J1041" s="77" t="inlineStr">
        <is>
          <t>2026-10-12</t>
        </is>
      </c>
      <c r="K1041" s="77" t="inlineStr">
        <is>
          <t>search-index extract (quoted)</t>
        </is>
      </c>
      <c r="L1041" s="77" t="inlineStr">
        <is>
          <t>'Students from across all faculties ... gained experience working on a real-life commercial challenge and as a result developed over 12 commercial ideas to support Swansea City Football club'</t>
        </is>
      </c>
    </row>
    <row r="1042">
      <c r="A1042" s="77" t="inlineStr">
        <is>
          <t>UK14-S07-R1</t>
        </is>
      </c>
      <c r="B1042" s="77" t="inlineStr">
        <is>
          <t>UK14</t>
        </is>
      </c>
      <c r="C1042" s="77" t="inlineStr">
        <is>
          <t>UK14-S07</t>
        </is>
      </c>
      <c r="D1042" s="77" t="inlineStr">
        <is>
          <t>Swansea Law Clinic - Clinical Legal Education module</t>
        </is>
      </c>
      <c r="E1042" s="77" t="inlineStr">
        <is>
          <t>credit; employer; status</t>
        </is>
      </c>
      <c r="F1042" s="77" t="inlineStr">
        <is>
          <t>https://www.swansea.ac.uk/law/lawclinic/</t>
        </is>
      </c>
      <c r="G1042" s="77" t="inlineStr">
        <is>
          <t>Swansea Law Clinic</t>
        </is>
      </c>
      <c r="H1042" s="77" t="inlineStr">
        <is>
          <t>Main page</t>
        </is>
      </c>
      <c r="I1042" s="77" t="inlineStr">
        <is>
          <t>undated (links 2025-26 annual report)</t>
        </is>
      </c>
      <c r="J1042" s="77" t="inlineStr">
        <is>
          <t>2026-10-13</t>
        </is>
      </c>
      <c r="K1042" s="77" t="inlineStr">
        <is>
          <t>page text (WebFetch)</t>
        </is>
      </c>
      <c r="L1042" s="77" t="inlineStr">
        <is>
          <t>Students can take the 'twenty credit Clinical Legal Education module' (LAA366 Semester One, LAA367 Semester Two); advice given to 'Members of the public, students and University staff'; supported by four local firms.</t>
        </is>
      </c>
    </row>
    <row r="1043">
      <c r="A1043" s="77" t="inlineStr">
        <is>
          <t>UK15-S01-R1</t>
        </is>
      </c>
      <c r="B1043" s="77" t="inlineStr">
        <is>
          <t>UK15</t>
        </is>
      </c>
      <c r="C1043" s="77" t="inlineStr">
        <is>
          <t>UK15-S01</t>
        </is>
      </c>
      <c r="D1043" s="77" t="inlineStr">
        <is>
          <t>iTeams (Essex Startups)</t>
        </is>
      </c>
      <c r="E1043" s="77" t="inlineStr">
        <is>
          <t>project; group; employer; eligibility; status</t>
        </is>
      </c>
      <c r="F1043" s="77" t="inlineStr">
        <is>
          <t>https://www.essex.ac.uk/events/2025/02/04/iteams-2025</t>
        </is>
      </c>
      <c r="G1043" s="77" t="inlineStr">
        <is>
          <t>iTeams 2025</t>
        </is>
      </c>
      <c r="H1043" s="77" t="inlineStr">
        <is>
          <t>Event page</t>
        </is>
      </c>
      <c r="I1043" s="77" t="inlineStr">
        <is>
          <t>2025</t>
        </is>
      </c>
      <c r="J1043" s="77" t="inlineStr">
        <is>
          <t>2026-10-12</t>
        </is>
      </c>
      <c r="K1043" s="77" t="inlineStr">
        <is>
          <t>page text</t>
        </is>
      </c>
      <c r="L1043"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44">
      <c r="A1044" s="77" t="inlineStr">
        <is>
          <t>UK15-S01-R2</t>
        </is>
      </c>
      <c r="B1044" s="77" t="inlineStr">
        <is>
          <t>UK15</t>
        </is>
      </c>
      <c r="C1044" s="77" t="inlineStr">
        <is>
          <t>UK15-S01</t>
        </is>
      </c>
      <c r="D1044" s="77" t="inlineStr">
        <is>
          <t>iTeams (Essex Startups)</t>
        </is>
      </c>
      <c r="E1044" s="77" t="inlineStr">
        <is>
          <t>group; employer; duration</t>
        </is>
      </c>
      <c r="F1044" s="77" t="inlineStr">
        <is>
          <t>https://www.essex.ac.uk/events/2024/02/06/iteams</t>
        </is>
      </c>
      <c r="G1044" s="77" t="inlineStr">
        <is>
          <t>iTeams 2024</t>
        </is>
      </c>
      <c r="H1044" s="77" t="inlineStr">
        <is>
          <t>Event page</t>
        </is>
      </c>
      <c r="I1044" s="77" t="inlineStr">
        <is>
          <t>2024</t>
        </is>
      </c>
      <c r="J1044" s="77" t="inlineStr">
        <is>
          <t>2026-10-12</t>
        </is>
      </c>
      <c r="K1044" s="77" t="inlineStr">
        <is>
          <t>search-summary paraphrase</t>
        </is>
      </c>
      <c r="L1044" s="77" t="inlineStr">
        <is>
          <t>7-week programme; three businesses, six student teams; final presentation to expert panel.</t>
        </is>
      </c>
    </row>
    <row r="1045">
      <c r="A1045" s="77" t="inlineStr">
        <is>
          <t>UK15-S01-R3</t>
        </is>
      </c>
      <c r="B1045" s="77" t="inlineStr">
        <is>
          <t>UK15</t>
        </is>
      </c>
      <c r="C1045" s="77" t="inlineStr">
        <is>
          <t>UK15-S01</t>
        </is>
      </c>
      <c r="D1045" s="77" t="inlineStr">
        <is>
          <t>iTeams (Essex Startups)</t>
        </is>
      </c>
      <c r="E1045" s="77" t="inlineStr">
        <is>
          <t>duration</t>
        </is>
      </c>
      <c r="F1045" s="77" t="inlineStr">
        <is>
          <t>https://www.essex.ac.uk/events/2022/01/26/essex-startups-iteams</t>
        </is>
      </c>
      <c r="G1045" s="77" t="inlineStr">
        <is>
          <t>Essex Startups: iTeams</t>
        </is>
      </c>
      <c r="H1045" s="77" t="inlineStr">
        <is>
          <t>Event page</t>
        </is>
      </c>
      <c r="I1045" s="77" t="inlineStr">
        <is>
          <t>2022</t>
        </is>
      </c>
      <c r="J1045" s="77" t="inlineStr">
        <is>
          <t>2026-10-12</t>
        </is>
      </c>
      <c r="K1045" s="77" t="inlineStr">
        <is>
          <t>search-summary paraphrase</t>
        </is>
      </c>
      <c r="L1045" s="77" t="inlineStr">
        <is>
          <t>8-week programme; first place £500 per team member.</t>
        </is>
      </c>
    </row>
    <row r="1046">
      <c r="A1046" s="77" t="inlineStr">
        <is>
          <t>UK15-S02-R1</t>
        </is>
      </c>
      <c r="B1046" s="77" t="inlineStr">
        <is>
          <t>UK15</t>
        </is>
      </c>
      <c r="C1046" s="77" t="inlineStr">
        <is>
          <t>UK15-S02</t>
        </is>
      </c>
      <c r="D1046" s="77" t="inlineStr">
        <is>
          <t>Cyber Innovate to Elevate (bespoke iTeams programme)</t>
        </is>
      </c>
      <c r="E1046" s="77" t="inlineStr">
        <is>
          <t>employer; status; duration</t>
        </is>
      </c>
      <c r="F1046" s="77" t="inlineStr">
        <is>
          <t>https://www.essex.ac.uk/business/services/funding-opportunities/cyber-innovate-to-elevate</t>
        </is>
      </c>
      <c r="G1046" s="77" t="inlineStr">
        <is>
          <t>Cyber Innovate to Elevate</t>
        </is>
      </c>
      <c r="H1046" s="77" t="inlineStr">
        <is>
          <t>Funding opportunities page</t>
        </is>
      </c>
      <c r="I1046" s="77" t="inlineStr">
        <is>
          <t>undated</t>
        </is>
      </c>
      <c r="J1046" s="77" t="inlineStr">
        <is>
          <t>2026-10-12</t>
        </is>
      </c>
      <c r="K1046" s="77" t="inlineStr">
        <is>
          <t>search-summary paraphrase</t>
        </is>
      </c>
      <c r="L1046"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47">
      <c r="A1047" s="77" t="inlineStr">
        <is>
          <t>UK15-S02-R2</t>
        </is>
      </c>
      <c r="B1047" s="77" t="inlineStr">
        <is>
          <t>UK15</t>
        </is>
      </c>
      <c r="C1047" s="77" t="inlineStr">
        <is>
          <t>UK15-S02</t>
        </is>
      </c>
      <c r="D1047" s="77" t="inlineStr">
        <is>
          <t>Cyber Innovate to Elevate (bespoke iTeams programme)</t>
        </is>
      </c>
      <c r="E1047" s="77" t="inlineStr">
        <is>
          <t>employer; status; duration</t>
        </is>
      </c>
      <c r="F1047" s="77" t="inlineStr">
        <is>
          <t>https://www.essex.ac.uk/news/2025/12/17/new-cybersecurity-programme-proves-big-hit-with-businesses</t>
        </is>
      </c>
      <c r="G1047" s="77" t="inlineStr">
        <is>
          <t>Cybersecurity programme proves big hit with businesses</t>
        </is>
      </c>
      <c r="H1047" s="77" t="inlineStr">
        <is>
          <t>News</t>
        </is>
      </c>
      <c r="I1047" s="77" t="inlineStr">
        <is>
          <t>2025</t>
        </is>
      </c>
      <c r="J1047" s="77" t="inlineStr">
        <is>
          <t>2026-10-12</t>
        </is>
      </c>
      <c r="K1047" s="77" t="inlineStr">
        <is>
          <t>search-summary paraphrase</t>
        </is>
      </c>
      <c r="L1047" s="77" t="inlineStr">
        <is>
          <t>Six-week 'iTeams' innovation challenge connecting SMEs with MSc and PhD students.</t>
        </is>
      </c>
    </row>
    <row r="1048">
      <c r="A1048" s="77" t="inlineStr">
        <is>
          <t>UK15-S03-R1</t>
        </is>
      </c>
      <c r="B1048" s="77" t="inlineStr">
        <is>
          <t>UK15</t>
        </is>
      </c>
      <c r="C1048" s="77" t="inlineStr">
        <is>
          <t>UK15-S03</t>
        </is>
      </c>
      <c r="D1048" s="77" t="inlineStr">
        <is>
          <t>Marketing Management consultancy project (BSc Marketing Management and related degrees)</t>
        </is>
      </c>
      <c r="E1048" s="77" t="inlineStr">
        <is>
          <t>project; employer; credit; reach</t>
        </is>
      </c>
      <c r="F1048" s="77" t="inlineStr">
        <is>
          <t>https://www.essex.ac.uk/courses/ug00256/1/bsc-management-and-marketing</t>
        </is>
      </c>
      <c r="G1048" s="77" t="inlineStr">
        <is>
          <t>BSc (Hons) Marketing Management</t>
        </is>
      </c>
      <c r="H1048" s="77" t="inlineStr">
        <is>
          <t>Course structure</t>
        </is>
      </c>
      <c r="I1048" s="77" t="inlineStr">
        <is>
          <t>undated (2026 start referenced for related Integrated Master page)</t>
        </is>
      </c>
      <c r="J1048" s="77" t="inlineStr">
        <is>
          <t>2026-10-12</t>
        </is>
      </c>
      <c r="K1048" s="77" t="inlineStr">
        <is>
          <t>search-summary paraphrase</t>
        </is>
      </c>
      <c r="L1048" s="77" t="inlineStr">
        <is>
          <t>Marketing Management (15 credits): you undertake a consultancy project for a real-world business in response to a marketing brief.</t>
        </is>
      </c>
    </row>
    <row r="1049">
      <c r="A1049" s="77" t="inlineStr">
        <is>
          <t>UK15-S04-R1</t>
        </is>
      </c>
      <c r="B1049" s="77" t="inlineStr">
        <is>
          <t>UK15</t>
        </is>
      </c>
      <c r="C1049" s="77" t="inlineStr">
        <is>
          <t>UK15-S04</t>
        </is>
      </c>
      <c r="D1049" s="77" t="inlineStr">
        <is>
          <t>Work-based learning live employer projects (Industry and Placements team)</t>
        </is>
      </c>
      <c r="E1049" s="77" t="inlineStr">
        <is>
          <t>project; employer</t>
        </is>
      </c>
      <c r="F1049" s="77" t="inlineStr">
        <is>
          <t>https://www.essex.ac.uk/staff/academic-standards-and-quality/work-based-learning</t>
        </is>
      </c>
      <c r="G1049" s="77" t="inlineStr">
        <is>
          <t>Work-based learning</t>
        </is>
      </c>
      <c r="H1049" s="77" t="inlineStr">
        <is>
          <t>Staff guidance</t>
        </is>
      </c>
      <c r="I1049" s="77" t="inlineStr">
        <is>
          <t>undated</t>
        </is>
      </c>
      <c r="J1049" s="77" t="inlineStr">
        <is>
          <t>2026-10-12</t>
        </is>
      </c>
      <c r="K1049" s="77" t="inlineStr">
        <is>
          <t>search-summary paraphrase</t>
        </is>
      </c>
      <c r="L1049" s="77" t="inlineStr">
        <is>
          <t>WBL defined as learning through placements or live projects for an organisation or client that are part of the curriculum; team advises on year-long placements, short placements, PG professional placements and live employer projects.</t>
        </is>
      </c>
    </row>
    <row r="1050">
      <c r="A1050" s="77" t="inlineStr">
        <is>
          <t>UK15-S04-R2</t>
        </is>
      </c>
      <c r="B1050" s="77" t="inlineStr">
        <is>
          <t>UK15</t>
        </is>
      </c>
      <c r="C1050" s="77" t="inlineStr">
        <is>
          <t>UK15-S04</t>
        </is>
      </c>
      <c r="D1050" s="77" t="inlineStr">
        <is>
          <t>Work-based learning live employer projects (Industry and Placements team)</t>
        </is>
      </c>
      <c r="E1050" s="77" t="inlineStr">
        <is>
          <t>employer</t>
        </is>
      </c>
      <c r="F1050" s="77" t="inlineStr">
        <is>
          <t>https://www.essex.ac.uk/business/recruit-our-students-and-graduates</t>
        </is>
      </c>
      <c r="G1050" s="77" t="inlineStr">
        <is>
          <t>Engage with talent at Essex</t>
        </is>
      </c>
      <c r="H1050" s="77" t="inlineStr">
        <is>
          <t>Employer page</t>
        </is>
      </c>
      <c r="I1050" s="77" t="inlineStr">
        <is>
          <t>undated</t>
        </is>
      </c>
      <c r="J1050" s="77" t="inlineStr">
        <is>
          <t>2026-10-12</t>
        </is>
      </c>
      <c r="K1050" s="77" t="inlineStr">
        <is>
          <t>search-summary paraphrase</t>
        </is>
      </c>
      <c r="L1050" s="77" t="inlineStr">
        <is>
          <t>Employers can collaborate with students through employer-led projects, from undergraduate projects to Essex MBA business challenges; contact industryengagement@essex.ac.uk.</t>
        </is>
      </c>
    </row>
    <row r="1051">
      <c r="A1051" s="77" t="inlineStr">
        <is>
          <t>UK15-S05-R1</t>
        </is>
      </c>
      <c r="B1051" s="77" t="inlineStr">
        <is>
          <t>UK15</t>
        </is>
      </c>
      <c r="C1051" s="77" t="inlineStr">
        <is>
          <t>UK15-S05</t>
        </is>
      </c>
      <c r="D1051" s="77" t="inlineStr">
        <is>
          <t>Business Law Clinic (Essex Law School)</t>
        </is>
      </c>
      <c r="E1051" s="77" t="inlineStr">
        <is>
          <t>project; group; employer; eligibility; status</t>
        </is>
      </c>
      <c r="F1051" s="77" t="inlineStr">
        <is>
          <t>https://www.essex.ac.uk/departments/law/business-law-clinic</t>
        </is>
      </c>
      <c r="G1051" s="77" t="inlineStr">
        <is>
          <t>Business Law Clinic</t>
        </is>
      </c>
      <c r="H1051" s="77" t="inlineStr">
        <is>
          <t>Search-index extract</t>
        </is>
      </c>
      <c r="I1051" s="77" t="inlineStr">
        <is>
          <t>undated (2025-26 content)</t>
        </is>
      </c>
      <c r="J1051" s="77" t="inlineStr">
        <is>
          <t>2026-10-13</t>
        </is>
      </c>
      <c r="K1051" s="77" t="inlineStr">
        <is>
          <t>search-index extract</t>
        </is>
      </c>
      <c r="L1051" s="77" t="inlineStr">
        <is>
          <t>Team projects for final-year LLB and Law PGT students: working in small teams under academic supervision; 2025-26 projects with the Mercury Theatre and British credit unions.</t>
        </is>
      </c>
    </row>
    <row r="1052">
      <c r="A1052" s="77" t="inlineStr">
        <is>
          <t>UK15-S05-R2</t>
        </is>
      </c>
      <c r="B1052" s="77" t="inlineStr">
        <is>
          <t>UK15</t>
        </is>
      </c>
      <c r="C1052" s="77" t="inlineStr">
        <is>
          <t>UK15-S05</t>
        </is>
      </c>
      <c r="D1052" s="77" t="inlineStr">
        <is>
          <t>Business Law Clinic (Essex Law School)</t>
        </is>
      </c>
      <c r="E1052" s="77" t="inlineStr">
        <is>
          <t>project; employer; status</t>
        </is>
      </c>
      <c r="F1052" s="77" t="inlineStr">
        <is>
          <t>https://www.essex.ac.uk/blog/posts/2025/10/14/business-law-clinic-projects-2025</t>
        </is>
      </c>
      <c r="G1052" s="77" t="inlineStr">
        <is>
          <t>Business Law Clinic projects 2025-26</t>
        </is>
      </c>
      <c r="H1052" s="77" t="inlineStr">
        <is>
          <t>Blog</t>
        </is>
      </c>
      <c r="I1052" s="77" t="inlineStr">
        <is>
          <t>2025</t>
        </is>
      </c>
      <c r="J1052" s="77" t="inlineStr">
        <is>
          <t>2026-10-13</t>
        </is>
      </c>
      <c r="K1052" s="77" t="inlineStr">
        <is>
          <t>search-index extract</t>
        </is>
      </c>
      <c r="L1052" s="77" t="inlineStr">
        <is>
          <t>Insight into Business Law Clinic student projects for 2025-2026. (WebFetch returned empty; relied on search extract.)</t>
        </is>
      </c>
    </row>
    <row r="1053">
      <c r="A1053" s="77" t="inlineStr">
        <is>
          <t>UK15-S06-R1</t>
        </is>
      </c>
      <c r="B1053" s="77" t="inlineStr">
        <is>
          <t>UK15</t>
        </is>
      </c>
      <c r="C1053" s="77" t="inlineStr">
        <is>
          <t>UK15-S06</t>
        </is>
      </c>
      <c r="D1053" s="77" t="inlineStr">
        <is>
          <t>Human Rights Centre Clinic (module-based projects, HU902)</t>
        </is>
      </c>
      <c r="E1053" s="77" t="inlineStr">
        <is>
          <t>project; group; employer; eligibility; status</t>
        </is>
      </c>
      <c r="F1053" s="77" t="inlineStr">
        <is>
          <t>https://www.essex.ac.uk/centres-and-institutes/human-rights/human-rights-centre-clinic/working-in-the-human-rights-clinic</t>
        </is>
      </c>
      <c r="G1053" s="77" t="inlineStr">
        <is>
          <t>Working in Human Rights Clinic</t>
        </is>
      </c>
      <c r="H1053" s="77" t="inlineStr">
        <is>
          <t>Page text</t>
        </is>
      </c>
      <c r="I1053" s="77" t="inlineStr">
        <is>
          <t>2026</t>
        </is>
      </c>
      <c r="J1053" s="77" t="inlineStr">
        <is>
          <t>2026-10-13</t>
        </is>
      </c>
      <c r="K1053" s="77" t="inlineStr">
        <is>
          <t>search-index extract</t>
        </is>
      </c>
      <c r="L1053"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54">
      <c r="A1054" s="77" t="inlineStr">
        <is>
          <t>UK16-S01-R1</t>
        </is>
      </c>
      <c r="B1054" s="77" t="inlineStr">
        <is>
          <t>UK16</t>
        </is>
      </c>
      <c r="C1054" s="77" t="inlineStr">
        <is>
          <t>UK16-S01</t>
        </is>
      </c>
      <c r="D1054" s="77" t="inlineStr">
        <is>
          <t>KBS Challenge</t>
        </is>
      </c>
      <c r="E1054" s="77" t="inlineStr">
        <is>
          <t>project; group; employer; credit; status</t>
        </is>
      </c>
      <c r="F1054" s="77" t="inlineStr">
        <is>
          <t>https://www.kent.ac.uk/courses/modules/module/BUSB6514</t>
        </is>
      </c>
      <c r="G1054" s="77" t="inlineStr">
        <is>
          <t>KBS Challenge - BUSB6514</t>
        </is>
      </c>
      <c r="H1054" s="77" t="inlineStr">
        <is>
          <t>Module page</t>
        </is>
      </c>
      <c r="I1054" s="77" t="inlineStr">
        <is>
          <t>2026 to 2027</t>
        </is>
      </c>
      <c r="J1054" s="77" t="inlineStr">
        <is>
          <t>2026-10-13</t>
        </is>
      </c>
      <c r="K1054" s="77" t="inlineStr">
        <is>
          <t>page text (WebFetch)</t>
        </is>
      </c>
      <c r="L1054" s="77" t="inlineStr">
        <is>
          <t>'Do you have what it takes to be a management consultant?'; 'we'll work with real businesses'; 'in a group of your peers'; Group Report (3,000 words) 60%, Group Presentation (15 minutes) 20%, Individual Reflective Blog 20%; Level 6, 20 credits; 2026 to 2027.</t>
        </is>
      </c>
    </row>
    <row r="1055">
      <c r="A1055" s="77" t="inlineStr">
        <is>
          <t>UK16-S01-R2</t>
        </is>
      </c>
      <c r="B1055" s="77" t="inlineStr">
        <is>
          <t>UK16</t>
        </is>
      </c>
      <c r="C1055" s="77" t="inlineStr">
        <is>
          <t>UK16-S01</t>
        </is>
      </c>
      <c r="D1055" s="77" t="inlineStr">
        <is>
          <t>KBS Challenge</t>
        </is>
      </c>
      <c r="E1055" s="77" t="inlineStr">
        <is>
          <t>project; group; employer; status; reach</t>
        </is>
      </c>
      <c r="F1055" s="77" t="inlineStr">
        <is>
          <t>https://blogs.kent.ac.uk/kbs-news-events/2026/08/in-at-the-deep-end-how-kbs-students-took-on-real-business-challenges/</t>
        </is>
      </c>
      <c r="G1055" s="77" t="inlineStr">
        <is>
          <t>In at the Deep End: How KBS Students Took on Real Business Challenges</t>
        </is>
      </c>
      <c r="H1055" s="77" t="inlineStr">
        <is>
          <t>Blog (12 Aug 2026)</t>
        </is>
      </c>
      <c r="I1055" s="77" t="inlineStr">
        <is>
          <t>2026</t>
        </is>
      </c>
      <c r="J1055" s="77" t="inlineStr">
        <is>
          <t>2026-10-13</t>
        </is>
      </c>
      <c r="K1055" s="77" t="inlineStr">
        <is>
          <t>page text (WebFetch)</t>
        </is>
      </c>
      <c r="L1055" s="77" t="inlineStr">
        <is>
          <t>'15 consultancy teams across 10 live projects' over eight weeks; '106 students from across Kent Business School'; 'supported by four external organisations: Port of Dover, Macknade, Barretts Kent, and Enterprise Mobility'; teams 'visited business sites, engaged directly with senior business representatives'; recommendations 'presented back to the organisation'.</t>
        </is>
      </c>
    </row>
    <row r="1056">
      <c r="A1056" s="77" t="inlineStr">
        <is>
          <t>UK16-S02-R1</t>
        </is>
      </c>
      <c r="B1056" s="77" t="inlineStr">
        <is>
          <t>UK16</t>
        </is>
      </c>
      <c r="C1056" s="77" t="inlineStr">
        <is>
          <t>UK16-S02</t>
        </is>
      </c>
      <c r="D1056" s="77" t="inlineStr">
        <is>
          <t>i-Teams (Kent Innovation i-Teams; Student Impact Projects)</t>
        </is>
      </c>
      <c r="E1056" s="77" t="inlineStr">
        <is>
          <t>project; group; employer; eligibility</t>
        </is>
      </c>
      <c r="F1056" s="77" t="inlineStr">
        <is>
          <t>https://student.kent.ac.uk/careers/student-impact/i-teams</t>
        </is>
      </c>
      <c r="G1056" s="77" t="inlineStr">
        <is>
          <t>i-teams - Careers and employability service</t>
        </is>
      </c>
      <c r="H1056" s="77" t="inlineStr">
        <is>
          <t>Programme page</t>
        </is>
      </c>
      <c r="I1056" s="77" t="inlineStr">
        <is>
          <t>undated</t>
        </is>
      </c>
      <c r="J1056" s="77" t="inlineStr">
        <is>
          <t>2026-10-13</t>
        </is>
      </c>
      <c r="K1056" s="77" t="inlineStr">
        <is>
          <t>search-index extract (quoted); WebFetch of the page returned no relevant text</t>
        </is>
      </c>
      <c r="L1056" s="77" t="inlineStr">
        <is>
          <t>'There are 8 sessions, which include an introductory meeting and the grand final.' 'At the end of the programme, you and your team will have the chance to present your solutions to a panel during a Grand Final.' Eight-week programme, live business problem, industry expert, non-business students welcome (as paraphrased by search).</t>
        </is>
      </c>
    </row>
    <row r="1057">
      <c r="A1057" s="77" t="inlineStr">
        <is>
          <t>UK16-S02-R2</t>
        </is>
      </c>
      <c r="B1057" s="77" t="inlineStr">
        <is>
          <t>UK16</t>
        </is>
      </c>
      <c r="C1057" s="77" t="inlineStr">
        <is>
          <t>UK16-S02</t>
        </is>
      </c>
      <c r="D1057" s="77" t="inlineStr">
        <is>
          <t>i-Teams (Kent Innovation i-Teams; Student Impact Projects)</t>
        </is>
      </c>
      <c r="E1057" s="77" t="inlineStr">
        <is>
          <t>status</t>
        </is>
      </c>
      <c r="F1057" s="77" t="inlineStr">
        <is>
          <t>https://www.kent.ac.uk/business-and-partnerships/student-talent/i-teams</t>
        </is>
      </c>
      <c r="G1057" s="77" t="inlineStr">
        <is>
          <t>Kent i-Teams 2023</t>
        </is>
      </c>
      <c r="H1057" s="77" t="inlineStr">
        <is>
          <t>Business and Partnerships page</t>
        </is>
      </c>
      <c r="I1057" s="77" t="inlineStr">
        <is>
          <t>2023</t>
        </is>
      </c>
      <c r="J1057" s="77" t="inlineStr">
        <is>
          <t>2026-10-13</t>
        </is>
      </c>
      <c r="K1057" s="77" t="inlineStr">
        <is>
          <t>search-summary paraphrase</t>
        </is>
      </c>
      <c r="L1057" s="77" t="inlineStr">
        <is>
          <t>Cohort page for 2023 i-Teams (title only retrieved).</t>
        </is>
      </c>
    </row>
    <row r="1058">
      <c r="A1058" s="77" t="inlineStr">
        <is>
          <t>UK16-S02-R3</t>
        </is>
      </c>
      <c r="B1058" s="77" t="inlineStr">
        <is>
          <t>UK16</t>
        </is>
      </c>
      <c r="C1058" s="77" t="inlineStr">
        <is>
          <t>UK16-S02</t>
        </is>
      </c>
      <c r="D1058" s="77" t="inlineStr">
        <is>
          <t>i-Teams (Kent Innovation i-Teams; Student Impact Projects)</t>
        </is>
      </c>
      <c r="E1058" s="77" t="inlineStr">
        <is>
          <t>project; employer; status</t>
        </is>
      </c>
      <c r="F1058" s="77" t="inlineStr">
        <is>
          <t>https://blogs.kent.ac.uk/ris/2023/02/02/kent-students-take-on-bae-systems-vesper-247-and-docking-station-challenges-in-i-teams-2023/</t>
        </is>
      </c>
      <c r="G1058" s="77" t="inlineStr">
        <is>
          <t>Kent students take on BAE Systems, Vesper 247 and Docking Station challenges in i-Teams 2023</t>
        </is>
      </c>
      <c r="H1058" s="77" t="inlineStr">
        <is>
          <t>Blog</t>
        </is>
      </c>
      <c r="I1058" s="77" t="inlineStr">
        <is>
          <t>2023</t>
        </is>
      </c>
      <c r="J1058" s="77" t="inlineStr">
        <is>
          <t>2026-10-13</t>
        </is>
      </c>
      <c r="K1058" s="77" t="inlineStr">
        <is>
          <t>search-index extract (quoted)</t>
        </is>
      </c>
      <c r="L1058" s="77" t="inlineStr">
        <is>
          <t>'an 8-week knowledge exchange programme which brings together innovative students from across the University to tackle real business problems.'</t>
        </is>
      </c>
    </row>
    <row r="1059">
      <c r="A1059" s="77" t="inlineStr">
        <is>
          <t>UK16-S03-R1</t>
        </is>
      </c>
      <c r="B1059" s="77" t="inlineStr">
        <is>
          <t>UK16</t>
        </is>
      </c>
      <c r="C1059" s="77" t="inlineStr">
        <is>
          <t>UK16-S03</t>
        </is>
      </c>
      <c r="D1059" s="77" t="inlineStr">
        <is>
          <t>The Business Analytics Challenge</t>
        </is>
      </c>
      <c r="E1059" s="77" t="inlineStr">
        <is>
          <t>project; group; credit; status</t>
        </is>
      </c>
      <c r="F1059" s="77" t="inlineStr">
        <is>
          <t>https://www.kent.ac.uk/courses/modules/module/BUSB7032</t>
        </is>
      </c>
      <c r="G1059" s="77" t="inlineStr">
        <is>
          <t>The Business Analytics Challenge - BUSB7032</t>
        </is>
      </c>
      <c r="H1059" s="77" t="inlineStr">
        <is>
          <t>Module page</t>
        </is>
      </c>
      <c r="I1059" s="77" t="inlineStr">
        <is>
          <t>2026 to 2027</t>
        </is>
      </c>
      <c r="J1059" s="77" t="inlineStr">
        <is>
          <t>2026-10-13</t>
        </is>
      </c>
      <c r="K1059" s="77" t="inlineStr">
        <is>
          <t>page text (WebFetch)</t>
        </is>
      </c>
      <c r="L1059" s="77" t="inlineStr">
        <is>
          <t>'Gain consultancy experience and pitch your solutions to existing organisational problems!'; 'Group presentation (15 minutes) worth 20%'; 'Individual consultancy report (4000 words) worth 60%'; credits 40 (20), Level 7; 2026 to 2027.</t>
        </is>
      </c>
    </row>
    <row r="1060">
      <c r="A1060" s="77" t="inlineStr">
        <is>
          <t>UK16-S04-R1</t>
        </is>
      </c>
      <c r="B1060" s="77" t="inlineStr">
        <is>
          <t>UK16</t>
        </is>
      </c>
      <c r="C1060" s="77" t="inlineStr">
        <is>
          <t>UK16-S04</t>
        </is>
      </c>
      <c r="D1060" s="77" t="inlineStr">
        <is>
          <t>Strategic Project Management Challenge (MSc Strategic Project Management)</t>
        </is>
      </c>
      <c r="E1060" s="77" t="inlineStr">
        <is>
          <t>project; group; employer; participation</t>
        </is>
      </c>
      <c r="F1060" s="77" t="inlineStr">
        <is>
          <t>https://www.kent.ac.uk/courses/postgraduate/3269/strategic-project-management</t>
        </is>
      </c>
      <c r="G1060" s="77" t="inlineStr">
        <is>
          <t>Strategic Project Management - MSc</t>
        </is>
      </c>
      <c r="H1060" s="77" t="inlineStr">
        <is>
          <t>Modules</t>
        </is>
      </c>
      <c r="I1060" s="77" t="inlineStr">
        <is>
          <t>undated</t>
        </is>
      </c>
      <c r="J1060" s="77" t="inlineStr">
        <is>
          <t>2026-10-13</t>
        </is>
      </c>
      <c r="K1060" s="77" t="inlineStr">
        <is>
          <t>page text (WebFetch)</t>
        </is>
      </c>
      <c r="L1060" s="77" t="inlineStr">
        <is>
          <t>'The Strategic Project Management Challenge module connects students to organisational case studies and challenges them via a student consultancy experience.' 'Students will be working in small teams on a company problem presented to them'; 'their task will be to pitch a solution to the organization.' Listed under compulsory modules, Stage 1.</t>
        </is>
      </c>
    </row>
    <row r="1061">
      <c r="A1061" s="77" t="inlineStr">
        <is>
          <t>UK17-S01-R1</t>
        </is>
      </c>
      <c r="B1061" s="77" t="inlineStr">
        <is>
          <t>UK17</t>
        </is>
      </c>
      <c r="C1061" s="77" t="inlineStr">
        <is>
          <t>UK17-S01</t>
        </is>
      </c>
      <c r="D1061" s="77" t="inlineStr">
        <is>
          <t>BBS Co-Innovate Collaborative Student Projects</t>
        </is>
      </c>
      <c r="E1061" s="77" t="inlineStr">
        <is>
          <t>project; group; employer; reach</t>
        </is>
      </c>
      <c r="F1061" s="77" t="inlineStr">
        <is>
          <t>https://www.brunel.ac.uk/about/business-school/why-study-at-brunel-business-school/co-innovate/BBS-Co-Innovate-Collaborative-Projects</t>
        </is>
      </c>
      <c r="G1061" s="77" t="inlineStr">
        <is>
          <t>BBS Co-Innovate Collaborative Projects</t>
        </is>
      </c>
      <c r="H1061" s="77" t="inlineStr">
        <is>
          <t>project description</t>
        </is>
      </c>
      <c r="I1061" s="77" t="inlineStr">
        <is>
          <t>undated</t>
        </is>
      </c>
      <c r="J1061" s="77" t="inlineStr">
        <is>
          <t>2026-10-13</t>
        </is>
      </c>
      <c r="K1061" s="77" t="inlineStr">
        <is>
          <t>page text</t>
        </is>
      </c>
      <c r="L1061"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62">
      <c r="A1062" s="77" t="inlineStr">
        <is>
          <t>UK17-S02-R1</t>
        </is>
      </c>
      <c r="B1062" s="77" t="inlineStr">
        <is>
          <t>UK17</t>
        </is>
      </c>
      <c r="C1062" s="77" t="inlineStr">
        <is>
          <t>UK17-S02</t>
        </is>
      </c>
      <c r="D1062" s="77" t="inlineStr">
        <is>
          <t>BSc Business Management with Entrepreneurship: Issues and Controversies in Business and Management Project / Co-Innovate business project</t>
        </is>
      </c>
      <c r="E1062" s="77" t="inlineStr">
        <is>
          <t>project; employer; credit; reach</t>
        </is>
      </c>
      <c r="F1062" s="77" t="inlineStr">
        <is>
          <t>https://www.brunel.ac.uk/study/courses/business-management-with-entrepreneurship-bsc</t>
        </is>
      </c>
      <c r="G1062" s="77" t="inlineStr">
        <is>
          <t>Business Management with Entrepreneurship BSc (Hons)</t>
        </is>
      </c>
      <c r="H1062" s="77" t="inlineStr">
        <is>
          <t>final year modules</t>
        </is>
      </c>
      <c r="I1062" s="77" t="inlineStr">
        <is>
          <t>undated</t>
        </is>
      </c>
      <c r="J1062" s="77" t="inlineStr">
        <is>
          <t>2026-10-12</t>
        </is>
      </c>
      <c r="K1062" s="77" t="inlineStr">
        <is>
          <t>search-summary paraphrase</t>
        </is>
      </c>
      <c r="L1062" s="77" t="inlineStr">
        <is>
          <t>Final-year students can take a live business challenge for a London SME through Co-Innovate; strategic recommendations presented to the client's management team; final-year project can be an 8,000-word study or a Co-Innovate project (30 credits).</t>
        </is>
      </c>
    </row>
    <row r="1063">
      <c r="A1063" s="77" t="inlineStr">
        <is>
          <t>UK17-S03-R1</t>
        </is>
      </c>
      <c r="B1063" s="77" t="inlineStr">
        <is>
          <t>UK17</t>
        </is>
      </c>
      <c r="C1063" s="77" t="inlineStr">
        <is>
          <t>UK17-S03</t>
        </is>
      </c>
      <c r="D1063" s="77" t="inlineStr">
        <is>
          <t>MSc Project Management: Project Consultancy and Risk Management</t>
        </is>
      </c>
      <c r="E1063" s="77" t="inlineStr">
        <is>
          <t>project; employer; participation</t>
        </is>
      </c>
      <c r="F1063" s="77" t="inlineStr">
        <is>
          <t>https://www.brunel.ac.uk/study/courses/project-management-msc</t>
        </is>
      </c>
      <c r="G1063" s="77" t="inlineStr">
        <is>
          <t>Project Management MSc</t>
        </is>
      </c>
      <c r="H1063" s="77" t="inlineStr">
        <is>
          <t>modules</t>
        </is>
      </c>
      <c r="I1063" s="77" t="inlineStr">
        <is>
          <t>undated</t>
        </is>
      </c>
      <c r="J1063" s="77" t="inlineStr">
        <is>
          <t>2026-10-13</t>
        </is>
      </c>
      <c r="K1063" s="77" t="inlineStr">
        <is>
          <t>page text</t>
        </is>
      </c>
      <c r="L1063"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64">
      <c r="A1064" s="77" t="inlineStr">
        <is>
          <t>UK17-S04-R1</t>
        </is>
      </c>
      <c r="B1064" s="77" t="inlineStr">
        <is>
          <t>UK17</t>
        </is>
      </c>
      <c r="C1064" s="77" t="inlineStr">
        <is>
          <t>UK17-S04</t>
        </is>
      </c>
      <c r="D1064" s="77" t="inlineStr">
        <is>
          <t>Design+ (Brunel Design School) industry final-year projects / live briefs</t>
        </is>
      </c>
      <c r="E1064" s="77" t="inlineStr">
        <is>
          <t>project; employer</t>
        </is>
      </c>
      <c r="F1064" s="77" t="inlineStr">
        <is>
          <t>https://www.brunel.ac.uk/brunel-design-school/design-plus/design-plus</t>
        </is>
      </c>
      <c r="G1064" s="77" t="inlineStr">
        <is>
          <t>Design Plus</t>
        </is>
      </c>
      <c r="H1064" s="77" t="inlineStr">
        <is>
          <t>overview</t>
        </is>
      </c>
      <c r="I1064" s="77" t="inlineStr">
        <is>
          <t>undated</t>
        </is>
      </c>
      <c r="J1064" s="77" t="inlineStr">
        <is>
          <t>2026-10-13</t>
        </is>
      </c>
      <c r="K1064" s="77" t="inlineStr">
        <is>
          <t>page text</t>
        </is>
      </c>
      <c r="L1064" s="77" t="inlineStr">
        <is>
          <t>Businesses can "work with our students on their Final Year Project"; partners named: "Brompton Bikes, Hornby, BT and JLR"; running "since 2004". Page does not say whether projects are group or individual.</t>
        </is>
      </c>
    </row>
    <row r="1065">
      <c r="A1065" s="77" t="inlineStr">
        <is>
          <t>UK17-S05-R1</t>
        </is>
      </c>
      <c r="B1065" s="77" t="inlineStr">
        <is>
          <t>UK17</t>
        </is>
      </c>
      <c r="C1065" s="77" t="inlineStr">
        <is>
          <t>UK17-S05</t>
        </is>
      </c>
      <c r="D1065" s="77" t="inlineStr">
        <is>
          <t>Global Challenges BASc: Enterprise Project</t>
        </is>
      </c>
      <c r="E1065" s="77" t="inlineStr">
        <is>
          <t>project; group; employer; duration</t>
        </is>
      </c>
      <c r="F1065" s="77" t="inlineStr">
        <is>
          <t>https://www.brunel.ac.uk/study/courses/global-challenges-basc</t>
        </is>
      </c>
      <c r="G1065" s="77" t="inlineStr">
        <is>
          <t>Global Challenges BASc (Hons)</t>
        </is>
      </c>
      <c r="H1065" s="77" t="inlineStr">
        <is>
          <t>enterprise project</t>
        </is>
      </c>
      <c r="I1065" s="77" t="inlineStr">
        <is>
          <t>undated</t>
        </is>
      </c>
      <c r="J1065" s="77" t="inlineStr">
        <is>
          <t>2026-10-12</t>
        </is>
      </c>
      <c r="K1065" s="77" t="inlineStr">
        <is>
          <t>search-summary paraphrase</t>
        </is>
      </c>
      <c r="L1065" s="77" t="inlineStr">
        <is>
          <t>Third-year placement or group project over 8 weeks; group projects can be run with an NGO, policy organisation, think tank, government body or business.</t>
        </is>
      </c>
    </row>
    <row r="1066">
      <c r="A1066" s="77" t="inlineStr">
        <is>
          <t>UK17-S06-R1</t>
        </is>
      </c>
      <c r="B1066" s="77" t="inlineStr">
        <is>
          <t>UK17</t>
        </is>
      </c>
      <c r="C1066" s="77" t="inlineStr">
        <is>
          <t>UK17-S06</t>
        </is>
      </c>
      <c r="D1066" s="77" t="inlineStr">
        <is>
          <t>Enterprise Mobility Challenge</t>
        </is>
      </c>
      <c r="E1066" s="77" t="inlineStr">
        <is>
          <t>employer; duration; status</t>
        </is>
      </c>
      <c r="F1066" s="77" t="inlineStr">
        <is>
          <t>https://students.brunel.ac.uk/whats-on/enterprise-mobility-challenge-launch</t>
        </is>
      </c>
      <c r="G1066" s="77" t="inlineStr">
        <is>
          <t>Enterprise Mobility Challenge Launch</t>
        </is>
      </c>
      <c r="H1066" s="77" t="inlineStr">
        <is>
          <t>event</t>
        </is>
      </c>
      <c r="I1066" s="77" t="inlineStr">
        <is>
          <t>2025</t>
        </is>
      </c>
      <c r="J1066" s="77" t="inlineStr">
        <is>
          <t>2026-10-13</t>
        </is>
      </c>
      <c r="K1066" s="77" t="inlineStr">
        <is>
          <t>page text (truncated)</t>
        </is>
      </c>
      <c r="L1066" s="77" t="inlineStr">
        <is>
          <t>Event dated "Feb 3 2025 - 12:30"; fetched content truncated, no detail on teams, output or Enterprise role.</t>
        </is>
      </c>
    </row>
    <row r="1067">
      <c r="A1067" s="77" t="inlineStr">
        <is>
          <t>UK17-S07-R1</t>
        </is>
      </c>
      <c r="B1067" s="77" t="inlineStr">
        <is>
          <t>UK17</t>
        </is>
      </c>
      <c r="C1067" s="77" t="inlineStr">
        <is>
          <t>UK17-S07</t>
        </is>
      </c>
      <c r="D1067" s="77" t="inlineStr">
        <is>
          <t>MSc Integrated Product Design / Sustainability, Entrepreneurship and Design: studio projects with industry partners</t>
        </is>
      </c>
      <c r="E1067" s="77" t="inlineStr">
        <is>
          <t>project; employer</t>
        </is>
      </c>
      <c r="F1067" s="77" t="inlineStr">
        <is>
          <t>https://www.brunel.ac.uk/study/courses/sustainability-entrepreneurship-and-design-msc</t>
        </is>
      </c>
      <c r="G1067" s="77" t="inlineStr">
        <is>
          <t>Sustainability, Entrepreneurship and Design MSc</t>
        </is>
      </c>
      <c r="H1067" s="77" t="inlineStr">
        <is>
          <t>course overview</t>
        </is>
      </c>
      <c r="I1067" s="77" t="inlineStr">
        <is>
          <t>undated</t>
        </is>
      </c>
      <c r="J1067" s="77" t="inlineStr">
        <is>
          <t>2026-10-12</t>
        </is>
      </c>
      <c r="K1067" s="77" t="inlineStr">
        <is>
          <t>search-summary paraphrase</t>
        </is>
      </c>
      <c r="L1067" s="77" t="inlineStr">
        <is>
          <t>Studio design projects include both academic and live projects offered by industry partners.</t>
        </is>
      </c>
    </row>
    <row r="1068">
      <c r="A1068" s="77" t="inlineStr">
        <is>
          <t>UK17-S08-R1</t>
        </is>
      </c>
      <c r="B1068" s="77" t="inlineStr">
        <is>
          <t>UK17</t>
        </is>
      </c>
      <c r="C1068" s="77" t="inlineStr">
        <is>
          <t>UK17-S08</t>
        </is>
      </c>
      <c r="D1068" s="77" t="inlineStr">
        <is>
          <t>Human Geography and Anthropology BSc: Leadership for Change (GY3603)</t>
        </is>
      </c>
      <c r="E1068" s="77" t="inlineStr">
        <is>
          <t>project; group; employer</t>
        </is>
      </c>
      <c r="F1068" s="77" t="inlineStr">
        <is>
          <t>https://www.brunel.ac.uk/study/courses/human-geography-and-anthropology-bsc</t>
        </is>
      </c>
      <c r="G1068" s="77" t="inlineStr">
        <is>
          <t>Human Geography and Anthropology BSc (Hons)</t>
        </is>
      </c>
      <c r="H1068" s="77" t="inlineStr">
        <is>
          <t>Year 3 modules / Careers</t>
        </is>
      </c>
      <c r="I1068" s="77" t="inlineStr">
        <is>
          <t>undated</t>
        </is>
      </c>
      <c r="J1068" s="77" t="inlineStr">
        <is>
          <t>2026-10-13</t>
        </is>
      </c>
      <c r="K1068" s="77" t="inlineStr">
        <is>
          <t>page text</t>
        </is>
      </c>
      <c r="L1068" s="77" t="inlineStr">
        <is>
          <t>"work with other students and with a community organisation on a project"</t>
        </is>
      </c>
    </row>
    <row r="1069">
      <c r="A1069" s="77" t="inlineStr">
        <is>
          <t>UK18-S01-R1</t>
        </is>
      </c>
      <c r="B1069" s="77" t="inlineStr">
        <is>
          <t>UK18</t>
        </is>
      </c>
      <c r="C1069" s="77" t="inlineStr">
        <is>
          <t>UK18-S01</t>
        </is>
      </c>
      <c r="D1069" s="77" t="inlineStr">
        <is>
          <t>Aston Global Advantage (postgraduate taught)</t>
        </is>
      </c>
      <c r="E1069" s="77" t="inlineStr">
        <is>
          <t>project; group; employer; reach; eligibility; participation</t>
        </is>
      </c>
      <c r="F1069" s="77" t="inlineStr">
        <is>
          <t>https://www.aston.ac.uk/postgraduate/aston-global-advantage</t>
        </is>
      </c>
      <c r="G1069" s="77" t="inlineStr">
        <is>
          <t>Aston Global Advantage</t>
        </is>
      </c>
      <c r="H1069" s="77" t="inlineStr">
        <is>
          <t>Main page</t>
        </is>
      </c>
      <c r="I1069" s="77" t="inlineStr">
        <is>
          <t>undated</t>
        </is>
      </c>
      <c r="J1069" s="77" t="inlineStr">
        <is>
          <t>2026-10-13</t>
        </is>
      </c>
      <c r="K1069" s="77" t="inlineStr">
        <is>
          <t>page text (WebFetch, summarised by fetch tool)</t>
        </is>
      </c>
      <c r="L1069" s="77" t="inlineStr">
        <is>
          <t>Lists 'Team and project-based challenges'; 'Employer engagement, live briefs or case studies'; 'a distinctive part of every postgraduate taught programme'; tells students to check course page; not MBA or MRes (fetch-tool summary of page).</t>
        </is>
      </c>
    </row>
    <row r="1070">
      <c r="A1070" s="77" t="inlineStr">
        <is>
          <t>UK18-S02-R1</t>
        </is>
      </c>
      <c r="B1070" s="77" t="inlineStr">
        <is>
          <t>UK18</t>
        </is>
      </c>
      <c r="C1070" s="77" t="inlineStr">
        <is>
          <t>UK18-S02</t>
        </is>
      </c>
      <c r="D1070" s="77" t="inlineStr">
        <is>
          <t>Aston Business Clinic (ABC Originals; ABC for Placement)</t>
        </is>
      </c>
      <c r="E1070" s="77" t="inlineStr">
        <is>
          <t>project; group; employer; eligibility; duration; status</t>
        </is>
      </c>
      <c r="F1070" s="77" t="inlineStr">
        <is>
          <t>https://www.aston.ac.uk/research/bss/research-centres/centre-enterprise-coaching-and-innovation/business-clinic</t>
        </is>
      </c>
      <c r="G1070" s="77" t="inlineStr">
        <is>
          <t>Aston Business Clinic</t>
        </is>
      </c>
      <c r="H1070" s="77" t="inlineStr">
        <is>
          <t>Main page</t>
        </is>
      </c>
      <c r="I1070" s="77" t="inlineStr">
        <is>
          <t>undated</t>
        </is>
      </c>
      <c r="J1070" s="77" t="inlineStr">
        <is>
          <t>2026-10-13</t>
        </is>
      </c>
      <c r="K1070" s="77" t="inlineStr">
        <is>
          <t>page text (WebFetch, summarised by fetch tool)</t>
        </is>
      </c>
      <c r="L1070" s="77" t="inlineStr">
        <is>
          <t>Teams work on real-world consultancy projects proposing solutions to real-life business challenges; clients are local, regional and national businesses and charities; ABC Originals 8 weeks (Masters), ABC for Placement 20-30 weeks (undergraduate); 200+ students and 50 businesses since 2020 (fetch-tool summary).</t>
        </is>
      </c>
    </row>
    <row r="1071">
      <c r="A1071" s="77" t="inlineStr">
        <is>
          <t>UK18-S02-R2</t>
        </is>
      </c>
      <c r="B1071" s="77" t="inlineStr">
        <is>
          <t>UK18</t>
        </is>
      </c>
      <c r="C1071" s="77" t="inlineStr">
        <is>
          <t>UK18-S02</t>
        </is>
      </c>
      <c r="D1071" s="77" t="inlineStr">
        <is>
          <t>Aston Business Clinic (ABC Originals; ABC for Placement)</t>
        </is>
      </c>
      <c r="E1071" s="77" t="inlineStr">
        <is>
          <t>eligibility; credit</t>
        </is>
      </c>
      <c r="F1071" s="77" t="inlineStr">
        <is>
          <t>https://www.aston.ac.uk/bss/aston-business-school/student-experience/do-business</t>
        </is>
      </c>
      <c r="G1071" s="77" t="inlineStr">
        <is>
          <t>Learn Business Do Business</t>
        </is>
      </c>
      <c r="H1071" s="77" t="inlineStr">
        <is>
          <t>Business Clinic</t>
        </is>
      </c>
      <c r="I1071" s="77" t="inlineStr">
        <is>
          <t>undated</t>
        </is>
      </c>
      <c r="J1071" s="77" t="inlineStr">
        <is>
          <t>2026-10-13</t>
        </is>
      </c>
      <c r="K1071" s="77" t="inlineStr">
        <is>
          <t>page text (WebFetch, summarised by fetch tool)</t>
        </is>
      </c>
      <c r="L1071" s="77" t="inlineStr">
        <is>
          <t>Business Clinic 'open to all Postgraduate students'; participants act as Lead Advisors or Advisors and can use the work for academic assignments (fetch-tool summary).</t>
        </is>
      </c>
    </row>
    <row r="1072">
      <c r="A1072" s="77" t="inlineStr">
        <is>
          <t>UK18-S03-R1</t>
        </is>
      </c>
      <c r="B1072" s="77" t="inlineStr">
        <is>
          <t>UK18</t>
        </is>
      </c>
      <c r="C1072" s="77" t="inlineStr">
        <is>
          <t>UK18-S03</t>
        </is>
      </c>
      <c r="D1072" s="77" t="inlineStr">
        <is>
          <t>Interdisciplinary Collaborative Project (Aston Global Advantage module, Aston London)</t>
        </is>
      </c>
      <c r="E1072" s="77" t="inlineStr">
        <is>
          <t>project; group; employer; eligibility</t>
        </is>
      </c>
      <c r="F1072" s="77" t="inlineStr">
        <is>
          <t>https://www.aston.ac.uk/london/interdisciplinary-collaborative-project</t>
        </is>
      </c>
      <c r="G1072" s="77" t="inlineStr">
        <is>
          <t>Interdisciplinary Collaborative Project</t>
        </is>
      </c>
      <c r="H1072" s="77" t="inlineStr">
        <is>
          <t>Module page</t>
        </is>
      </c>
      <c r="I1072" s="77" t="inlineStr">
        <is>
          <t>undated</t>
        </is>
      </c>
      <c r="J1072" s="77" t="inlineStr">
        <is>
          <t>2026-10-13</t>
        </is>
      </c>
      <c r="K1072" s="77" t="inlineStr">
        <is>
          <t>page text (WebFetch, summarised by fetch tool)</t>
        </is>
      </c>
      <c r="L1072" s="77" t="inlineStr">
        <is>
          <t>'culminates in two assessed business challenges set by external organisations'; teams of students from Business Innovation and Digital Technologies pathways with industry experts (fetch-tool summary).</t>
        </is>
      </c>
    </row>
    <row r="1073">
      <c r="A1073" s="77" t="inlineStr">
        <is>
          <t>UK18-S04-R1</t>
        </is>
      </c>
      <c r="B1073" s="77" t="inlineStr">
        <is>
          <t>UK18</t>
        </is>
      </c>
      <c r="C1073" s="77" t="inlineStr">
        <is>
          <t>UK18-S04</t>
        </is>
      </c>
      <c r="D1073" s="77" t="inlineStr">
        <is>
          <t>Start-Up Sprint / Consultancy Project 1 and Growth Challenge / Consultancy Project 2 (BSc Business Enterprise and Innovation)</t>
        </is>
      </c>
      <c r="E1073" s="77" t="inlineStr">
        <is>
          <t>project; group; employer; credit; participation</t>
        </is>
      </c>
      <c r="F1073" s="77" t="inlineStr">
        <is>
          <t>https://www.aston.ac.uk/study/courses/business-enterprise-innovation-bsc</t>
        </is>
      </c>
      <c r="G1073" s="77" t="inlineStr">
        <is>
          <t>Business Enterprise and Innovation (BSc)</t>
        </is>
      </c>
      <c r="H1073" s="77" t="inlineStr">
        <is>
          <t>Modules</t>
        </is>
      </c>
      <c r="I1073" s="77" t="inlineStr">
        <is>
          <t>undated</t>
        </is>
      </c>
      <c r="J1073" s="77" t="inlineStr">
        <is>
          <t>2026-10-13</t>
        </is>
      </c>
      <c r="K1073" s="77" t="inlineStr">
        <is>
          <t>page text (WebFetch, summarised by fetch tool)</t>
        </is>
      </c>
      <c r="L1073" s="77" t="inlineStr">
        <is>
          <t>Year 1 Start-Up Sprint / Consultancy Project 1, 30 credits, core: 'in teams on a live or simulated organisational challenge'; Year 2 Growth Challenge / Consultancy Project 2, 30 credits, core (fetch-tool summary).</t>
        </is>
      </c>
    </row>
    <row r="1074">
      <c r="A1074" s="77" t="inlineStr">
        <is>
          <t>UK19-S01-R1</t>
        </is>
      </c>
      <c r="B1074" s="77" t="inlineStr">
        <is>
          <t>UK19</t>
        </is>
      </c>
      <c r="C1074" s="77" t="inlineStr">
        <is>
          <t>UK19-S01</t>
        </is>
      </c>
      <c r="D1074" s="77" t="inlineStr">
        <is>
          <t>MSc Marketing: Consultancy Project</t>
        </is>
      </c>
      <c r="E1074" s="77" t="inlineStr">
        <is>
          <t>project; group; employer; participation; status</t>
        </is>
      </c>
      <c r="F1074" s="77" t="inlineStr">
        <is>
          <t>https://www.stir.ac.uk/courses/pg-taught/marketing/</t>
        </is>
      </c>
      <c r="G1074" s="77" t="inlineStr">
        <is>
          <t>MSc Marketing</t>
        </is>
      </c>
      <c r="H1074" s="77" t="inlineStr">
        <is>
          <t>Course page</t>
        </is>
      </c>
      <c r="I1074" s="77" t="inlineStr">
        <is>
          <t>undated</t>
        </is>
      </c>
      <c r="J1074" s="77" t="inlineStr">
        <is>
          <t>2026-10-13</t>
        </is>
      </c>
      <c r="K1074" s="77" t="inlineStr">
        <is>
          <t>WebFetch page-text (summarised by fetch tool)</t>
        </is>
      </c>
      <c r="L1074" s="77" t="inlineStr">
        <is>
          <t>'Students work on consultancy projects with external clients over the summer.' 'Each group has a client organisation that sets a real-world task.' Described as 'our core Consultancy Project module for over twenty years.' Page lists past clients.</t>
        </is>
      </c>
    </row>
    <row r="1075">
      <c r="A1075" s="77" t="inlineStr">
        <is>
          <t>UK19-S02-R1</t>
        </is>
      </c>
      <c r="B1075" s="77" t="inlineStr">
        <is>
          <t>UK19</t>
        </is>
      </c>
      <c r="C1075" s="77" t="inlineStr">
        <is>
          <t>UK19-S02</t>
        </is>
      </c>
      <c r="D1075" s="77" t="inlineStr">
        <is>
          <t>MSc Digital Marketing and Brand Management: Consultancy Project</t>
        </is>
      </c>
      <c r="E1075" s="77" t="inlineStr">
        <is>
          <t>project; group; employer; status</t>
        </is>
      </c>
      <c r="F1075" s="77" t="inlineStr">
        <is>
          <t>https://www.stir.ac.uk/courses/pg-taught/digital-marketing-brand-management/</t>
        </is>
      </c>
      <c r="G1075" s="77" t="inlineStr">
        <is>
          <t>MSc Digital Marketing and Brand Management</t>
        </is>
      </c>
      <c r="H1075" s="77" t="inlineStr">
        <is>
          <t>Course page</t>
        </is>
      </c>
      <c r="I1075" s="77" t="inlineStr">
        <is>
          <t>undated</t>
        </is>
      </c>
      <c r="J1075" s="77" t="inlineStr">
        <is>
          <t>2026-10-13</t>
        </is>
      </c>
      <c r="K1075" s="77" t="inlineStr">
        <is>
          <t>WebFetch page-text (summarised by fetch tool)</t>
        </is>
      </c>
      <c r="L1075" s="77" t="inlineStr">
        <is>
          <t>'Each group has a client organisation that sets a real-world task'; 'live' marketing topic; 'Students have recently worked on projects with: Strathearn Strategic Consulting, Stirling Albion Football Club, EASA Training Ltd, Snowsports Scotland'.</t>
        </is>
      </c>
    </row>
    <row r="1076">
      <c r="A1076" s="77" t="inlineStr">
        <is>
          <t>UK19-S03-R1</t>
        </is>
      </c>
      <c r="B1076" s="77" t="inlineStr">
        <is>
          <t>UK19</t>
        </is>
      </c>
      <c r="C1076" s="77" t="inlineStr">
        <is>
          <t>UK19-S03</t>
        </is>
      </c>
      <c r="D1076" s="77" t="inlineStr">
        <is>
          <t>Management Student Consultancy Projects (summer elective on Masters programmes)</t>
        </is>
      </c>
      <c r="E1076" s="77" t="inlineStr">
        <is>
          <t>project; employer; eligibility; participation</t>
        </is>
      </c>
      <c r="F1076" s="77" t="inlineStr">
        <is>
          <t>https://www.stir.ac.uk/about/faculties/stirling-business-school/your-future-career/consultancy-projects/</t>
        </is>
      </c>
      <c r="G1076" s="77" t="inlineStr">
        <is>
          <t>Management Student Consultancy projects</t>
        </is>
      </c>
      <c r="H1076" s="77" t="inlineStr">
        <is>
          <t>Student page</t>
        </is>
      </c>
      <c r="I1076" s="77" t="inlineStr">
        <is>
          <t>undated</t>
        </is>
      </c>
      <c r="J1076" s="77" t="inlineStr">
        <is>
          <t>2026-10-13</t>
        </is>
      </c>
      <c r="K1076" s="77" t="inlineStr">
        <is>
          <t>WebFetch page-text (summarised by fetch tool)</t>
        </is>
      </c>
      <c r="L1076" s="77" t="inlineStr">
        <is>
          <t>Each student 'matched with a business that is looking for a solution to a problem or a new perspective on a strategy'; summer project June to September; elective on listed MSc programmes.</t>
        </is>
      </c>
    </row>
    <row r="1077">
      <c r="A1077" s="77" t="inlineStr">
        <is>
          <t>UK19-S03-R2</t>
        </is>
      </c>
      <c r="B1077" s="77" t="inlineStr">
        <is>
          <t>UK19</t>
        </is>
      </c>
      <c r="C1077" s="77" t="inlineStr">
        <is>
          <t>UK19-S03</t>
        </is>
      </c>
      <c r="D1077" s="77" t="inlineStr">
        <is>
          <t>Management Student Consultancy Projects (summer elective on Masters programmes)</t>
        </is>
      </c>
      <c r="E1077" s="77" t="inlineStr">
        <is>
          <t>group; employer; eligibility</t>
        </is>
      </c>
      <c r="F1077" s="77" t="inlineStr">
        <is>
          <t>https://www.stir.ac.uk/student-life/careers/employers/recruiting-our-students/student-projects/business-projects/</t>
        </is>
      </c>
      <c r="G1077" s="77" t="inlineStr">
        <is>
          <t>Business projects (Careers employer page)</t>
        </is>
      </c>
      <c r="H1077" s="77" t="inlineStr">
        <is>
          <t>Employer page</t>
        </is>
      </c>
      <c r="I1077" s="77" t="inlineStr">
        <is>
          <t>undated</t>
        </is>
      </c>
      <c r="J1077" s="77" t="inlineStr">
        <is>
          <t>2026-10-13</t>
        </is>
      </c>
      <c r="K1077" s="77" t="inlineStr">
        <is>
          <t>WebFetch page-text (summarised by fetch tool)</t>
        </is>
      </c>
      <c r="L1077" s="77" t="inlineStr">
        <is>
          <t>'a consultancy project with either an individual or group'; proposals from micro-businesses, charities, social enterprises to multinationals and government; client provides organisation mentor; university supervisor; coursework so no employment costs; proposals by end of February.</t>
        </is>
      </c>
    </row>
    <row r="1078">
      <c r="A1078" s="77" t="inlineStr">
        <is>
          <t>UK19-S04-R1</t>
        </is>
      </c>
      <c r="B1078" s="77" t="inlineStr">
        <is>
          <t>UK19</t>
        </is>
      </c>
      <c r="C1078" s="77" t="inlineStr">
        <is>
          <t>UK19-S04</t>
        </is>
      </c>
      <c r="D1078" s="77" t="inlineStr">
        <is>
          <t>MANP005 Business Consulting</t>
        </is>
      </c>
      <c r="E1078" s="77" t="inlineStr">
        <is>
          <t>project; group; employer; credit; status</t>
        </is>
      </c>
      <c r="F1078" s="77" t="inlineStr">
        <is>
          <t>https://www.stir.ac.uk/courses/module/?code=MANP005&amp;session=2026/7&amp;semester=SPR</t>
        </is>
      </c>
      <c r="G1078" s="77" t="inlineStr">
        <is>
          <t>Business Consulting (MANP005)</t>
        </is>
      </c>
      <c r="H1078" s="77" t="inlineStr">
        <is>
          <t>Module page</t>
        </is>
      </c>
      <c r="I1078" s="77" t="inlineStr">
        <is>
          <t>2026/7</t>
        </is>
      </c>
      <c r="J1078" s="77" t="inlineStr">
        <is>
          <t>2026-10-13</t>
        </is>
      </c>
      <c r="K1078" s="77" t="inlineStr">
        <is>
          <t>WebFetch page-text (summarised by fetch tool)</t>
        </is>
      </c>
      <c r="L1078" s="77" t="inlineStr">
        <is>
          <t>20 SCQF credits, level 11; aims: 'solve a business challenge relevant to an external client organisation'; 'enhancing their team working skills'. Assessment section empty.</t>
        </is>
      </c>
    </row>
    <row r="1079">
      <c r="A1079" s="77" t="inlineStr">
        <is>
          <t>UK20-S01-R1</t>
        </is>
      </c>
      <c r="B1079" s="77" t="inlineStr">
        <is>
          <t>UK20</t>
        </is>
      </c>
      <c r="C1079" s="77" t="inlineStr">
        <is>
          <t>UK20-S01</t>
        </is>
      </c>
      <c r="D1079" s="77" t="inlineStr">
        <is>
          <t>SOAS Virtual Industry Project</t>
        </is>
      </c>
      <c r="E1079" s="77" t="inlineStr">
        <is>
          <t>project; group; employer; reach; eligibility; participation; duration</t>
        </is>
      </c>
      <c r="F1079" s="77" t="inlineStr">
        <is>
          <t>https://www.soas.ac.uk/soas-virtual-industry-project</t>
        </is>
      </c>
      <c r="G1079" s="77" t="inlineStr">
        <is>
          <t>SOAS Virtual Industry Project</t>
        </is>
      </c>
      <c r="H1079" s="77" t="inlineStr">
        <is>
          <t>Main page</t>
        </is>
      </c>
      <c r="I1079" s="77" t="inlineStr">
        <is>
          <t>undated</t>
        </is>
      </c>
      <c r="J1079" s="77" t="inlineStr">
        <is>
          <t>2026-10-13</t>
        </is>
      </c>
      <c r="K1079" s="77" t="inlineStr">
        <is>
          <t>page text (WebFetch)</t>
        </is>
      </c>
      <c r="L1079" s="77" t="inlineStr">
        <is>
          <t>'offers all second and final year undergraduates the opportunity to participate in a 2-week virtual industry project'; 'a project brief from an employer (one unique brief/organisation per team)'; 'Each year the programme supports 100 student places'; 25 hours over 2 weeks in semester 2; two compulsory workshops.</t>
        </is>
      </c>
    </row>
    <row r="1080">
      <c r="A1080" s="77" t="inlineStr">
        <is>
          <t>UK20-S01-R2</t>
        </is>
      </c>
      <c r="B1080" s="77" t="inlineStr">
        <is>
          <t>UK20</t>
        </is>
      </c>
      <c r="C1080" s="77" t="inlineStr">
        <is>
          <t>UK20-S01</t>
        </is>
      </c>
      <c r="D1080" s="77" t="inlineStr">
        <is>
          <t>SOAS Virtual Industry Project</t>
        </is>
      </c>
      <c r="E1080" s="77" t="inlineStr">
        <is>
          <t>project; employer; status; participation</t>
        </is>
      </c>
      <c r="F1080" s="77" t="inlineStr">
        <is>
          <t>https://www.soas.ac.uk/about/news/students-build-real-life-employment-skills-through-online-industry-placements</t>
        </is>
      </c>
      <c r="G1080" s="77" t="inlineStr">
        <is>
          <t>Students build real-life employment skills through online industry placements</t>
        </is>
      </c>
      <c r="H1080" s="77" t="inlineStr">
        <is>
          <t>News</t>
        </is>
      </c>
      <c r="I1080" s="77" t="inlineStr">
        <is>
          <t>2025-03-20</t>
        </is>
      </c>
      <c r="J1080" s="77" t="inlineStr">
        <is>
          <t>2026-10-13</t>
        </is>
      </c>
      <c r="K1080" s="77" t="inlineStr">
        <is>
          <t>page text (WebFetch)</t>
        </is>
      </c>
      <c r="L1080" s="77" t="inlineStr">
        <is>
          <t>Dated 20 March 2025: 100 SOAS students; clients 'startups, SMEs and NGOs' (c.15); each team researches a brief and presents recommendations in 'a final report'.</t>
        </is>
      </c>
    </row>
    <row r="1081">
      <c r="A1081" s="77" t="inlineStr">
        <is>
          <t>UK20-S01-R3</t>
        </is>
      </c>
      <c r="B1081" s="77" t="inlineStr">
        <is>
          <t>UK20</t>
        </is>
      </c>
      <c r="C1081" s="77" t="inlineStr">
        <is>
          <t>UK20-S01</t>
        </is>
      </c>
      <c r="D1081" s="77" t="inlineStr">
        <is>
          <t>SOAS Virtual Industry Project</t>
        </is>
      </c>
      <c r="E1081" s="77" t="inlineStr">
        <is>
          <t>group; reach</t>
        </is>
      </c>
      <c r="F1081" s="77" t="inlineStr">
        <is>
          <t>https://www.soas.ac.uk/work-aligned-learning-soas</t>
        </is>
      </c>
      <c r="G1081" s="77" t="inlineStr">
        <is>
          <t>Work-aligned learning at SOAS</t>
        </is>
      </c>
      <c r="H1081" s="77" t="inlineStr">
        <is>
          <t>Group projects</t>
        </is>
      </c>
      <c r="I1081" s="77" t="inlineStr">
        <is>
          <t>undated</t>
        </is>
      </c>
      <c r="J1081" s="77" t="inlineStr">
        <is>
          <t>2026-10-13</t>
        </is>
      </c>
      <c r="K1081" s="77" t="inlineStr">
        <is>
          <t>page text (WebFetch)</t>
        </is>
      </c>
      <c r="L1081" s="77" t="inlineStr">
        <is>
          <t>Virtual industry projects: 'Work in small teams on a two-week intensive project responding to an employer brief.' Open to undergraduates from any discipline.</t>
        </is>
      </c>
    </row>
    <row r="1082">
      <c r="A1082" s="77" t="inlineStr">
        <is>
          <t>UK20-S02-R1</t>
        </is>
      </c>
      <c r="B1082" s="77" t="inlineStr">
        <is>
          <t>UK20</t>
        </is>
      </c>
      <c r="C1082" s="77" t="inlineStr">
        <is>
          <t>UK20-S02</t>
        </is>
      </c>
      <c r="D1082" s="77" t="inlineStr">
        <is>
          <t>Practical Industry Project (Practera Virtual Industry Experience), MSc Finance / MSc International Business</t>
        </is>
      </c>
      <c r="E1082" s="77" t="inlineStr">
        <is>
          <t>project; group; employer; credit; eligibility; participation</t>
        </is>
      </c>
      <c r="F1082" s="77" t="inlineStr">
        <is>
          <t>https://www.soas.ac.uk/study/find-course/msc-finance</t>
        </is>
      </c>
      <c r="G1082" s="77" t="inlineStr">
        <is>
          <t>MSc Finance</t>
        </is>
      </c>
      <c r="H1082" s="77" t="inlineStr">
        <is>
          <t>Dissertation/projects element</t>
        </is>
      </c>
      <c r="I1082" s="77" t="inlineStr">
        <is>
          <t>undated</t>
        </is>
      </c>
      <c r="J1082" s="77" t="inlineStr">
        <is>
          <t>2026-10-13</t>
        </is>
      </c>
      <c r="K1082" s="77" t="inlineStr">
        <is>
          <t>search-summary paraphrase (page fetch 403)</t>
        </is>
      </c>
      <c r="L1082" s="77" t="inlineStr">
        <is>
          <t>Search result states: dissertation-or-projects element combines Research Project (30 credits) and Practical Industry Project (30 credits); embedded Practera Virtual Industry Experience where students work in a team on a real-world client brief then complete an individual assessment; groups of 5-6 students on a specific client brief; Practera supervises and hosts group and client meetings.</t>
        </is>
      </c>
    </row>
    <row r="1083">
      <c r="A1083" s="77" t="inlineStr">
        <is>
          <t>UK20-S03-R1</t>
        </is>
      </c>
      <c r="B1083" s="77" t="inlineStr">
        <is>
          <t>UK20</t>
        </is>
      </c>
      <c r="C1083" s="77" t="inlineStr">
        <is>
          <t>UK20-S03</t>
        </is>
      </c>
      <c r="D1083" s="77" t="inlineStr">
        <is>
          <t>International Development Placement (virtual group placement with partner organisations)</t>
        </is>
      </c>
      <c r="E1083" s="77" t="inlineStr">
        <is>
          <t>group; employer; credit; participation; eligibility</t>
        </is>
      </c>
      <c r="F1083" s="77" t="inlineStr">
        <is>
          <t>https://www.soas.ac.uk/study/find-course/msc-global-development</t>
        </is>
      </c>
      <c r="G1083" s="77" t="inlineStr">
        <is>
          <t>MSc Global Development</t>
        </is>
      </c>
      <c r="H1083" s="77" t="inlineStr">
        <is>
          <t>Module options</t>
        </is>
      </c>
      <c r="I1083" s="77" t="inlineStr">
        <is>
          <t>undated</t>
        </is>
      </c>
      <c r="J1083" s="77" t="inlineStr">
        <is>
          <t>2026-10-13</t>
        </is>
      </c>
      <c r="K1083" s="77" t="inlineStr">
        <is>
          <t>page text (WebFetch)</t>
        </is>
      </c>
      <c r="L1083" s="77" t="inlineStr">
        <is>
          <t>'The core activity is centred on students working in groups with development-orientated partner organisations (POs).' 'Each student will enter into a Placement Agreement with a partner organisation consisting of 40 hours of work spread over February and March in term 2.' 'Students will be allocated to Partner Organisations in teams varying in size from 2-9 students.' 'Numbers in this module are capped to 75 students due to limited availability.' Listed '15 credits Open'.</t>
        </is>
      </c>
    </row>
    <row r="1084">
      <c r="A1084" s="77" t="inlineStr">
        <is>
          <t>UK20-S04-R1</t>
        </is>
      </c>
      <c r="B1084" s="77" t="inlineStr">
        <is>
          <t>UK20</t>
        </is>
      </c>
      <c r="C1084" s="77" t="inlineStr">
        <is>
          <t>UK20-S04</t>
        </is>
      </c>
      <c r="D1084" s="77" t="inlineStr">
        <is>
          <t>Student Consultancy Project (SOAS Careers, employer-set)</t>
        </is>
      </c>
      <c r="E1084" s="77" t="inlineStr">
        <is>
          <t>project; employer</t>
        </is>
      </c>
      <c r="F1084" s="77" t="inlineStr">
        <is>
          <t>https://www.soas.ac.uk/services-employers</t>
        </is>
      </c>
      <c r="G1084" s="77" t="inlineStr">
        <is>
          <t>Services to employers</t>
        </is>
      </c>
      <c r="H1084" s="77" t="inlineStr">
        <is>
          <t>Student Consultancy Project</t>
        </is>
      </c>
      <c r="I1084" s="77" t="inlineStr">
        <is>
          <t>undated</t>
        </is>
      </c>
      <c r="J1084" s="77" t="inlineStr">
        <is>
          <t>2026-10-13</t>
        </is>
      </c>
      <c r="K1084" s="77" t="inlineStr">
        <is>
          <t>page text (WebFetch)</t>
        </is>
      </c>
      <c r="L1084" s="77" t="inlineStr">
        <is>
          <t>'Our Student Consultancy Projects give employers the opportunity to set a short, real-world challenge for students to explore.' 'You provide a brief outlining a small challenge or strategic question.' 'Students then research, analyse and develop recommendations with academic or careers support.' 'you can review student presentations or allow our team to assess on your behalf.'</t>
        </is>
      </c>
    </row>
    <row r="1085">
      <c r="A1085" s="77" t="inlineStr">
        <is>
          <t>UK21-S01-R1</t>
        </is>
      </c>
      <c r="B1085" s="77" t="inlineStr">
        <is>
          <t>UK21</t>
        </is>
      </c>
      <c r="C1085" s="77" t="inlineStr">
        <is>
          <t>UK21-S01</t>
        </is>
      </c>
      <c r="D1085" s="77" t="inlineStr">
        <is>
          <t>The Consultancy Challenge (MSc Management Consultancy and Organisational Change)</t>
        </is>
      </c>
      <c r="E1085" s="77" t="inlineStr">
        <is>
          <t>project; group; employer; credit; eligibility; participation</t>
        </is>
      </c>
      <c r="F1085" s="77" t="inlineStr">
        <is>
          <t>https://www.bbk.ac.uk/courses/modules/buob/BUOB063D7</t>
        </is>
      </c>
      <c r="G1085" s="77" t="inlineStr">
        <is>
          <t>The Consultancy Challenge</t>
        </is>
      </c>
      <c r="H1085" s="77" t="inlineStr">
        <is>
          <t>Module page</t>
        </is>
      </c>
      <c r="I1085" s="77" t="inlineStr">
        <is>
          <t>undated</t>
        </is>
      </c>
      <c r="J1085" s="77" t="inlineStr">
        <is>
          <t>2026-10-13</t>
        </is>
      </c>
      <c r="K1085" s="77" t="inlineStr">
        <is>
          <t>page text (WebFetch)</t>
        </is>
      </c>
      <c r="L1085" s="77" t="inlineStr">
        <is>
          <t>'you complete a client-facing consultancy project for real clients'; 'This year we will be partnering with PA Consulting to work with their clients'; 60 credits Level 7; assessment: group presentation status reports (35%), 5000-word group summary report (35%), 3000-word self-reflective essay (30%); 'Entry to The Consultancy Challenge module is selective.'</t>
        </is>
      </c>
    </row>
    <row r="1086">
      <c r="A1086" s="77" t="inlineStr">
        <is>
          <t>UK21-S01-R2</t>
        </is>
      </c>
      <c r="B1086" s="77" t="inlineStr">
        <is>
          <t>UK21</t>
        </is>
      </c>
      <c r="C1086" s="77" t="inlineStr">
        <is>
          <t>UK21-S01</t>
        </is>
      </c>
      <c r="D1086" s="77" t="inlineStr">
        <is>
          <t>The Consultancy Challenge (MSc Management Consultancy and Organisational Change)</t>
        </is>
      </c>
      <c r="E1086" s="77" t="inlineStr">
        <is>
          <t>project; employer; eligibility; participation; status</t>
        </is>
      </c>
      <c r="F1086" s="77" t="inlineStr">
        <is>
          <t>https://www.bbk.ac.uk/courses/postgraduate/management-consultancy-and-organisational-change</t>
        </is>
      </c>
      <c r="G1086" s="77" t="inlineStr">
        <is>
          <t>Management Consultancy and Organisational Change</t>
        </is>
      </c>
      <c r="H1086" s="77" t="inlineStr">
        <is>
          <t>Programme page</t>
        </is>
      </c>
      <c r="I1086" s="77" t="inlineStr">
        <is>
          <t>undated (October 2027 entry shown)</t>
        </is>
      </c>
      <c r="J1086" s="77" t="inlineStr">
        <is>
          <t>2026-10-13</t>
        </is>
      </c>
      <c r="K1086" s="77" t="inlineStr">
        <is>
          <t>page text (WebFetch)</t>
        </is>
      </c>
      <c r="L1086" s="77" t="inlineStr">
        <is>
          <t>'a live client project with feedback and mentorship from PA Consulting'; 'working with real clients, such as Defra and the RSPCA'; 12-week project; project choice: consultancy challenge or individual research project; 'Places on The Consultancy Challenge are limited and subject to entry criteria.'</t>
        </is>
      </c>
    </row>
    <row r="1087">
      <c r="A1087" s="77" t="inlineStr">
        <is>
          <t>UK21-S01-R3</t>
        </is>
      </c>
      <c r="B1087" s="77" t="inlineStr">
        <is>
          <t>UK21</t>
        </is>
      </c>
      <c r="C1087" s="77" t="inlineStr">
        <is>
          <t>UK21-S01</t>
        </is>
      </c>
      <c r="D1087" s="77" t="inlineStr">
        <is>
          <t>The Consultancy Challenge (MSc Management Consultancy and Organisational Change)</t>
        </is>
      </c>
      <c r="E1087" s="77" t="inlineStr">
        <is>
          <t>group; employer; project; duration</t>
        </is>
      </c>
      <c r="F1087" s="77" t="inlineStr">
        <is>
          <t>https://events.blogs.bbk.ac.uk/2023/08/02/management-consultancy-and-organisational-change-are-you-up-for-the-challenge/</t>
        </is>
      </c>
      <c r="G1087" s="77" t="inlineStr">
        <is>
          <t>Management consultancy and organisational change: are you up for the challenge?</t>
        </is>
      </c>
      <c r="H1087" s="77" t="inlineStr">
        <is>
          <t>Blog post</t>
        </is>
      </c>
      <c r="I1087" s="77" t="inlineStr">
        <is>
          <t>2023</t>
        </is>
      </c>
      <c r="J1087" s="77" t="inlineStr">
        <is>
          <t>2026-10-13</t>
        </is>
      </c>
      <c r="K1087" s="77" t="inlineStr">
        <is>
          <t>page text (WebFetch)</t>
        </is>
      </c>
      <c r="L1087" s="77" t="inlineStr">
        <is>
          <t>'students on the Consultancy Challenge are assembled into teams to work with a PA client on a real, live problem'; 'across an intense twelve-week period'; 'each student team is mentored by a consultant from PA'; 'the client organisations were two large UK charities'.</t>
        </is>
      </c>
    </row>
    <row r="1088">
      <c r="A1088" s="77" t="inlineStr">
        <is>
          <t>UK21-S01-R4</t>
        </is>
      </c>
      <c r="B1088" s="77" t="inlineStr">
        <is>
          <t>UK21</t>
        </is>
      </c>
      <c r="C1088" s="77" t="inlineStr">
        <is>
          <t>UK21-S01</t>
        </is>
      </c>
      <c r="D1088" s="77" t="inlineStr">
        <is>
          <t>The Consultancy Challenge (MSc Management Consultancy and Organisational Change)</t>
        </is>
      </c>
      <c r="E1088" s="77" t="inlineStr">
        <is>
          <t>status; credit; participation; group</t>
        </is>
      </c>
      <c r="F1088" s="77" t="inlineStr">
        <is>
          <t>https://www.bbk.ac.uk/documents/programme-specification-2025-26-msc-management-consultancy-and-organisational-change.pdf</t>
        </is>
      </c>
      <c r="G1088" s="77" t="inlineStr">
        <is>
          <t>Programme specification 2025-26, MSc Management Consultancy and Organisational Change</t>
        </is>
      </c>
      <c r="H1088" s="77" t="inlineStr">
        <is>
          <t>Module table and project section</t>
        </is>
      </c>
      <c r="I1088" s="77" t="inlineStr">
        <is>
          <t>2025/26</t>
        </is>
      </c>
      <c r="J1088" s="77" t="inlineStr">
        <is>
          <t>2026-10-13</t>
        </is>
      </c>
      <c r="K1088" s="77" t="inlineStr">
        <is>
          <t>PDF fetched; text extracted locally (pdftotext)</t>
        </is>
      </c>
      <c r="L1088" s="77" t="inlineStr">
        <is>
          <t>BUOB063D7 The Consultancy Challenge, 60 credits, Core (alternative BUOB042D7 Research Project); 'offers students the option of completing the Consultancy Challenge in place of the final Research Project'; outcome: 'manage a client-facing project as consultancy team, working with a lead management consultant'.</t>
        </is>
      </c>
    </row>
    <row r="1089">
      <c r="A1089" s="77" t="inlineStr">
        <is>
          <t>UK21-S02-R1</t>
        </is>
      </c>
      <c r="B1089" s="77" t="inlineStr">
        <is>
          <t>UK21</t>
        </is>
      </c>
      <c r="C1089" s="77" t="inlineStr">
        <is>
          <t>UK21-S02</t>
        </is>
      </c>
      <c r="D1089" s="77" t="inlineStr">
        <is>
          <t>PG Cert Applied Data Science Project</t>
        </is>
      </c>
      <c r="E1089" s="77" t="inlineStr">
        <is>
          <t>project; credit</t>
        </is>
      </c>
      <c r="F1089" s="77" t="inlineStr">
        <is>
          <t>https://www.bbk.ac.uk/courses/modules/buci/BUCI082S7</t>
        </is>
      </c>
      <c r="G1089" s="77" t="inlineStr">
        <is>
          <t>PG Cert Applied Data Science Project</t>
        </is>
      </c>
      <c r="H1089" s="77" t="inlineStr">
        <is>
          <t>Module page</t>
        </is>
      </c>
      <c r="I1089" s="77" t="inlineStr">
        <is>
          <t>undated</t>
        </is>
      </c>
      <c r="J1089" s="77" t="inlineStr">
        <is>
          <t>2026-10-13</t>
        </is>
      </c>
      <c r="K1089" s="77" t="inlineStr">
        <is>
          <t>page text (WebFetch)</t>
        </is>
      </c>
      <c r="L1089" s="77" t="inlineStr">
        <is>
          <t>'to develop a piece of software to address a data science need'; 30 credits Level 7; 1000-1500-word proposal (20%) and 5000-word report (80%); syllabus: 'How to write a project proposal relevant to a work-based project.'</t>
        </is>
      </c>
    </row>
    <row r="1090">
      <c r="A1090" s="77" t="inlineStr">
        <is>
          <t>UK21-S03-R1</t>
        </is>
      </c>
      <c r="B1090" s="77" t="inlineStr">
        <is>
          <t>UK21</t>
        </is>
      </c>
      <c r="C1090" s="77" t="inlineStr">
        <is>
          <t>UK21-S03</t>
        </is>
      </c>
      <c r="D1090" s="77" t="inlineStr">
        <is>
          <t>Micro-placement</t>
        </is>
      </c>
      <c r="E1090" s="77" t="inlineStr">
        <is>
          <t>project; credit; status</t>
        </is>
      </c>
      <c r="F1090" s="77" t="inlineStr">
        <is>
          <t>https://www.bbk.ac.uk/courses/module/CASC002H5</t>
        </is>
      </c>
      <c r="G1090" s="77" t="inlineStr">
        <is>
          <t>Micro-placement</t>
        </is>
      </c>
      <c r="H1090" s="77" t="inlineStr">
        <is>
          <t>Module page</t>
        </is>
      </c>
      <c r="I1090" s="77" t="inlineStr">
        <is>
          <t>2025-26 / 2026-27</t>
        </is>
      </c>
      <c r="J1090" s="77" t="inlineStr">
        <is>
          <t>2026-10-13</t>
        </is>
      </c>
      <c r="K1090" s="77" t="inlineStr">
        <is>
          <t>page text (WebFetch)</t>
        </is>
      </c>
      <c r="L1090" s="77" t="inlineStr">
        <is>
          <t>'help you put theory into practice'; 'work on a professional project alongside your current commitments'; 15 credits Level 5; reflective portfolio and 2-3 minute vlog; 'You will be expected to secure your own micro-placement.'</t>
        </is>
      </c>
    </row>
    <row r="1091">
      <c r="A1091" s="77" t="inlineStr">
        <is>
          <t>UK21-S03-R2</t>
        </is>
      </c>
      <c r="B1091" s="77" t="inlineStr">
        <is>
          <t>UK21</t>
        </is>
      </c>
      <c r="C1091" s="77" t="inlineStr">
        <is>
          <t>UK21-S03</t>
        </is>
      </c>
      <c r="D1091" s="77" t="inlineStr">
        <is>
          <t>Micro-placement</t>
        </is>
      </c>
      <c r="E1091" s="77" t="inlineStr">
        <is>
          <t>project; employer</t>
        </is>
      </c>
      <c r="F1091" s="77" t="inlineStr">
        <is>
          <t>https://www.bbk.ac.uk/student-services/careers-and-enterprise/employer-partnerships</t>
        </is>
      </c>
      <c r="G1091" s="77" t="inlineStr">
        <is>
          <t>Employer partnerships</t>
        </is>
      </c>
      <c r="H1091" s="77" t="inlineStr">
        <is>
          <t>Micro-placements</t>
        </is>
      </c>
      <c r="I1091" s="77" t="inlineStr">
        <is>
          <t>undated</t>
        </is>
      </c>
      <c r="J1091" s="77" t="inlineStr">
        <is>
          <t>2026-10-13</t>
        </is>
      </c>
      <c r="K1091" s="77" t="inlineStr">
        <is>
          <t>page text (WebFetch)</t>
        </is>
      </c>
      <c r="L1091" s="77" t="inlineStr">
        <is>
          <t>'Micro-placement opportunities enable Birkbeck students and graduates to complete small-scale projects' that help employers 'solve real-world problems'.</t>
        </is>
      </c>
    </row>
    <row r="1092">
      <c r="A1092" s="77" t="inlineStr">
        <is>
          <t>UK22-S01-R1</t>
        </is>
      </c>
      <c r="B1092" s="77" t="inlineStr">
        <is>
          <t>UK22</t>
        </is>
      </c>
      <c r="C1092" s="77" t="inlineStr">
        <is>
          <t>UK22-S01</t>
        </is>
      </c>
      <c r="D1092" s="77" t="inlineStr">
        <is>
          <t>CS4825 MSci Team Project</t>
        </is>
      </c>
      <c r="E1092" s="77" t="inlineStr">
        <is>
          <t>project; group; employer; reach</t>
        </is>
      </c>
      <c r="F1092" s="77" t="inlineStr">
        <is>
          <t>https://www.royalholloway.ac.uk/studying-here/undergraduate/computer-science/computer-science-software-engineering-msci/</t>
        </is>
      </c>
      <c r="G1092" s="77" t="inlineStr">
        <is>
          <t>Computer Science (Software Engineering) MSci</t>
        </is>
      </c>
      <c r="H1092" s="77" t="inlineStr">
        <is>
          <t>MSci Team Project (Year 4)</t>
        </is>
      </c>
      <c r="I1092" s="77" t="inlineStr">
        <is>
          <t>2026/2027 entry</t>
        </is>
      </c>
      <c r="J1092" s="77" t="inlineStr">
        <is>
          <t>2026-10-13</t>
        </is>
      </c>
      <c r="K1092" s="77" t="inlineStr">
        <is>
          <t>page text (WebFetch)</t>
        </is>
      </c>
      <c r="L1092" s="77" t="inlineStr">
        <is>
          <t>'The main aim of the Team Project is to give extensive experience to students in working in projects for real clients'; 'Teams of students will: work in the context of a company where they have specific responsibilities'.</t>
        </is>
      </c>
    </row>
    <row r="1093">
      <c r="A1093" s="77" t="inlineStr">
        <is>
          <t>UK22-S01-R2</t>
        </is>
      </c>
      <c r="B1093" s="77" t="inlineStr">
        <is>
          <t>UK22</t>
        </is>
      </c>
      <c r="C1093" s="77" t="inlineStr">
        <is>
          <t>UK22-S01</t>
        </is>
      </c>
      <c r="D1093" s="77" t="inlineStr">
        <is>
          <t>CS4825 MSci Team Project</t>
        </is>
      </c>
      <c r="E1093" s="77" t="inlineStr">
        <is>
          <t>credit; participation; status; group</t>
        </is>
      </c>
      <c r="F1093" s="77" t="inlineStr">
        <is>
          <t>https://www.royalholloway.ac.uk/media/dmfhzdkk/computer-science-software-engineering-msci-g461.pdf</t>
        </is>
      </c>
      <c r="G1093" s="77" t="inlineStr">
        <is>
          <t>Computer Science (Software Engineering) MSci (G461) programme specification</t>
        </is>
      </c>
      <c r="H1093" s="77" t="inlineStr">
        <is>
          <t>Mandatory modules; learning outcomes</t>
        </is>
      </c>
      <c r="I1093" s="77" t="inlineStr">
        <is>
          <t>2025/26 entry (spec updated April 2024)</t>
        </is>
      </c>
      <c r="J1093" s="77" t="inlineStr">
        <is>
          <t>2026-10-13</t>
        </is>
      </c>
      <c r="K1093" s="77" t="inlineStr">
        <is>
          <t>page text (WebFetch PDF, text extracted locally)</t>
        </is>
      </c>
      <c r="L1093" s="77" t="inlineStr">
        <is>
          <t>Year 4: 'CS4825 MSci Team Project 60 7 MC'; outcome 9.5.1 'Be able to work as part of a professional team to deliver a large-scale product for a realistic client.'</t>
        </is>
      </c>
    </row>
    <row r="1094">
      <c r="A1094" s="77" t="inlineStr">
        <is>
          <t>UK22-S02-R1</t>
        </is>
      </c>
      <c r="B1094" s="77" t="inlineStr">
        <is>
          <t>UK22</t>
        </is>
      </c>
      <c r="C1094" s="77" t="inlineStr">
        <is>
          <t>UK22-S02</t>
        </is>
      </c>
      <c r="D1094" s="77" t="inlineStr">
        <is>
          <t>Consultancy in the Digital Era (MSc Digital Business)</t>
        </is>
      </c>
      <c r="E1094" s="77" t="inlineStr">
        <is>
          <t>participation; credit; status</t>
        </is>
      </c>
      <c r="F1094" s="77" t="inlineStr">
        <is>
          <t>https://www.royalholloway.ac.uk/media/26720/digital-business-msc-3749.pdf</t>
        </is>
      </c>
      <c r="G1094" s="77" t="inlineStr">
        <is>
          <t>Digital Business MSc programme specification (3749)</t>
        </is>
      </c>
      <c r="H1094" s="77" t="inlineStr">
        <is>
          <t>Mandatory modules</t>
        </is>
      </c>
      <c r="I1094" s="77" t="inlineStr">
        <is>
          <t>2024/25 entry (updated Nov 2023)</t>
        </is>
      </c>
      <c r="J1094" s="77" t="inlineStr">
        <is>
          <t>2026-10-13</t>
        </is>
      </c>
      <c r="K1094" s="77" t="inlineStr">
        <is>
          <t>page text (WebFetch PDF, text extracted locally)</t>
        </is>
      </c>
      <c r="L1094" s="77" t="inlineStr">
        <is>
          <t>'MN5802 Consultancy in the Digital Era 15 7 MC'; mandatory modules are compulsory for all students.</t>
        </is>
      </c>
    </row>
    <row r="1095">
      <c r="A1095" s="77" t="inlineStr">
        <is>
          <t>UK22-S02-R2</t>
        </is>
      </c>
      <c r="B1095" s="77" t="inlineStr">
        <is>
          <t>UK22</t>
        </is>
      </c>
      <c r="C1095" s="77" t="inlineStr">
        <is>
          <t>UK22-S02</t>
        </is>
      </c>
      <c r="D1095" s="77" t="inlineStr">
        <is>
          <t>Consultancy in the Digital Era (MSc Digital Business)</t>
        </is>
      </c>
      <c r="E1095" s="77" t="inlineStr">
        <is>
          <t>project; group; employer</t>
        </is>
      </c>
      <c r="F1095" s="77" t="inlineStr">
        <is>
          <t>https://test-cms.royalholloway.ac.uk/studying-here/postgraduate/business-and-management/digital-business-msc/</t>
        </is>
      </c>
      <c r="G1095" s="77" t="inlineStr">
        <is>
          <t>Digital Business MSc</t>
        </is>
      </c>
      <c r="H1095" s="77" t="inlineStr">
        <is>
          <t>Course description</t>
        </is>
      </c>
      <c r="I1095" s="77" t="inlineStr">
        <is>
          <t>undated</t>
        </is>
      </c>
      <c r="J1095" s="77" t="inlineStr">
        <is>
          <t>2026-10-13</t>
        </is>
      </c>
      <c r="K1095" s="77" t="inlineStr">
        <is>
          <t>search-index extract (quoted; direct fetch returned 403)</t>
        </is>
      </c>
      <c r="L1095" s="77" t="inlineStr">
        <is>
          <t>'Working in teams, you will provide digital consultancy for a client that requires a contemporary digital solution, encompassing digital strategy, vision, data analysis, and project management.'</t>
        </is>
      </c>
    </row>
    <row r="1096">
      <c r="A1096" s="77" t="inlineStr">
        <is>
          <t>UK22-S03-R1</t>
        </is>
      </c>
      <c r="B1096" s="77" t="inlineStr">
        <is>
          <t>UK22</t>
        </is>
      </c>
      <c r="C1096" s="77" t="inlineStr">
        <is>
          <t>UK22-S03</t>
        </is>
      </c>
      <c r="D1096" s="77" t="inlineStr">
        <is>
          <t>Digital Marketing Consultancy (MSc Digital Marketing)</t>
        </is>
      </c>
      <c r="E1096" s="77" t="inlineStr">
        <is>
          <t>project; employer</t>
        </is>
      </c>
      <c r="F1096" s="77" t="inlineStr">
        <is>
          <t>https://www.royalholloway.ac.uk/studying-here/postgraduate/business-school/digital-marketing-msc/</t>
        </is>
      </c>
      <c r="G1096" s="77" t="inlineStr">
        <is>
          <t>Digital Marketing MSc</t>
        </is>
      </c>
      <c r="H1096" s="77" t="inlineStr">
        <is>
          <t>Digital Marketing Consultancy module</t>
        </is>
      </c>
      <c r="I1096" s="77" t="inlineStr">
        <is>
          <t>undated (page shows 2027 entry)</t>
        </is>
      </c>
      <c r="J1096" s="77" t="inlineStr">
        <is>
          <t>2026-10-13</t>
        </is>
      </c>
      <c r="K1096" s="77" t="inlineStr">
        <is>
          <t>page text (WebFetch)</t>
        </is>
      </c>
      <c r="L1096" s="77" t="inlineStr">
        <is>
          <t>'The module will include a project where you will be required to carry out work required to achieve a particular outcome as prescribed by a client'; 'The consultancy assignment itself will take one of many forms in accordance with the client's requirements'; 'authentic projects'.</t>
        </is>
      </c>
    </row>
    <row r="1097">
      <c r="A1097" s="77" t="inlineStr">
        <is>
          <t>UK23-S01-R1</t>
        </is>
      </c>
      <c r="B1097" s="77" t="inlineStr">
        <is>
          <t>UK23</t>
        </is>
      </c>
      <c r="C1097" s="77" t="inlineStr">
        <is>
          <t>UK23-S01</t>
        </is>
      </c>
      <c r="D1097" s="77" t="inlineStr">
        <is>
          <t>Industry Led Projects (Industry Projects module)</t>
        </is>
      </c>
      <c r="E1097" s="77" t="inlineStr">
        <is>
          <t>project; group; employer; reach; eligibility</t>
        </is>
      </c>
      <c r="F1097" s="77" t="inlineStr">
        <is>
          <t>https://www.citystgeorges.ac.uk/business/access/meet/industry-led-projects</t>
        </is>
      </c>
      <c r="G1097" s="77" t="inlineStr">
        <is>
          <t>Industry Led Projects</t>
        </is>
      </c>
      <c r="H1097" s="77" t="inlineStr">
        <is>
          <t>Main page</t>
        </is>
      </c>
      <c r="I1097" s="77" t="inlineStr">
        <is>
          <t>undated</t>
        </is>
      </c>
      <c r="J1097" s="77" t="inlineStr">
        <is>
          <t>2026-10-13</t>
        </is>
      </c>
      <c r="K1097" s="77" t="inlineStr">
        <is>
          <t>search-summary paraphrase (WebFetch 403; curl returned Cloudflare challenge)</t>
        </is>
      </c>
      <c r="L1097" s="77" t="inlineStr">
        <is>
          <t>Credit-bearing modules where students, working in groups or individually, tackle a live project set by an organisation; available to third-year UG students in Bayes, City Law School, School of Policy &amp; Global Affairs, School of Communication &amp; Creativity; Autumn or Spring term; employers submit a brief then an intro call; no cost to employers.</t>
        </is>
      </c>
    </row>
    <row r="1098">
      <c r="A1098" s="77" t="inlineStr">
        <is>
          <t>UK23-S01-R2</t>
        </is>
      </c>
      <c r="B1098" s="77" t="inlineStr">
        <is>
          <t>UK23</t>
        </is>
      </c>
      <c r="C1098" s="77" t="inlineStr">
        <is>
          <t>UK23-S01</t>
        </is>
      </c>
      <c r="D1098" s="77" t="inlineStr">
        <is>
          <t>Industry Led Projects (Industry Projects module)</t>
        </is>
      </c>
      <c r="E1098" s="77" t="inlineStr">
        <is>
          <t>project; group; employer; credit</t>
        </is>
      </c>
      <c r="F1098" s="77" t="inlineStr">
        <is>
          <t>https://www.citystgeorges.ac.uk/prospective-students/courses/undergraduate/business-economics</t>
        </is>
      </c>
      <c r="G1098" s="77" t="inlineStr">
        <is>
          <t>BSc (Hons) Business Economics</t>
        </is>
      </c>
      <c r="H1098" s="77" t="inlineStr">
        <is>
          <t>Year 3 Industry Projects</t>
        </is>
      </c>
      <c r="I1098" s="77" t="inlineStr">
        <is>
          <t>undated</t>
        </is>
      </c>
      <c r="J1098" s="77" t="inlineStr">
        <is>
          <t>2026-10-13</t>
        </is>
      </c>
      <c r="K1098" s="77" t="inlineStr">
        <is>
          <t>search-summary paraphrase</t>
        </is>
      </c>
      <c r="L1098" s="77" t="inlineStr">
        <is>
          <t>Year 3 Industry Projects (15 credits): small multi-disciplinary teams on real-life professional projects for employers, choosing between five sector streams such as policy, finance, community, business and arts and culture.</t>
        </is>
      </c>
    </row>
    <row r="1099">
      <c r="A1099" s="77" t="inlineStr">
        <is>
          <t>UK23-S01-R3</t>
        </is>
      </c>
      <c r="B1099" s="77" t="inlineStr">
        <is>
          <t>UK23</t>
        </is>
      </c>
      <c r="C1099" s="77" t="inlineStr">
        <is>
          <t>UK23-S01</t>
        </is>
      </c>
      <c r="D1099" s="77" t="inlineStr">
        <is>
          <t>Industry Led Projects (Industry Projects module)</t>
        </is>
      </c>
      <c r="E1099" s="77" t="inlineStr">
        <is>
          <t>group; employer</t>
        </is>
      </c>
      <c r="F1099" s="77" t="inlineStr">
        <is>
          <t>https://www.citystgeorges.ac.uk/prospective-students/courses/undergraduate/law</t>
        </is>
      </c>
      <c r="G1099" s="77" t="inlineStr">
        <is>
          <t>LLB (Hons) Law</t>
        </is>
      </c>
      <c r="H1099" s="77" t="inlineStr">
        <is>
          <t>Industry Projects</t>
        </is>
      </c>
      <c r="I1099" s="77" t="inlineStr">
        <is>
          <t>undated</t>
        </is>
      </c>
      <c r="J1099" s="77" t="inlineStr">
        <is>
          <t>2026-10-13</t>
        </is>
      </c>
      <c r="K1099" s="77" t="inlineStr">
        <is>
          <t>search-summary paraphrase</t>
        </is>
      </c>
      <c r="L1099" s="77" t="inlineStr">
        <is>
          <t>Industry Projects: third-year module; participate in a group project and work on a live brief or task set by an external organisation.</t>
        </is>
      </c>
    </row>
    <row r="1100">
      <c r="A1100" s="77" t="inlineStr">
        <is>
          <t>UK23-S01-R4</t>
        </is>
      </c>
      <c r="B1100" s="77" t="inlineStr">
        <is>
          <t>UK23</t>
        </is>
      </c>
      <c r="C1100" s="77" t="inlineStr">
        <is>
          <t>UK23-S01</t>
        </is>
      </c>
      <c r="D1100" s="77" t="inlineStr">
        <is>
          <t>Industry Led Projects (Industry Projects module)</t>
        </is>
      </c>
      <c r="E1100" s="77" t="inlineStr">
        <is>
          <t>status</t>
        </is>
      </c>
      <c r="F1100" s="77" t="inlineStr">
        <is>
          <t>https://www.citystgeorges.ac.uk/news-and-events/events/2025/february/festival-of-the-professions-2025</t>
        </is>
      </c>
      <c r="G1100" s="77" t="inlineStr">
        <is>
          <t>Festival of the Professions 2025</t>
        </is>
      </c>
      <c r="H1100" s="77" t="inlineStr">
        <is>
          <t>Event page</t>
        </is>
      </c>
      <c r="I1100" s="77" t="inlineStr">
        <is>
          <t>2025</t>
        </is>
      </c>
      <c r="J1100" s="77" t="inlineStr">
        <is>
          <t>2026-10-13</t>
        </is>
      </c>
      <c r="K1100" s="77" t="inlineStr">
        <is>
          <t>search-summary paraphrase</t>
        </is>
      </c>
      <c r="L1100" s="77" t="inlineStr">
        <is>
          <t>Mentions an Industry Projects Showcase at which top-performing final-year students presented briefs from earlier projects.</t>
        </is>
      </c>
    </row>
    <row r="1101">
      <c r="A1101" s="77" t="inlineStr">
        <is>
          <t>UK23-S02-R1</t>
        </is>
      </c>
      <c r="B1101" s="77" t="inlineStr">
        <is>
          <t>UK23</t>
        </is>
      </c>
      <c r="C1101" s="77" t="inlineStr">
        <is>
          <t>UK23-S02</t>
        </is>
      </c>
      <c r="D1101" s="77" t="inlineStr">
        <is>
          <t>Hewlett Packard Enterprise: Technology Consulting</t>
        </is>
      </c>
      <c r="E1101" s="77" t="inlineStr">
        <is>
          <t>project; employer; duration</t>
        </is>
      </c>
      <c r="F1101" s="77" t="inlineStr">
        <is>
          <t>https://www.citystgeorges.ac.uk/news-and-events/news/2024/september/hewlett-packard-enterprise-consultancy-programme-city-st-georges</t>
        </is>
      </c>
      <c r="G1101" s="77" t="inlineStr">
        <is>
          <t>Hewlett Packard Enterprise consultancy programme at City St George's</t>
        </is>
      </c>
      <c r="H1101" s="77" t="inlineStr">
        <is>
          <t>News</t>
        </is>
      </c>
      <c r="I1101" s="77" t="inlineStr">
        <is>
          <t>2024</t>
        </is>
      </c>
      <c r="J1101" s="77" t="inlineStr">
        <is>
          <t>2026-10-13</t>
        </is>
      </c>
      <c r="K1101" s="77" t="inlineStr">
        <is>
          <t>search-summary paraphrase</t>
        </is>
      </c>
      <c r="L1101" s="77" t="inlineStr">
        <is>
          <t>School of Science &amp; Technology partnered with HPE to bring the Force for Good SME consultancy programme; students work 10 weeks to propose a technological solution to an SME's challenge; some SMEs from the 11 September assessment day selected for a credit-bearing final-year module.</t>
        </is>
      </c>
    </row>
    <row r="1102">
      <c r="A1102" s="77" t="inlineStr">
        <is>
          <t>UK23-S02-R2</t>
        </is>
      </c>
      <c r="B1102" s="77" t="inlineStr">
        <is>
          <t>UK23</t>
        </is>
      </c>
      <c r="C1102" s="77" t="inlineStr">
        <is>
          <t>UK23-S02</t>
        </is>
      </c>
      <c r="D1102" s="77" t="inlineStr">
        <is>
          <t>Hewlett Packard Enterprise: Technology Consulting</t>
        </is>
      </c>
      <c r="E1102" s="77" t="inlineStr">
        <is>
          <t>project; group; employer; credit; status</t>
        </is>
      </c>
      <c r="F1102" s="77" t="inlineStr">
        <is>
          <t>https://www.citystgeorges.ac.uk/prospective-students/courses/undergraduate/data-science/2026</t>
        </is>
      </c>
      <c r="G1102" s="77" t="inlineStr">
        <is>
          <t>Data Science MSci (Hons) (2026/27)</t>
        </is>
      </c>
      <c r="H1102" s="77" t="inlineStr">
        <is>
          <t>Year 3 modules</t>
        </is>
      </c>
      <c r="I1102" s="77" t="inlineStr">
        <is>
          <t>2026/27</t>
        </is>
      </c>
      <c r="J1102" s="77" t="inlineStr">
        <is>
          <t>2026-10-13</t>
        </is>
      </c>
      <c r="K1102" s="77" t="inlineStr">
        <is>
          <t>search-summary paraphrase</t>
        </is>
      </c>
      <c r="L1102" s="77" t="inlineStr">
        <is>
          <t>Hewlett Packard Enterprise: Technology Consulting (15 credits): students work in groups to propose a solution for a technical challenge faced by an assigned small medium enterprise, with HPE mentor support.</t>
        </is>
      </c>
    </row>
    <row r="1103">
      <c r="A1103" s="77" t="inlineStr">
        <is>
          <t>UK23-S03-R1</t>
        </is>
      </c>
      <c r="B1103" s="77" t="inlineStr">
        <is>
          <t>UK23</t>
        </is>
      </c>
      <c r="C1103" s="77" t="inlineStr">
        <is>
          <t>UK23-S03</t>
        </is>
      </c>
      <c r="D1103" s="77" t="inlineStr">
        <is>
          <t>Sustainability and Climate Change (interdisciplinary module)</t>
        </is>
      </c>
      <c r="E1103" s="77" t="inlineStr">
        <is>
          <t>project; group; employer; status</t>
        </is>
      </c>
      <c r="F1103" s="77" t="inlineStr">
        <is>
          <t>https://www.citystgeorges.ac.uk/news-and-events/news/2026/august/city-st-georges-recognised-with-national-sustainable-careers-commendation</t>
        </is>
      </c>
      <c r="G1103" s="77" t="inlineStr">
        <is>
          <t>City St George's recognised with national Sustainable Careers commendation</t>
        </is>
      </c>
      <c r="H1103" s="77" t="inlineStr">
        <is>
          <t>News</t>
        </is>
      </c>
      <c r="I1103" s="77" t="inlineStr">
        <is>
          <t>2026</t>
        </is>
      </c>
      <c r="J1103" s="77" t="inlineStr">
        <is>
          <t>2026-10-13</t>
        </is>
      </c>
      <c r="K1103" s="77" t="inlineStr">
        <is>
          <t>search-summary paraphrase</t>
        </is>
      </c>
      <c r="L1103" s="77" t="inlineStr">
        <is>
          <t>Highly commended at Graduate Futures Awards 2026 for the Sustainability and Climate Change module; students work in teams on real-world sustainability projects set by external organisations.</t>
        </is>
      </c>
    </row>
    <row r="1104">
      <c r="A1104" s="77" t="inlineStr">
        <is>
          <t>UK23-S03-R2</t>
        </is>
      </c>
      <c r="B1104" s="77" t="inlineStr">
        <is>
          <t>UK23</t>
        </is>
      </c>
      <c r="C1104" s="77" t="inlineStr">
        <is>
          <t>UK23-S03</t>
        </is>
      </c>
      <c r="D1104" s="77" t="inlineStr">
        <is>
          <t>Sustainability and Climate Change (interdisciplinary module)</t>
        </is>
      </c>
      <c r="E1104" s="77" t="inlineStr">
        <is>
          <t>project; group; employer; reach</t>
        </is>
      </c>
      <c r="F1104" s="77" t="inlineStr">
        <is>
          <t>https://www.citystgeorges.ac.uk/news-and-events/news/2025/january/developing-interdisciplinary-module-sustainability-climate-change</t>
        </is>
      </c>
      <c r="G1104" s="77" t="inlineStr">
        <is>
          <t>Developing an interdisciplinary module on sustainability and climate change</t>
        </is>
      </c>
      <c r="H1104" s="77" t="inlineStr">
        <is>
          <t>News</t>
        </is>
      </c>
      <c r="I1104" s="77" t="inlineStr">
        <is>
          <t>2025</t>
        </is>
      </c>
      <c r="J1104" s="77" t="inlineStr">
        <is>
          <t>2026-10-13</t>
        </is>
      </c>
      <c r="K1104" s="77" t="inlineStr">
        <is>
          <t>search-summary paraphrase</t>
        </is>
      </c>
      <c r="L1104" s="77" t="inlineStr">
        <is>
          <t>Module launched January 2025, first offered to law students; students work in groups to address a real-world challenge set by an external partner.</t>
        </is>
      </c>
    </row>
    <row r="1105">
      <c r="A1105" s="77" t="inlineStr">
        <is>
          <t>UK23-S04-R1</t>
        </is>
      </c>
      <c r="B1105" s="77" t="inlineStr">
        <is>
          <t>UK23</t>
        </is>
      </c>
      <c r="C1105" s="77" t="inlineStr">
        <is>
          <t>UK23-S04</t>
        </is>
      </c>
      <c r="D1105" s="77" t="inlineStr">
        <is>
          <t>MSc Consulting Challenge / Consulting Skills and Practice (Bayes)</t>
        </is>
      </c>
      <c r="E1105" s="77" t="inlineStr">
        <is>
          <t>project; group; employer; duration</t>
        </is>
      </c>
      <c r="F1105" s="77" t="inlineStr">
        <is>
          <t>https://www.bayes.citystgeorges.ac.uk/for-businesses/recruit-our-students/business-projects-page</t>
        </is>
      </c>
      <c r="G1105" s="77" t="inlineStr">
        <is>
          <t>Business Projects</t>
        </is>
      </c>
      <c r="H1105" s="77" t="inlineStr">
        <is>
          <t>MSc Consulting Challenge</t>
        </is>
      </c>
      <c r="I1105" s="77" t="inlineStr">
        <is>
          <t>undated (c. early 2025 per search metadata)</t>
        </is>
      </c>
      <c r="J1105" s="77" t="inlineStr">
        <is>
          <t>2026-10-13</t>
        </is>
      </c>
      <c r="K1105" s="77" t="inlineStr">
        <is>
          <t>search-summary paraphrase (WebFetch 403)</t>
        </is>
      </c>
      <c r="L1105" s="77" t="inlineStr">
        <is>
          <t>MSc Consulting Challenge: Team of 5 MSc Management students delivering consultancy advice (May - August); no financial cost associated with our consulting projects initiative.</t>
        </is>
      </c>
    </row>
    <row r="1106">
      <c r="A1106" s="77" t="inlineStr">
        <is>
          <t>UK23-S04-R2</t>
        </is>
      </c>
      <c r="B1106" s="77" t="inlineStr">
        <is>
          <t>UK23</t>
        </is>
      </c>
      <c r="C1106" s="77" t="inlineStr">
        <is>
          <t>UK23-S04</t>
        </is>
      </c>
      <c r="D1106" s="77" t="inlineStr">
        <is>
          <t>MSc Consulting Challenge / Consulting Skills and Practice (Bayes)</t>
        </is>
      </c>
      <c r="E1106" s="77" t="inlineStr">
        <is>
          <t>group; employer; participation</t>
        </is>
      </c>
      <c r="F1106" s="77" t="inlineStr">
        <is>
          <t>https://www.bayes.citystgeorges.ac.uk/study/masters/courses/management</t>
        </is>
      </c>
      <c r="G1106" s="77" t="inlineStr">
        <is>
          <t>Management MSc</t>
        </is>
      </c>
      <c r="H1106" s="77" t="inlineStr">
        <is>
          <t>Consulting Skills and Practice</t>
        </is>
      </c>
      <c r="I1106" s="77" t="inlineStr">
        <is>
          <t>undated</t>
        </is>
      </c>
      <c r="J1106" s="77" t="inlineStr">
        <is>
          <t>2026-10-13</t>
        </is>
      </c>
      <c r="K1106" s="77" t="inlineStr">
        <is>
          <t>search-summary paraphrase</t>
        </is>
      </c>
      <c r="L1106" s="77" t="inlineStr">
        <is>
          <t>Elective places students in team-based, live consulting projects supervised by practitioners; recent partners include Google, Lloyds, Accenture, EY and Hitachi.</t>
        </is>
      </c>
    </row>
    <row r="1107">
      <c r="A1107" s="77" t="inlineStr">
        <is>
          <t>UK23-S05-R1</t>
        </is>
      </c>
      <c r="B1107" s="77" t="inlineStr">
        <is>
          <t>UK23</t>
        </is>
      </c>
      <c r="C1107" s="77" t="inlineStr">
        <is>
          <t>UK23-S05</t>
        </is>
      </c>
      <c r="D1107" s="77" t="inlineStr">
        <is>
          <t>Full-time MBA Strategy Project</t>
        </is>
      </c>
      <c r="E1107" s="77" t="inlineStr">
        <is>
          <t>project; group; employer</t>
        </is>
      </c>
      <c r="F1107" s="77" t="inlineStr">
        <is>
          <t>https://www.bayes.city.ac.uk/study/mba/full-time/programme-structure/commercial-projects</t>
        </is>
      </c>
      <c r="G1107" s="77" t="inlineStr">
        <is>
          <t>Full-time MBA: Commercial projects</t>
        </is>
      </c>
      <c r="H1107" s="77" t="inlineStr">
        <is>
          <t>Programme structure</t>
        </is>
      </c>
      <c r="I1107" s="77" t="inlineStr">
        <is>
          <t>undated</t>
        </is>
      </c>
      <c r="J1107" s="77" t="inlineStr">
        <is>
          <t>2026-10-13</t>
        </is>
      </c>
      <c r="K1107" s="77" t="inlineStr">
        <is>
          <t>search-summary paraphrase</t>
        </is>
      </c>
      <c r="L1107" s="77" t="inlineStr">
        <is>
          <t>Strategy Project: teams work on a real company's strategic challenge and present to the client; International Consultancy Week: carry out a consultancy assignment with a specific company based in a different country.</t>
        </is>
      </c>
    </row>
    <row r="1108">
      <c r="A1108" s="77" t="inlineStr">
        <is>
          <t>UK23-S06-R1</t>
        </is>
      </c>
      <c r="B1108" s="77" t="inlineStr">
        <is>
          <t>UK23</t>
        </is>
      </c>
      <c r="C1108" s="77" t="inlineStr">
        <is>
          <t>UK23-S06</t>
        </is>
      </c>
      <c r="D1108" s="77" t="inlineStr">
        <is>
          <t>BSc Management student consultancy (final-year live case)</t>
        </is>
      </c>
      <c r="E1108" s="77" t="inlineStr">
        <is>
          <t>project; group; employer</t>
        </is>
      </c>
      <c r="F1108" s="77" t="inlineStr">
        <is>
          <t>https://www.citystgeorges.ac.uk/prospective-students/career-development/employability-through-your-degree</t>
        </is>
      </c>
      <c r="G1108" s="77" t="inlineStr">
        <is>
          <t>Employability through your degree</t>
        </is>
      </c>
      <c r="H1108" s="77" t="inlineStr">
        <is>
          <t>Student consultancy</t>
        </is>
      </c>
      <c r="I1108" s="77" t="inlineStr">
        <is>
          <t>undated</t>
        </is>
      </c>
      <c r="J1108" s="77" t="inlineStr">
        <is>
          <t>2026-10-13</t>
        </is>
      </c>
      <c r="K1108" s="77" t="inlineStr">
        <is>
          <t>search-summary paraphrase</t>
        </is>
      </c>
      <c r="L1108" s="77" t="inlineStr">
        <is>
          <t>Employers can supply real consultancy projects for final-year BSc Management students, who work in groups of 4-6 on a live case and present findings back to the client.</t>
        </is>
      </c>
    </row>
    <row r="1109">
      <c r="A1109" s="77" t="inlineStr">
        <is>
          <t>UK24-S01-R1</t>
        </is>
      </c>
      <c r="B1109" s="77" t="inlineStr">
        <is>
          <t>UK24</t>
        </is>
      </c>
      <c r="C1109" s="77" t="inlineStr">
        <is>
          <t>UK24-S01</t>
        </is>
      </c>
      <c r="D1109" s="77" t="inlineStr">
        <is>
          <t>Business Challenge Week (also called Impact Challenge Week)</t>
        </is>
      </c>
      <c r="E1109" s="77" t="inlineStr">
        <is>
          <t>project; group; employer; reach; eligibility</t>
        </is>
      </c>
      <c r="F1109" s="77" t="inlineStr">
        <is>
          <t>https://www.brookes.ac.uk/about-brookes/structure-and-governance/faculties-and-schools/business/real-world-learning</t>
        </is>
      </c>
      <c r="G1109" s="77" t="inlineStr">
        <is>
          <t>Real-world learning</t>
        </is>
      </c>
      <c r="H1109" s="77" t="inlineStr">
        <is>
          <t>Business Challenge Week</t>
        </is>
      </c>
      <c r="I1109" s="77" t="inlineStr">
        <is>
          <t>undated</t>
        </is>
      </c>
      <c r="J1109" s="77" t="inlineStr">
        <is>
          <t>2026-10-13</t>
        </is>
      </c>
      <c r="K1109" s="77" t="inlineStr">
        <is>
          <t>page text (WebFetch, summarised by fetch model)</t>
        </is>
      </c>
      <c r="L1109" s="77" t="inlineStr">
        <is>
          <t>'Each year, postgraduate students at Oxford Brookes Business School have the opportunity to participate'; teams tackle 'real business problems posed by local, national, and international organisations'; 'Students work in teams, developing innovative solutions'; pitch to judges from the business community.</t>
        </is>
      </c>
    </row>
    <row r="1110">
      <c r="A1110" s="77" t="inlineStr">
        <is>
          <t>UK24-S01-R2</t>
        </is>
      </c>
      <c r="B1110" s="77" t="inlineStr">
        <is>
          <t>UK24</t>
        </is>
      </c>
      <c r="C1110" s="77" t="inlineStr">
        <is>
          <t>UK24-S01</t>
        </is>
      </c>
      <c r="D1110" s="77" t="inlineStr">
        <is>
          <t>Business Challenge Week (also called Impact Challenge Week)</t>
        </is>
      </c>
      <c r="E1110" s="77" t="inlineStr">
        <is>
          <t>project; group; employer; status; duration</t>
        </is>
      </c>
      <c r="F1110" s="77" t="inlineStr">
        <is>
          <t>https://www.brookes.ac.uk/business/business-engagement/work-with-our-students/business-challenge-week</t>
        </is>
      </c>
      <c r="G1110" s="77" t="inlineStr">
        <is>
          <t>Business Challenge Week 2025/26 partner page</t>
        </is>
      </c>
      <c r="H1110" s="77" t="inlineStr">
        <is>
          <t>Partner information</t>
        </is>
      </c>
      <c r="I1110" s="77" t="inlineStr">
        <is>
          <t>2026 (8-12 June 2026)</t>
        </is>
      </c>
      <c r="J1110" s="77" t="inlineStr">
        <is>
          <t>2026-10-13</t>
        </is>
      </c>
      <c r="K1110" s="77" t="inlineStr">
        <is>
          <t>page text (WebFetch, summarised by fetch model)</t>
        </is>
      </c>
      <c r="L1110" s="77" t="inlineStr">
        <is>
          <t>Dates '8 - 12 June 2026'; a 'specially built team' of master's students; partners of any size, profit or non-profit; free; brief the team online and give ongoing feedback; outputs may include 'a solution, prototype, or action plan' and 'a short report with findings and recommendations'.</t>
        </is>
      </c>
    </row>
    <row r="1111">
      <c r="A1111" s="77" t="inlineStr">
        <is>
          <t>UK24-S01-R3</t>
        </is>
      </c>
      <c r="B1111" s="77" t="inlineStr">
        <is>
          <t>UK24</t>
        </is>
      </c>
      <c r="C1111" s="77" t="inlineStr">
        <is>
          <t>UK24-S01</t>
        </is>
      </c>
      <c r="D1111" s="77" t="inlineStr">
        <is>
          <t>Business Challenge Week (also called Impact Challenge Week)</t>
        </is>
      </c>
      <c r="E1111" s="77" t="inlineStr">
        <is>
          <t>group; employer; participation</t>
        </is>
      </c>
      <c r="F1111" s="77" t="inlineStr">
        <is>
          <t>https://www.brookes.ac.uk/courses/postgraduate/management</t>
        </is>
      </c>
      <c r="G1111" s="77" t="inlineStr">
        <is>
          <t>MSc in Management</t>
        </is>
      </c>
      <c r="H1111" s="77" t="inlineStr">
        <is>
          <t>Co-curricular events</t>
        </is>
      </c>
      <c r="I1111" s="77" t="inlineStr">
        <is>
          <t>2026/27 intake</t>
        </is>
      </c>
      <c r="J1111" s="77" t="inlineStr">
        <is>
          <t>2026-10-13</t>
        </is>
      </c>
      <c r="K1111" s="77" t="inlineStr">
        <is>
          <t>page text (WebFetch, summarised by fetch model)</t>
        </is>
      </c>
      <c r="L1111" s="77" t="inlineStr">
        <is>
          <t>Impact Challenge Week listed under co-curricular events: 'Team up with students from across a range of disciplines' to 'work on a problem being faced by real companies'.</t>
        </is>
      </c>
    </row>
    <row r="1112">
      <c r="A1112" s="77" t="inlineStr">
        <is>
          <t>UK24-S01-R4</t>
        </is>
      </c>
      <c r="B1112" s="77" t="inlineStr">
        <is>
          <t>UK24</t>
        </is>
      </c>
      <c r="C1112" s="77" t="inlineStr">
        <is>
          <t>UK24-S01</t>
        </is>
      </c>
      <c r="D1112" s="77" t="inlineStr">
        <is>
          <t>Business Challenge Week (also called Impact Challenge Week)</t>
        </is>
      </c>
      <c r="E1112" s="77" t="inlineStr">
        <is>
          <t>status; employer</t>
        </is>
      </c>
      <c r="F1112" s="77" t="inlineStr">
        <is>
          <t>https://www.brookes.ac.uk/about-brookes/news/news-from-2024/06/oxford-brookes-university-master-s-students-drive</t>
        </is>
      </c>
      <c r="G1112" s="77" t="inlineStr">
        <is>
          <t>Oxford Brookes University Master's students drive innovation during Business Challenge Week</t>
        </is>
      </c>
      <c r="H1112" s="77" t="inlineStr">
        <is>
          <t>News 2024</t>
        </is>
      </c>
      <c r="I1112" s="77" t="inlineStr">
        <is>
          <t>2024</t>
        </is>
      </c>
      <c r="J1112" s="77" t="inlineStr">
        <is>
          <t>2026-10-13</t>
        </is>
      </c>
      <c r="K1112" s="77" t="inlineStr">
        <is>
          <t>search-summary paraphrase (page fetch returned 404)</t>
        </is>
      </c>
      <c r="L1112" s="77" t="inlineStr">
        <is>
          <t>2024 edition ran 17-21 June with 45 students incl. 12 from Regensburg; showcase at Headington; BioBright and X&amp;Y Fertility among participants.</t>
        </is>
      </c>
    </row>
    <row r="1113">
      <c r="A1113" s="77" t="inlineStr">
        <is>
          <t>UK24-S02-R1</t>
        </is>
      </c>
      <c r="B1113" s="77" t="inlineStr">
        <is>
          <t>UK24</t>
        </is>
      </c>
      <c r="C1113" s="77" t="inlineStr">
        <is>
          <t>UK24-S02</t>
        </is>
      </c>
      <c r="D1113" s="77" t="inlineStr">
        <is>
          <t>Summer Student Consultancy Scheme</t>
        </is>
      </c>
      <c r="E1113" s="77" t="inlineStr">
        <is>
          <t>project; group; employer; eligibility; status; duration; participation</t>
        </is>
      </c>
      <c r="F1113" s="77" t="inlineStr">
        <is>
          <t>https://www.brookes.ac.uk/about-brookes/structure-and-governance/faculties-and-schools/business/business-engagement/work-with-our-students</t>
        </is>
      </c>
      <c r="G1113" s="77" t="inlineStr">
        <is>
          <t>Work with our students</t>
        </is>
      </c>
      <c r="H1113" s="77" t="inlineStr">
        <is>
          <t>Summer Student Consultancy Scheme</t>
        </is>
      </c>
      <c r="I1113" s="77" t="inlineStr">
        <is>
          <t>2027 edition</t>
        </is>
      </c>
      <c r="J1113" s="77" t="inlineStr">
        <is>
          <t>2026-10-13</t>
        </is>
      </c>
      <c r="K1113" s="77" t="inlineStr">
        <is>
          <t>page text (WebFetch, summarised by fetch model)</t>
        </is>
      </c>
      <c r="L1113" s="77" t="inlineStr">
        <is>
          <t>'a team of between 2-3 students'; four weeks May-June 2027; eligibility 'undergraduate students who have completed a Business Management, Accounting &amp; Finance or Marketing programme of study'; organisation provides brief with clear outcomes and supervisor; final report and showcase 23 June; 'it is absolutely free and does not constitute a contract of employment'; 40-80 cumulative hours.</t>
        </is>
      </c>
    </row>
    <row r="1114">
      <c r="A1114" s="77" t="inlineStr">
        <is>
          <t>UK24-S03-R1</t>
        </is>
      </c>
      <c r="B1114" s="77" t="inlineStr">
        <is>
          <t>UK24</t>
        </is>
      </c>
      <c r="C1114" s="77" t="inlineStr">
        <is>
          <t>UK24-S03</t>
        </is>
      </c>
      <c r="D1114" s="77" t="inlineStr">
        <is>
          <t>Client Project (Transformative Learning Journey module, Global MBA)</t>
        </is>
      </c>
      <c r="E1114" s="77" t="inlineStr">
        <is>
          <t>project; group; employer; participation; status</t>
        </is>
      </c>
      <c r="F1114" s="77" t="inlineStr">
        <is>
          <t>https://www.brookes.ac.uk/courses/postgraduate/oxford-brookes-mba</t>
        </is>
      </c>
      <c r="G1114" s="77" t="inlineStr">
        <is>
          <t>MBA in Oxford Brookes Global MBA</t>
        </is>
      </c>
      <c r="H1114" s="77" t="inlineStr">
        <is>
          <t>Compulsory modules</t>
        </is>
      </c>
      <c r="I1114" s="77" t="inlineStr">
        <is>
          <t>2026/27 intake</t>
        </is>
      </c>
      <c r="J1114" s="77" t="inlineStr">
        <is>
          <t>2026-10-13</t>
        </is>
      </c>
      <c r="K1114" s="77" t="inlineStr">
        <is>
          <t>page text (WebFetch, summarised by fetch model)</t>
        </is>
      </c>
      <c r="L1114" s="77" t="inlineStr">
        <is>
          <t>'The Client project, which is part of the transformative learning module gives you the opportunity to work in cross-cultural teams on a real problem within a client organisation'; final assessment for the module 'is a viva'; start 'September 2026 / March 2027'.</t>
        </is>
      </c>
    </row>
    <row r="1115">
      <c r="A1115" s="77" t="inlineStr">
        <is>
          <t>UK24-S04-R1</t>
        </is>
      </c>
      <c r="B1115" s="77" t="inlineStr">
        <is>
          <t>UK24</t>
        </is>
      </c>
      <c r="C1115" s="77" t="inlineStr">
        <is>
          <t>UK24-S04</t>
        </is>
      </c>
      <c r="D1115" s="77" t="inlineStr">
        <is>
          <t>Group Consultancy Project (MSc Management)</t>
        </is>
      </c>
      <c r="E1115" s="77" t="inlineStr">
        <is>
          <t>project; group; employer; participation; status</t>
        </is>
      </c>
      <c r="F1115" s="77" t="inlineStr">
        <is>
          <t>https://www.brookes.ac.uk/courses/postgraduate/management</t>
        </is>
      </c>
      <c r="G1115" s="77" t="inlineStr">
        <is>
          <t>MSc in Management</t>
        </is>
      </c>
      <c r="H1115" s="77" t="inlineStr">
        <is>
          <t>Optional modules</t>
        </is>
      </c>
      <c r="I1115" s="77" t="inlineStr">
        <is>
          <t>2026/27 intake</t>
        </is>
      </c>
      <c r="J1115" s="77" t="inlineStr">
        <is>
          <t>2026-10-13</t>
        </is>
      </c>
      <c r="K1115" s="77" t="inlineStr">
        <is>
          <t>page text (WebFetch, summarised by fetch model)</t>
        </is>
      </c>
      <c r="L1115" s="77" t="inlineStr">
        <is>
          <t>Group Consultancy Project (optional): 'gain project and consultancy experience working in cross-cultural teams'; 'You can work on a real problem within a client organisation'; 'Live case studies and group consultancy projects run throughout'.</t>
        </is>
      </c>
    </row>
    <row r="1116">
      <c r="A1116" s="77" t="inlineStr">
        <is>
          <t>UK24-S05-R1</t>
        </is>
      </c>
      <c r="B1116" s="77" t="inlineStr">
        <is>
          <t>UK24</t>
        </is>
      </c>
      <c r="C1116" s="77" t="inlineStr">
        <is>
          <t>UK24-S05</t>
        </is>
      </c>
      <c r="D1116" s="77" t="inlineStr">
        <is>
          <t>Live Client Strategic Project (BA Business and Management)</t>
        </is>
      </c>
      <c r="E1116" s="77" t="inlineStr">
        <is>
          <t>project; participation; status</t>
        </is>
      </c>
      <c r="F1116" s="77" t="inlineStr">
        <is>
          <t>https://www.brookes.ac.uk/courses/undergraduate/business-and-management</t>
        </is>
      </c>
      <c r="G1116" s="77" t="inlineStr">
        <is>
          <t>BA (Hons) in Business and Management</t>
        </is>
      </c>
      <c r="H1116" s="77" t="inlineStr">
        <is>
          <t>Year 2 compulsory modules</t>
        </is>
      </c>
      <c r="I1116" s="77" t="inlineStr">
        <is>
          <t>2026/27 intake</t>
        </is>
      </c>
      <c r="J1116" s="77" t="inlineStr">
        <is>
          <t>2026-10-13</t>
        </is>
      </c>
      <c r="K1116" s="77" t="inlineStr">
        <is>
          <t>page text (WebFetch, summarised by fetch model)</t>
        </is>
      </c>
      <c r="L1116" s="77" t="inlineStr">
        <is>
          <t>Live Client Strategic Project listed as compulsory Year 2; 'the use of live case studies provides students with a practical and experiential learning opportunity'.</t>
        </is>
      </c>
    </row>
    <row r="1117">
      <c r="A1117" s="77" t="inlineStr">
        <is>
          <t>UK24-S06-R1</t>
        </is>
      </c>
      <c r="B1117" s="77" t="inlineStr">
        <is>
          <t>UK24</t>
        </is>
      </c>
      <c r="C1117" s="77" t="inlineStr">
        <is>
          <t>UK24-S06</t>
        </is>
      </c>
      <c r="D1117" s="77" t="inlineStr">
        <is>
          <t>OB1 LIVE (School of Architecture live projects)</t>
        </is>
      </c>
      <c r="E1117" s="77" t="inlineStr">
        <is>
          <t>project; employer; reach; eligibility</t>
        </is>
      </c>
      <c r="F1117" s="77" t="inlineStr">
        <is>
          <t>https://www.brookes.ac.uk/study/subject-areas/architecture-and-the-built-environment/architecture-and-the-built-environment/live-projects</t>
        </is>
      </c>
      <c r="G1117" s="77" t="inlineStr">
        <is>
          <t>Live projects and OxArch</t>
        </is>
      </c>
      <c r="H1117" s="77" t="inlineStr">
        <is>
          <t>Live projects</t>
        </is>
      </c>
      <c r="I1117" s="77" t="inlineStr">
        <is>
          <t>undated</t>
        </is>
      </c>
      <c r="J1117" s="77" t="inlineStr">
        <is>
          <t>2026-10-13</t>
        </is>
      </c>
      <c r="K1117" s="77" t="inlineStr">
        <is>
          <t>page text (WebFetch, summarised by fetch model)</t>
        </is>
      </c>
      <c r="L1117" s="77" t="inlineStr">
        <is>
          <t>'All students in the School of Architecture are given the opportunity to design and make work for a real client.' 'We have strong links with local authorities, NGOs, developers'; most recent listed project OB1 LIVE 22 'Playable Buildings for the Audiograft Festival'.</t>
        </is>
      </c>
    </row>
    <row r="1118">
      <c r="A1118" s="77" t="inlineStr">
        <is>
          <t>UK25-S01-R1</t>
        </is>
      </c>
      <c r="B1118" s="77" t="inlineStr">
        <is>
          <t>UK25</t>
        </is>
      </c>
      <c r="C1118" s="77" t="inlineStr">
        <is>
          <t>UK25-S01</t>
        </is>
      </c>
      <c r="D1118" s="77" t="inlineStr">
        <is>
          <t>NX9626 Undergraduate Consultancy Project (Business Clinic)</t>
        </is>
      </c>
      <c r="E1118" s="77" t="inlineStr">
        <is>
          <t>project; group; employer; credit; status</t>
        </is>
      </c>
      <c r="F1118" s="77" t="inlineStr">
        <is>
          <t>https://corp.northumbria.ac.uk/study-at-northumbria/courses/ba-hons-business-management-uusbnb1/modules/nx9626-undergraduate-consultancy-project/2026/</t>
        </is>
      </c>
      <c r="G1118" s="77" t="inlineStr">
        <is>
          <t>NX9626 Undergraduate Consultancy Project</t>
        </is>
      </c>
      <c r="H1118" s="77" t="inlineStr">
        <is>
          <t>Module page</t>
        </is>
      </c>
      <c r="I1118" s="77" t="inlineStr">
        <is>
          <t>2026</t>
        </is>
      </c>
      <c r="J1118" s="77" t="inlineStr">
        <is>
          <t>2026-10-13</t>
        </is>
      </c>
      <c r="K1118" s="77" t="inlineStr">
        <is>
          <t>page text</t>
        </is>
      </c>
      <c r="L1118" s="77" t="inlineStr">
        <is>
          <t>'You will work on behalf of an external organisation, which has identified a business problem or question.' 'working in small group of typically 4 individuals (you will select their own team members)'. 'A group consultancy report (5,000 words) client presentation worth 60%'; individual literature review (3,000 words) and 2,000-word reflective statement.</t>
        </is>
      </c>
    </row>
    <row r="1119">
      <c r="A1119" s="77" t="inlineStr">
        <is>
          <t>UK25-S01-R2</t>
        </is>
      </c>
      <c r="B1119" s="77" t="inlineStr">
        <is>
          <t>UK25</t>
        </is>
      </c>
      <c r="C1119" s="77" t="inlineStr">
        <is>
          <t>UK25-S01</t>
        </is>
      </c>
      <c r="D1119" s="77" t="inlineStr">
        <is>
          <t>NX9626 Undergraduate Consultancy Project (Business Clinic)</t>
        </is>
      </c>
      <c r="E1119" s="77" t="inlineStr">
        <is>
          <t>project; group; employer; status; participation</t>
        </is>
      </c>
      <c r="F1119" s="77" t="inlineStr">
        <is>
          <t>https://newsroom.northumbria.ac.uk/pressreleases/students-support-growth-of-county-durham-community-hub-3459082</t>
        </is>
      </c>
      <c r="G1119" s="77" t="inlineStr">
        <is>
          <t>Students support growth of County Durham community hub</t>
        </is>
      </c>
      <c r="H1119" s="77" t="inlineStr">
        <is>
          <t>Press release</t>
        </is>
      </c>
      <c r="I1119" s="77" t="inlineStr">
        <is>
          <t>22 July 2026</t>
        </is>
      </c>
      <c r="J1119" s="77" t="inlineStr">
        <is>
          <t>2026-10-13</t>
        </is>
      </c>
      <c r="K1119" s="77" t="inlineStr">
        <is>
          <t>page text</t>
        </is>
      </c>
      <c r="L1119" s="77" t="inlineStr">
        <is>
          <t>Four final-year students worked for St Andrew's Parish Church producing a 'menu of recommendations'; Business Clinic 'over 950 consultancy projects' involving 'more than 3,820 students' since 2013.</t>
        </is>
      </c>
    </row>
    <row r="1120">
      <c r="A1120" s="77" t="inlineStr">
        <is>
          <t>UK25-S01-R3</t>
        </is>
      </c>
      <c r="B1120" s="77" t="inlineStr">
        <is>
          <t>UK25</t>
        </is>
      </c>
      <c r="C1120" s="77" t="inlineStr">
        <is>
          <t>UK25-S01</t>
        </is>
      </c>
      <c r="D1120" s="77" t="inlineStr">
        <is>
          <t>NX9626 Undergraduate Consultancy Project (Business Clinic)</t>
        </is>
      </c>
      <c r="E1120" s="77" t="inlineStr">
        <is>
          <t>reach; employer; group</t>
        </is>
      </c>
      <c r="F1120" s="77" t="inlineStr">
        <is>
          <t>https://www.northumbria.ac.uk/study-at-northumbria/planning-your-career/services-for-employers/connect-with-our-students/projects/</t>
        </is>
      </c>
      <c r="G1120" s="77" t="inlineStr">
        <is>
          <t>Projects (Connect with our students)</t>
        </is>
      </c>
      <c r="H1120" s="77" t="inlineStr">
        <is>
          <t>Business Clinic</t>
        </is>
      </c>
      <c r="I1120" s="77" t="inlineStr">
        <is>
          <t>undated</t>
        </is>
      </c>
      <c r="J1120" s="77" t="inlineStr">
        <is>
          <t>2026-10-13</t>
        </is>
      </c>
      <c r="K1120" s="77" t="inlineStr">
        <is>
          <t>page text</t>
        </is>
      </c>
      <c r="L1120" s="77" t="inlineStr">
        <is>
          <t>'Project delivered by final year business and marketing students'; employers get 'a full consultancy experience'; general note: 'Students typically work in small, focused teams under academic supervision.'</t>
        </is>
      </c>
    </row>
    <row r="1121">
      <c r="A1121" s="77" t="inlineStr">
        <is>
          <t>UK25-S02-R1</t>
        </is>
      </c>
      <c r="B1121" s="77" t="inlineStr">
        <is>
          <t>UK25</t>
        </is>
      </c>
      <c r="C1121" s="77" t="inlineStr">
        <is>
          <t>UK25-S02</t>
        </is>
      </c>
      <c r="D1121" s="77" t="inlineStr">
        <is>
          <t>NX0479 Business Clinic PG Group Consultancy Project (also NX0477 NBS Masters Consultancy Project)</t>
        </is>
      </c>
      <c r="E1121" s="77" t="inlineStr">
        <is>
          <t>project; group; employer; credit; status; participation</t>
        </is>
      </c>
      <c r="F1121" s="77" t="inlineStr">
        <is>
          <t>https://www.northumbria.ac.uk/study-at-northumbria/courses/msc-business-and-management-with-advanced-practice-dtsbdn6?moduleslug=nx0479-business-clinic-pg-group-consultancy-project&amp;alttemplate=df847541-4f68-426a-8940-4c60ff4c5262&amp;y=2026</t>
        </is>
      </c>
      <c r="G1121" s="77" t="inlineStr">
        <is>
          <t>NX0479 Business Clinic PG Group Consultancy Project</t>
        </is>
      </c>
      <c r="H1121" s="77" t="inlineStr">
        <is>
          <t>Module page</t>
        </is>
      </c>
      <c r="I1121" s="77" t="inlineStr">
        <is>
          <t>2026</t>
        </is>
      </c>
      <c r="J1121" s="77" t="inlineStr">
        <is>
          <t>2026-10-13</t>
        </is>
      </c>
      <c r="K1121" s="77" t="inlineStr">
        <is>
          <t>page text</t>
        </is>
      </c>
      <c r="L1121" s="77" t="inlineStr">
        <is>
          <t>'experiential learning activities in a work-based context'; 60 credits; 'the host organisation, which has provided the project'; 'Business Clinic clients'; runs 'within the first semester of your second years of Masters' study'; summative assessment is presentation to a panel and strategic report.</t>
        </is>
      </c>
    </row>
    <row r="1122">
      <c r="A1122" s="77" t="inlineStr">
        <is>
          <t>UK25-S03-R1</t>
        </is>
      </c>
      <c r="B1122" s="77" t="inlineStr">
        <is>
          <t>UK25</t>
        </is>
      </c>
      <c r="C1122" s="77" t="inlineStr">
        <is>
          <t>UK25-S03</t>
        </is>
      </c>
      <c r="D1122" s="77" t="inlineStr">
        <is>
          <t>Advanced Practice Semester via Engineering and Environment Live Projects Hub</t>
        </is>
      </c>
      <c r="E1122" s="77" t="inlineStr">
        <is>
          <t>project; group; employer; duration; participation</t>
        </is>
      </c>
      <c r="F1122" s="77" t="inlineStr">
        <is>
          <t>https://www.northumbria.ac.uk/business-services/education-and-training/ee-learning-hub/</t>
        </is>
      </c>
      <c r="G1122" s="77" t="inlineStr">
        <is>
          <t>Experiential Learning Live Projects Hub</t>
        </is>
      </c>
      <c r="H1122" s="77" t="inlineStr">
        <is>
          <t>Hub page</t>
        </is>
      </c>
      <c r="I1122" s="77" t="inlineStr">
        <is>
          <t>last reviewed 17 Oct 2023</t>
        </is>
      </c>
      <c r="J1122" s="77" t="inlineStr">
        <is>
          <t>2026-10-13</t>
        </is>
      </c>
      <c r="K1122" s="77" t="inlineStr">
        <is>
          <t>page text</t>
        </is>
      </c>
      <c r="L1122" s="77" t="inlineStr">
        <is>
          <t>Hub 'brings together industry clients and academic expertise to procure and deliver short term live projects'; 'small teams of students work together to deliver projects'; Master's projects run 12 weeks; clients submit ideas for September and January; 'no direct financial cost'; around 100 businesses.</t>
        </is>
      </c>
    </row>
    <row r="1123">
      <c r="A1123" s="77" t="inlineStr">
        <is>
          <t>UK25-S03-R2</t>
        </is>
      </c>
      <c r="B1123" s="77" t="inlineStr">
        <is>
          <t>UK25</t>
        </is>
      </c>
      <c r="C1123" s="77" t="inlineStr">
        <is>
          <t>UK25-S03</t>
        </is>
      </c>
      <c r="D1123" s="77" t="inlineStr">
        <is>
          <t>Advanced Practice Semester via Engineering and Environment Live Projects Hub</t>
        </is>
      </c>
      <c r="E1123" s="77" t="inlineStr">
        <is>
          <t>project; group; employer; credit; status</t>
        </is>
      </c>
      <c r="F1123" s="77" t="inlineStr">
        <is>
          <t>https://www.northumbria.ac.uk/study-at-northumbria/courses/master-of-science-mechanical-engineering-with-advanced-practice-dtsmgc6?moduleslug=kb7056-advanced-practice-semester&amp;alttemplate=df847541-4f68-426a-8940-4c60ff4c5262&amp;y=2026</t>
        </is>
      </c>
      <c r="G1123" s="77" t="inlineStr">
        <is>
          <t>KB7056 Advanced Practice Semester</t>
        </is>
      </c>
      <c r="H1123" s="77" t="inlineStr">
        <is>
          <t>Module page</t>
        </is>
      </c>
      <c r="I1123" s="77" t="inlineStr">
        <is>
          <t>2026</t>
        </is>
      </c>
      <c r="J1123" s="77" t="inlineStr">
        <is>
          <t>2026-10-13</t>
        </is>
      </c>
      <c r="K1123" s="77" t="inlineStr">
        <is>
          <t>page text</t>
        </is>
      </c>
      <c r="L1123" s="77" t="inlineStr">
        <is>
          <t>'experiential learning opportunities via the completion of a Live Project'; group presentation covering 'the objectives of the brief' and 'background to the company'; 60 credits; reflective account 3,000 words and ~15-minute group presentation, both pass/fail.</t>
        </is>
      </c>
    </row>
    <row r="1124">
      <c r="A1124" s="77" t="inlineStr">
        <is>
          <t>UK25-S04-R1</t>
        </is>
      </c>
      <c r="B1124" s="77" t="inlineStr">
        <is>
          <t>UK25</t>
        </is>
      </c>
      <c r="C1124" s="77" t="inlineStr">
        <is>
          <t>UK25-S04</t>
        </is>
      </c>
      <c r="D1124" s="77" t="inlineStr">
        <is>
          <t>KV5037 Computing Consultancy Project (Computing Live Projects)</t>
        </is>
      </c>
      <c r="E1124" s="77" t="inlineStr">
        <is>
          <t>project; group; employer; credit</t>
        </is>
      </c>
      <c r="F1124" s="77" t="inlineStr">
        <is>
          <t>https://www.northumbria.ac.uk/study-at-northumbria/courses/bsc-hons-business-computing-extended-degree-uusxcp1?moduleslug=kv5037-computing-consultancy-project&amp;alttemplate=df847541-4f68-426a-8940-4c60ff4c5262&amp;y=2027</t>
        </is>
      </c>
      <c r="G1124" s="77" t="inlineStr">
        <is>
          <t>KV5037 Computing Consultancy Project</t>
        </is>
      </c>
      <c r="H1124" s="77" t="inlineStr">
        <is>
          <t>Module page</t>
        </is>
      </c>
      <c r="I1124" s="77" t="inlineStr">
        <is>
          <t>2027 listing</t>
        </is>
      </c>
      <c r="J1124" s="77" t="inlineStr">
        <is>
          <t>2026-10-13</t>
        </is>
      </c>
      <c r="K1124" s="77" t="inlineStr">
        <is>
          <t>page text</t>
        </is>
      </c>
      <c r="L1124" s="77" t="inlineStr">
        <is>
          <t>Hands-on experience on a real-life project 'as a member of a team'; 'solving problems for businesses'; requirements negotiated with the client; 20 credits; Assignment 1 reflective log 50%, Assignment 2 group work 50%; peer assessment 'if a group has more than one student'.</t>
        </is>
      </c>
    </row>
    <row r="1125">
      <c r="A1125" s="77" t="inlineStr">
        <is>
          <t>UK25-S04-R2</t>
        </is>
      </c>
      <c r="B1125" s="77" t="inlineStr">
        <is>
          <t>UK25</t>
        </is>
      </c>
      <c r="C1125" s="77" t="inlineStr">
        <is>
          <t>UK25-S04</t>
        </is>
      </c>
      <c r="D1125" s="77" t="inlineStr">
        <is>
          <t>KV5037 Computing Consultancy Project (Computing Live Projects)</t>
        </is>
      </c>
      <c r="E1125" s="77" t="inlineStr">
        <is>
          <t>duration; reach</t>
        </is>
      </c>
      <c r="F1125" s="77" t="inlineStr">
        <is>
          <t>https://www.northumbria.ac.uk/study-at-northumbria/planning-your-career/services-for-employers/connect-with-our-students/projects/</t>
        </is>
      </c>
      <c r="G1125" s="77" t="inlineStr">
        <is>
          <t>Projects (Connect with our students)</t>
        </is>
      </c>
      <c r="H1125" s="77" t="inlineStr">
        <is>
          <t>Computing Live Projects</t>
        </is>
      </c>
      <c r="I1125" s="77" t="inlineStr">
        <is>
          <t>undated</t>
        </is>
      </c>
      <c r="J1125" s="77" t="inlineStr">
        <is>
          <t>2026-10-13</t>
        </is>
      </c>
      <c r="K1125" s="77" t="inlineStr">
        <is>
          <t>page text</t>
        </is>
      </c>
      <c r="L1125" s="77" t="inlineStr">
        <is>
          <t>'12-week undergraduate student projects in Business Computing, AI, Games, Data Science, Computing Science and Networks.'</t>
        </is>
      </c>
    </row>
    <row r="1126">
      <c r="A1126" s="77" t="inlineStr">
        <is>
          <t>UK26-S01-R1</t>
        </is>
      </c>
      <c r="B1126" s="77" t="inlineStr">
        <is>
          <t>UK26</t>
        </is>
      </c>
      <c r="C1126" s="77" t="inlineStr">
        <is>
          <t>UK26-S01</t>
        </is>
      </c>
      <c r="D1126" s="77" t="inlineStr">
        <is>
          <t>Business Consultancy Project (BCP)</t>
        </is>
      </c>
      <c r="E1126" s="77" t="inlineStr">
        <is>
          <t>project; employer; reach; eligibility; duration</t>
        </is>
      </c>
      <c r="F1126" s="77" t="inlineStr">
        <is>
          <t>https://www.port.ac.uk/business-consultancy-projects-bcp</t>
        </is>
      </c>
      <c r="G1126" s="77" t="inlineStr">
        <is>
          <t>Business Consultancy Projects</t>
        </is>
      </c>
      <c r="H1126" s="77" t="inlineStr">
        <is>
          <t>Main page</t>
        </is>
      </c>
      <c r="I1126" s="77" t="inlineStr">
        <is>
          <t>undated</t>
        </is>
      </c>
      <c r="J1126" s="77" t="inlineStr">
        <is>
          <t>2026-10-13</t>
        </is>
      </c>
      <c r="K1126" s="77" t="inlineStr">
        <is>
          <t>page text (WebFetch summary)</t>
        </is>
      </c>
      <c r="L1126" s="77" t="inlineStr">
        <is>
          <t>Final-year undergraduate students; 'A 10-week consultancy project'; 'Local small and medium organisations in the private, public or third sector'; 'consultancy report with recommendations you can act on'; 'a presentation and Q&amp;A with the students and a copy of the slides'; 'Each team is supported by an experienced academic colleague'; 'Students receive course credits rather than payment'; 'Long-established - hundreds of clients to date'.</t>
        </is>
      </c>
    </row>
    <row r="1127">
      <c r="A1127" s="77" t="inlineStr">
        <is>
          <t>UK26-S01-R2</t>
        </is>
      </c>
      <c r="B1127" s="77" t="inlineStr">
        <is>
          <t>UK26</t>
        </is>
      </c>
      <c r="C1127" s="77" t="inlineStr">
        <is>
          <t>UK26-S01</t>
        </is>
      </c>
      <c r="D1127" s="77" t="inlineStr">
        <is>
          <t>Business Consultancy Project (BCP)</t>
        </is>
      </c>
      <c r="E1127" s="77" t="inlineStr">
        <is>
          <t>group; credit; participation; employer</t>
        </is>
      </c>
      <c r="F1127" s="77" t="inlineStr">
        <is>
          <t>https://www.port.ac.uk/study/courses/undergraduate/ba-hons-business-and-management</t>
        </is>
      </c>
      <c r="G1127" s="77" t="inlineStr">
        <is>
          <t>BA (Hons) Business and Management</t>
        </is>
      </c>
      <c r="H1127" s="77" t="inlineStr">
        <is>
          <t>Modules / Careers</t>
        </is>
      </c>
      <c r="I1127" s="77" t="inlineStr">
        <is>
          <t>Sept 2027 entry</t>
        </is>
      </c>
      <c r="J1127" s="77" t="inlineStr">
        <is>
          <t>2026-10-13</t>
        </is>
      </c>
      <c r="K1127" s="77" t="inlineStr">
        <is>
          <t>page text (WebFetch summary)</t>
        </is>
      </c>
      <c r="L1127" s="77" t="inlineStr">
        <is>
          <t>'Business Consultancy Project - 20 credits' (optional); 'You'll work in a consultancy team of about four students'; 'The coursework is a mix of 60% group work and 40% individual assessment'; past clients Santander, Inovolt, the Instant Kitchen Company, Solent Recovery College, Express FM.</t>
        </is>
      </c>
    </row>
    <row r="1128">
      <c r="A1128" s="77" t="inlineStr">
        <is>
          <t>UK26-S01-R3</t>
        </is>
      </c>
      <c r="B1128" s="77" t="inlineStr">
        <is>
          <t>UK26</t>
        </is>
      </c>
      <c r="C1128" s="77" t="inlineStr">
        <is>
          <t>UK26-S01</t>
        </is>
      </c>
      <c r="D1128" s="77" t="inlineStr">
        <is>
          <t>Business Consultancy Project (BCP)</t>
        </is>
      </c>
      <c r="E1128" s="77" t="inlineStr">
        <is>
          <t>status</t>
        </is>
      </c>
      <c r="F1128" s="77" t="inlineStr">
        <is>
          <t>https://www.port.ac.uk/collaborate/business/work-with-our-students-and-graduates/business-consultancy/offer-a-business-consultancy-project</t>
        </is>
      </c>
      <c r="G1128" s="77" t="inlineStr">
        <is>
          <t>Apply for a Business Consultancy Project</t>
        </is>
      </c>
      <c r="H1128" s="77" t="inlineStr">
        <is>
          <t>Client application</t>
        </is>
      </c>
      <c r="I1128" s="77" t="inlineStr">
        <is>
          <t>2026</t>
        </is>
      </c>
      <c r="J1128" s="77" t="inlineStr">
        <is>
          <t>2026-10-13</t>
        </is>
      </c>
      <c r="K1128" s="77" t="inlineStr">
        <is>
          <t>page text (WebFetch summary)</t>
        </is>
      </c>
      <c r="L1128" s="77" t="inlineStr">
        <is>
          <t>'Applications for 2026 projects are currently closed.'</t>
        </is>
      </c>
    </row>
    <row r="1129">
      <c r="A1129" s="77" t="inlineStr">
        <is>
          <t>UK26-S01-R4</t>
        </is>
      </c>
      <c r="B1129" s="77" t="inlineStr">
        <is>
          <t>UK26</t>
        </is>
      </c>
      <c r="C1129" s="77" t="inlineStr">
        <is>
          <t>UK26-S01</t>
        </is>
      </c>
      <c r="D1129" s="77" t="inlineStr">
        <is>
          <t>Business Consultancy Project (BCP)</t>
        </is>
      </c>
      <c r="E1129" s="77" t="inlineStr">
        <is>
          <t>group; project</t>
        </is>
      </c>
      <c r="F1129" s="77" t="inlineStr">
        <is>
          <t>https://www.port.ac.uk/student-life/careers-and-employment/work-experience-opportunities</t>
        </is>
      </c>
      <c r="G1129" s="77" t="inlineStr">
        <is>
          <t>Work Experience for Students</t>
        </is>
      </c>
      <c r="H1129" s="77" t="inlineStr">
        <is>
          <t>Business Consultancy Project</t>
        </is>
      </c>
      <c r="I1129" s="77" t="inlineStr">
        <is>
          <t>undated</t>
        </is>
      </c>
      <c r="J1129" s="77" t="inlineStr">
        <is>
          <t>2026-10-13</t>
        </is>
      </c>
      <c r="K1129" s="77" t="inlineStr">
        <is>
          <t>page text (WebFetch summary)</t>
        </is>
      </c>
      <c r="L1129" s="77" t="inlineStr">
        <is>
          <t>'You'll work on a real brief in teams of 3-4 to bid for a business project from local organisations'.</t>
        </is>
      </c>
    </row>
    <row r="1130">
      <c r="A1130" s="77" t="inlineStr">
        <is>
          <t>UK26-S02-R1</t>
        </is>
      </c>
      <c r="B1130" s="77" t="inlineStr">
        <is>
          <t>UK26</t>
        </is>
      </c>
      <c r="C1130" s="77" t="inlineStr">
        <is>
          <t>UK26-S02</t>
        </is>
      </c>
      <c r="D1130" s="77" t="inlineStr">
        <is>
          <t>MBA Consultancy Projects</t>
        </is>
      </c>
      <c r="E1130" s="77" t="inlineStr">
        <is>
          <t>project; group; employer; duration</t>
        </is>
      </c>
      <c r="F1130" s="77" t="inlineStr">
        <is>
          <t>https://www.port.ac.uk/business/business-connect/business-advice/mba-consultancy-projects</t>
        </is>
      </c>
      <c r="G1130" s="77" t="inlineStr">
        <is>
          <t>MBA consultancy projects</t>
        </is>
      </c>
      <c r="H1130" s="77" t="inlineStr">
        <is>
          <t>Main page</t>
        </is>
      </c>
      <c r="I1130" s="77" t="inlineStr">
        <is>
          <t>undated (2026 footer)</t>
        </is>
      </c>
      <c r="J1130" s="77" t="inlineStr">
        <is>
          <t>2026-10-13</t>
        </is>
      </c>
      <c r="K1130" s="77" t="inlineStr">
        <is>
          <t>page text (WebFetch summary)</t>
        </is>
      </c>
      <c r="L1130" s="77" t="inlineStr">
        <is>
          <t>'a team of three or four postgraduate students from our Global MBA programme'; 'A 10-week consultancy project delivered by our postgraduate MBA students'; '10 Week Projects (June to September)'; 'A written consultancy report with recommendations, presented to you by the team at the end of the project.'</t>
        </is>
      </c>
    </row>
    <row r="1131">
      <c r="A1131" s="77" t="inlineStr">
        <is>
          <t>UK26-S03-R1</t>
        </is>
      </c>
      <c r="B1131" s="77" t="inlineStr">
        <is>
          <t>UK26</t>
        </is>
      </c>
      <c r="C1131" s="77" t="inlineStr">
        <is>
          <t>UK26-S03</t>
        </is>
      </c>
      <c r="D1131" s="77" t="inlineStr">
        <is>
          <t>Industrial Team Project (Computer Science)</t>
        </is>
      </c>
      <c r="E1131" s="77" t="inlineStr">
        <is>
          <t>project; group; employer; credit; participation</t>
        </is>
      </c>
      <c r="F1131" s="77" t="inlineStr">
        <is>
          <t>https://www.port.ac.uk/study/courses/undergraduate/bsc-meng-computer-science</t>
        </is>
      </c>
      <c r="G1131" s="77" t="inlineStr">
        <is>
          <t>BSc (Hons), MEng Computer Science</t>
        </is>
      </c>
      <c r="H1131" s="77" t="inlineStr">
        <is>
          <t>Modules</t>
        </is>
      </c>
      <c r="I1131" s="77" t="inlineStr">
        <is>
          <t>Sept 2027 entry</t>
        </is>
      </c>
      <c r="J1131" s="77" t="inlineStr">
        <is>
          <t>2026-10-13</t>
        </is>
      </c>
      <c r="K1131" s="77" t="inlineStr">
        <is>
          <t>page text (WebFetch summary)</t>
        </is>
      </c>
      <c r="L1131" s="77" t="inlineStr">
        <is>
          <t>'Industrial Team Project - 30 credits' (core); 'Work closely with an external client to build an industry-standard computing solution'; 'immersive group project'; 'Deliver a polished application along with client presentations'.</t>
        </is>
      </c>
    </row>
    <row r="1132">
      <c r="A1132" s="77" t="inlineStr">
        <is>
          <t>UK26-S04-R1</t>
        </is>
      </c>
      <c r="B1132" s="77" t="inlineStr">
        <is>
          <t>UK26</t>
        </is>
      </c>
      <c r="C1132" s="77" t="inlineStr">
        <is>
          <t>UK26-S04</t>
        </is>
      </c>
      <c r="D1132" s="77" t="inlineStr">
        <is>
          <t>Complex Problem Solving (Computer Science option)</t>
        </is>
      </c>
      <c r="E1132" s="77" t="inlineStr">
        <is>
          <t>project; group; employer; credit; participation</t>
        </is>
      </c>
      <c r="F1132" s="77" t="inlineStr">
        <is>
          <t>https://www.port.ac.uk/study/courses/undergraduate/bsc-meng-computer-science</t>
        </is>
      </c>
      <c r="G1132" s="77" t="inlineStr">
        <is>
          <t>BSc (Hons), MEng Computer Science</t>
        </is>
      </c>
      <c r="H1132" s="77" t="inlineStr">
        <is>
          <t>Modules</t>
        </is>
      </c>
      <c r="I1132" s="77" t="inlineStr">
        <is>
          <t>Sept 2027 entry</t>
        </is>
      </c>
      <c r="J1132" s="77" t="inlineStr">
        <is>
          <t>2026-10-13</t>
        </is>
      </c>
      <c r="K1132" s="77" t="inlineStr">
        <is>
          <t>page text (WebFetch summary)</t>
        </is>
      </c>
      <c r="L1132" s="77" t="inlineStr">
        <is>
          <t>'Complex Problem Solving - 20 credits' (optional); 'tackling an industry partner's real and complex brief'; 'You'll work in a team to analyse the issues, engage closely with the client'; 'a Minimum Viable Product (MVP) to propose to your client'.</t>
        </is>
      </c>
    </row>
    <row r="1133">
      <c r="A1133" s="77" t="inlineStr">
        <is>
          <t>UK26-S05-R1</t>
        </is>
      </c>
      <c r="B1133" s="77" t="inlineStr">
        <is>
          <t>UK26</t>
        </is>
      </c>
      <c r="C1133" s="77" t="inlineStr">
        <is>
          <t>UK26-S05</t>
        </is>
      </c>
      <c r="D1133" s="77" t="inlineStr">
        <is>
          <t>Law in Action</t>
        </is>
      </c>
      <c r="E1133" s="77" t="inlineStr">
        <is>
          <t>group; employer; credit; participation</t>
        </is>
      </c>
      <c r="F1133" s="77" t="inlineStr">
        <is>
          <t>https://www.port.ac.uk/study/courses/undergraduate/llb-hons-law-with-criminology</t>
        </is>
      </c>
      <c r="G1133" s="77" t="inlineStr">
        <is>
          <t>LLB (Hons) Law with Criminology</t>
        </is>
      </c>
      <c r="H1133" s="77" t="inlineStr">
        <is>
          <t>Modules</t>
        </is>
      </c>
      <c r="I1133" s="77" t="inlineStr">
        <is>
          <t>Sept 2027 entry</t>
        </is>
      </c>
      <c r="J1133" s="77" t="inlineStr">
        <is>
          <t>2026-10-13</t>
        </is>
      </c>
      <c r="K1133" s="77" t="inlineStr">
        <is>
          <t>page text (WebFetch summary)</t>
        </is>
      </c>
      <c r="L1133" s="77" t="inlineStr">
        <is>
          <t>'Law in Action' (20 credits, optional): 'You will work in teams to research, plan, and deliver a presentation on a legal issue' to a 'designated organisation (such as; charities, schools/colleges, and community organisations)'.</t>
        </is>
      </c>
    </row>
    <row r="1134">
      <c r="A1134" s="77" t="inlineStr">
        <is>
          <t>UK27-S01-R1</t>
        </is>
      </c>
      <c r="B1134" s="77" t="inlineStr">
        <is>
          <t>UK27</t>
        </is>
      </c>
      <c r="C1134" s="77" t="inlineStr">
        <is>
          <t>UK27-S01</t>
        </is>
      </c>
      <c r="D1134" s="77" t="inlineStr">
        <is>
          <t>Industrial Group Project (MEng/BEng Computer Systems Engineering)</t>
        </is>
      </c>
      <c r="E1134" s="77" t="inlineStr">
        <is>
          <t>project; group; employer; credit; participation</t>
        </is>
      </c>
      <c r="F1134" s="77" t="inlineStr">
        <is>
          <t>https://www.coventry.ac.uk/course-structure/ug/eec/computer-systems-engineering-mengbeng/</t>
        </is>
      </c>
      <c r="G1134" s="77" t="inlineStr">
        <is>
          <t>MEng/BEng (Hons) Computer Systems Engineering</t>
        </is>
      </c>
      <c r="H1134" s="77" t="inlineStr">
        <is>
          <t>Modules: Industrial Group Project</t>
        </is>
      </c>
      <c r="I1134" s="77" t="inlineStr">
        <is>
          <t>undated</t>
        </is>
      </c>
      <c r="J1134" s="77" t="inlineStr">
        <is>
          <t>2026-10-13</t>
        </is>
      </c>
      <c r="K1134" s="77" t="inlineStr">
        <is>
          <t>page text (WebFetch, summarised extract)</t>
        </is>
      </c>
      <c r="L1134" s="77" t="inlineStr">
        <is>
          <t>Industrial Group Project 60 credits, Compulsory; 'projects drawn from either our industry collaborators or our research groups'; 'managing client expectations'; 'The module culminates in a detailed written report and an oral presentation to academic staff and industry professionals.'</t>
        </is>
      </c>
    </row>
    <row r="1135">
      <c r="A1135" s="77" t="inlineStr">
        <is>
          <t>UK27-S02-R1</t>
        </is>
      </c>
      <c r="B1135" s="77" t="inlineStr">
        <is>
          <t>UK27</t>
        </is>
      </c>
      <c r="C1135" s="77" t="inlineStr">
        <is>
          <t>UK27-S02</t>
        </is>
      </c>
      <c r="D1135" s="77" t="inlineStr">
        <is>
          <t>Industrial Group Project (MEng/BEng Mechanical Engineering)</t>
        </is>
      </c>
      <c r="E1135" s="77" t="inlineStr">
        <is>
          <t>project; group; employer; credit; status</t>
        </is>
      </c>
      <c r="F1135" s="77" t="inlineStr">
        <is>
          <t>https://www.coventry.ac.uk/course-structure/ug/eec/mechanical-engineering-mengbeng-hons/</t>
        </is>
      </c>
      <c r="G1135" s="77" t="inlineStr">
        <is>
          <t>MEng/BEng (Hons) Mechanical Engineering</t>
        </is>
      </c>
      <c r="H1135" s="77" t="inlineStr">
        <is>
          <t>Modules</t>
        </is>
      </c>
      <c r="I1135" s="77" t="inlineStr">
        <is>
          <t>2026-27 / 2027-28 entry</t>
        </is>
      </c>
      <c r="J1135" s="77" t="inlineStr">
        <is>
          <t>2026-10-13</t>
        </is>
      </c>
      <c r="K1135" s="77" t="inlineStr">
        <is>
          <t>page text (WebFetch, summarised extract)</t>
        </is>
      </c>
      <c r="L1135" s="77" t="inlineStr">
        <is>
          <t>Industrial Group Project - 60 credits; 'Working in groups, define the problem, conduct research, develop and test solutions'; 'present your findings to an industry client'; 'in collaboration with industry collaborators'. Year of entry 2026-27, 2027-28.</t>
        </is>
      </c>
    </row>
    <row r="1136">
      <c r="A1136" s="77" t="inlineStr">
        <is>
          <t>UK27-S03-R1</t>
        </is>
      </c>
      <c r="B1136" s="77" t="inlineStr">
        <is>
          <t>UK27</t>
        </is>
      </c>
      <c r="C1136" s="77" t="inlineStr">
        <is>
          <t>UK27-S03</t>
        </is>
      </c>
      <c r="D1136" s="77" t="inlineStr">
        <is>
          <t>Group Consulting Project (Coventry University London)</t>
        </is>
      </c>
      <c r="E1136" s="77" t="inlineStr">
        <is>
          <t>project; group; employer</t>
        </is>
      </c>
      <c r="F1136" s="77" t="inlineStr">
        <is>
          <t>https://www.coventry.ac.uk/london/business/internships/</t>
        </is>
      </c>
      <c r="G1136" s="77" t="inlineStr">
        <is>
          <t>Internships and work experience</t>
        </is>
      </c>
      <c r="H1136" s="77" t="inlineStr">
        <is>
          <t>Group Consulting Project</t>
        </is>
      </c>
      <c r="I1136" s="77" t="inlineStr">
        <is>
          <t>undated</t>
        </is>
      </c>
      <c r="J1136" s="77" t="inlineStr">
        <is>
          <t>2026-10-13</t>
        </is>
      </c>
      <c r="K1136" s="77" t="inlineStr">
        <is>
          <t>page text (WebFetch, summarised extract)</t>
        </is>
      </c>
      <c r="L1136" s="77" t="inlineStr">
        <is>
          <t>'a group of students'; 'work exclusively as an external management consulting team'; 'working offsite at our city based campus'; employer provides brief; supported by Placement Manager and academic expert.</t>
        </is>
      </c>
    </row>
    <row r="1137">
      <c r="A1137" s="77" t="inlineStr">
        <is>
          <t>UK28-S01-R1</t>
        </is>
      </c>
      <c r="B1137" s="77" t="inlineStr">
        <is>
          <t>UK28</t>
        </is>
      </c>
      <c r="C1137" s="77" t="inlineStr">
        <is>
          <t>UK28-S01</t>
        </is>
      </c>
      <c r="D1137" s="77" t="inlineStr">
        <is>
          <t>Grads4Nottm</t>
        </is>
      </c>
      <c r="E1137" s="77" t="inlineStr">
        <is>
          <t>project; employer; status</t>
        </is>
      </c>
      <c r="F1137" s="77" t="inlineStr">
        <is>
          <t>https://www.ntu.ac.uk/about-us/news/news-articles/2024/06/nottingham-trent-university-students-celebrate-10th-year-of-solving-business-challenges-through-grads4nottm-initiative</t>
        </is>
      </c>
      <c r="G1137" s="77" t="inlineStr">
        <is>
          <t>Students celebrate 10th year of solving business challenges through Grads4Nottm</t>
        </is>
      </c>
      <c r="H1137" s="77" t="inlineStr">
        <is>
          <t>News</t>
        </is>
      </c>
      <c r="I1137" s="77" t="inlineStr">
        <is>
          <t>2024</t>
        </is>
      </c>
      <c r="J1137" s="77" t="inlineStr">
        <is>
          <t>2026-10-13</t>
        </is>
      </c>
      <c r="K1137" s="77" t="inlineStr">
        <is>
          <t>search-index extract (extended-mode search summary; direct page access blocked: WebFetch 403, curl met Cloudflare challenge and was not bypassed)</t>
        </is>
      </c>
      <c r="L1137" s="77" t="inlineStr">
        <is>
          <t>'a two-week work experience programme'; '27 local employers, from a variety of sectors, submitted projects for students to solve'; challenges advertised anonymously and participants matched; a team interviewed over 60 people.</t>
        </is>
      </c>
    </row>
    <row r="1138">
      <c r="A1138" s="77" t="inlineStr">
        <is>
          <t>UK28-S01-R2</t>
        </is>
      </c>
      <c r="B1138" s="77" t="inlineStr">
        <is>
          <t>UK28</t>
        </is>
      </c>
      <c r="C1138" s="77" t="inlineStr">
        <is>
          <t>UK28-S01</t>
        </is>
      </c>
      <c r="D1138" s="77" t="inlineStr">
        <is>
          <t>Grads4Nottm</t>
        </is>
      </c>
      <c r="E1138" s="77" t="inlineStr">
        <is>
          <t>group; employer; duration</t>
        </is>
      </c>
      <c r="F1138" s="77" t="inlineStr">
        <is>
          <t>https://www.ntu.ac.uk/about-us/news/news-articles/2023/02/the-project-promoting-nottingham-as-a-destination-for-graduate-employment-grads4nottm-is-back</t>
        </is>
      </c>
      <c r="G1138" s="77" t="inlineStr">
        <is>
          <t>Grads4Nottm is back!</t>
        </is>
      </c>
      <c r="H1138" s="77" t="inlineStr">
        <is>
          <t>News</t>
        </is>
      </c>
      <c r="I1138" s="77" t="inlineStr">
        <is>
          <t>2023</t>
        </is>
      </c>
      <c r="J1138" s="77" t="inlineStr">
        <is>
          <t>2026-10-13</t>
        </is>
      </c>
      <c r="K1138" s="77" t="inlineStr">
        <is>
          <t>search-index extract (extended-mode search summary; direct page access blocked: WebFetch 403, curl met Cloudflare challenge and was not bypassed)</t>
        </is>
      </c>
      <c r="L1138" s="77" t="inlineStr">
        <is>
          <t>Students and graduates work in groups (of up to 5) on real-life challenges; employers host their group; Challenge weeks Mon 5 - Thu 15 June 2023; Showcase Fri 16 June 2023.</t>
        </is>
      </c>
    </row>
    <row r="1139">
      <c r="A1139" s="77" t="inlineStr">
        <is>
          <t>UK28-S02-R1</t>
        </is>
      </c>
      <c r="B1139" s="77" t="inlineStr">
        <is>
          <t>UK28</t>
        </is>
      </c>
      <c r="C1139" s="77" t="inlineStr">
        <is>
          <t>UK28-S02</t>
        </is>
      </c>
      <c r="D1139" s="77" t="inlineStr">
        <is>
          <t>#NBSBright projects module</t>
        </is>
      </c>
      <c r="E1139" s="77" t="inlineStr">
        <is>
          <t>project; employer; status; duration</t>
        </is>
      </c>
      <c r="F1139" s="77" t="inlineStr">
        <is>
          <t>https://www.ntu.ac.uk/study-and-courses/academic-schools/nottingham-business-school/supporting-your-business/nbs-bright</t>
        </is>
      </c>
      <c r="G1139" s="77" t="inlineStr">
        <is>
          <t>#NBSBright</t>
        </is>
      </c>
      <c r="H1139" s="77" t="inlineStr">
        <is>
          <t>Business page</t>
        </is>
      </c>
      <c r="I1139" s="77" t="inlineStr">
        <is>
          <t>2026 dates on undated page</t>
        </is>
      </c>
      <c r="J1139" s="77" t="inlineStr">
        <is>
          <t>2026-10-13</t>
        </is>
      </c>
      <c r="K1139" s="77" t="inlineStr">
        <is>
          <t>search-index extract (extended-mode search summary; direct page access blocked: WebFetch 403, curl met Cloudflare challenge and was not bypassed)</t>
        </is>
      </c>
      <c r="L1139" s="77" t="inlineStr">
        <is>
          <t>'The students will work from the University, acting as consultants for you over the course of about seven weeks, leading to a final presentation in mid-November'; '#NBSBright projects Module will start the w/c 21st September 2026'; 'up to 50 businesses ... 1,800 students'.</t>
        </is>
      </c>
    </row>
    <row r="1140">
      <c r="A1140" s="77" t="inlineStr">
        <is>
          <t>UK28-S03-R1</t>
        </is>
      </c>
      <c r="B1140" s="77" t="inlineStr">
        <is>
          <t>UK28</t>
        </is>
      </c>
      <c r="C1140" s="77" t="inlineStr">
        <is>
          <t>UK28-S03</t>
        </is>
      </c>
      <c r="D1140" s="77" t="inlineStr">
        <is>
          <t>Postgraduate Consultancy Projects (Consultancy Experience Project)</t>
        </is>
      </c>
      <c r="E1140" s="77" t="inlineStr">
        <is>
          <t>project; group; employer</t>
        </is>
      </c>
      <c r="F1140" s="77" t="inlineStr">
        <is>
          <t>https://www.ntu.ac.uk/study-and-courses/academic-schools/nottingham-business-school/supporting-your-business/consultancy-and-support</t>
        </is>
      </c>
      <c r="G1140" s="77" t="inlineStr">
        <is>
          <t>Postgraduate Consultancy Projects</t>
        </is>
      </c>
      <c r="H1140" s="77" t="inlineStr">
        <is>
          <t>Page</t>
        </is>
      </c>
      <c r="I1140" s="77" t="inlineStr">
        <is>
          <t>undated</t>
        </is>
      </c>
      <c r="J1140" s="77" t="inlineStr">
        <is>
          <t>2026-10-13</t>
        </is>
      </c>
      <c r="K1140" s="77" t="inlineStr">
        <is>
          <t>search-index extract (extended-mode search summary; direct page access blocked: WebFetch 403, curl met Cloudflare challenge and was not bypassed)</t>
        </is>
      </c>
      <c r="L1140" s="77" t="inlineStr">
        <is>
          <t>Teams deliver a verbal report at the end with client Q&amp;A; MSc students prepare a 3,000-4,000 word report; clients have at least two meetings and attend the final presentation; 88% of past clients would take forward ideas.</t>
        </is>
      </c>
    </row>
    <row r="1141">
      <c r="A1141" s="77" t="inlineStr">
        <is>
          <t>UK28-S03-R2</t>
        </is>
      </c>
      <c r="B1141" s="77" t="inlineStr">
        <is>
          <t>UK28</t>
        </is>
      </c>
      <c r="C1141" s="77" t="inlineStr">
        <is>
          <t>UK28-S03</t>
        </is>
      </c>
      <c r="D1141" s="77" t="inlineStr">
        <is>
          <t>Postgraduate Consultancy Projects (Consultancy Experience Project)</t>
        </is>
      </c>
      <c r="E1141" s="77" t="inlineStr">
        <is>
          <t>group; employer; status</t>
        </is>
      </c>
      <c r="F1141" s="77" t="inlineStr">
        <is>
          <t>https://www.ntu.ac.uk/about-us/news/news-articles/2025/11/nottingham-business-school-students-support-local-primary-school-with-ambitious-expansion-plans</t>
        </is>
      </c>
      <c r="G1141" s="77" t="inlineStr">
        <is>
          <t>NBS students support local primary school with ambitious expansion plans</t>
        </is>
      </c>
      <c r="H1141" s="77" t="inlineStr">
        <is>
          <t>News</t>
        </is>
      </c>
      <c r="I1141" s="77" t="inlineStr">
        <is>
          <t>2025-11</t>
        </is>
      </c>
      <c r="J1141" s="77" t="inlineStr">
        <is>
          <t>2026-10-13</t>
        </is>
      </c>
      <c r="K1141" s="77" t="inlineStr">
        <is>
          <t>search-index extract (extended-mode search summary; direct page access blocked: WebFetch 403, curl met Cloudflare challenge and was not bypassed)</t>
        </is>
      </c>
      <c r="L1141" s="77" t="inlineStr">
        <is>
          <t>Four MSc Economics and Finance students provided socio-economic research and strategic analysis; professional report helped shape the school's business case.</t>
        </is>
      </c>
    </row>
    <row r="1142">
      <c r="A1142" s="77" t="inlineStr">
        <is>
          <t>UK28-S04-R1</t>
        </is>
      </c>
      <c r="B1142" s="77" t="inlineStr">
        <is>
          <t>UK28</t>
        </is>
      </c>
      <c r="C1142" s="77" t="inlineStr">
        <is>
          <t>UK28-S04</t>
        </is>
      </c>
      <c r="D1142" s="77" t="inlineStr">
        <is>
          <t>Developing Professional Impact (core final-year NBS module)</t>
        </is>
      </c>
      <c r="E1142" s="77" t="inlineStr">
        <is>
          <t>project; group; employer; participation</t>
        </is>
      </c>
      <c r="F1142" s="77" t="inlineStr">
        <is>
          <t>https://www.ntu.ac.uk/course/nottingham-business-school/ug/bsc-hons-accounting-and-finance</t>
        </is>
      </c>
      <c r="G1142" s="77" t="inlineStr">
        <is>
          <t>Accounting and Finance BSc (Hons)</t>
        </is>
      </c>
      <c r="H1142" s="77" t="inlineStr">
        <is>
          <t>Course page</t>
        </is>
      </c>
      <c r="I1142" s="77" t="inlineStr">
        <is>
          <t>undated</t>
        </is>
      </c>
      <c r="J1142" s="77" t="inlineStr">
        <is>
          <t>2026-10-13</t>
        </is>
      </c>
      <c r="K1142" s="77" t="inlineStr">
        <is>
          <t>search-index extract (extended-mode search summary; direct page access blocked: WebFetch 403, curl met Cloudflare challenge and was not bypassed)</t>
        </is>
      </c>
      <c r="L1142" s="77" t="inlineStr">
        <is>
          <t>Module text: apply skills 'in a live consultancy project'; 'A real organisation sets the project brief'; students 'work in a team ... and present findings and recommendations to the client and tutors'. Same text on Business BA page.</t>
        </is>
      </c>
    </row>
    <row r="1143">
      <c r="A1143" s="77" t="inlineStr">
        <is>
          <t>UK28-S05-R1</t>
        </is>
      </c>
      <c r="B1143" s="77" t="inlineStr">
        <is>
          <t>UK28</t>
        </is>
      </c>
      <c r="C1143" s="77" t="inlineStr">
        <is>
          <t>UK28-S05</t>
        </is>
      </c>
      <c r="D1143" s="77" t="inlineStr">
        <is>
          <t>Community Engaged Learning (CEL)</t>
        </is>
      </c>
      <c r="E1143" s="77" t="inlineStr">
        <is>
          <t>project; group; employer</t>
        </is>
      </c>
      <c r="F1143" s="77" t="inlineStr">
        <is>
          <t>https://www.ntu.ac.uk/about-us/the-centre-for-student-and-community-engagement/community-organisations/what-is-community-engaged-learning</t>
        </is>
      </c>
      <c r="G1143" s="77" t="inlineStr">
        <is>
          <t>Community Engaged Learning</t>
        </is>
      </c>
      <c r="H1143" s="77" t="inlineStr">
        <is>
          <t>Page</t>
        </is>
      </c>
      <c r="I1143" s="77" t="inlineStr">
        <is>
          <t>undated</t>
        </is>
      </c>
      <c r="J1143" s="77" t="inlineStr">
        <is>
          <t>2026-10-13</t>
        </is>
      </c>
      <c r="K1143" s="77" t="inlineStr">
        <is>
          <t>search-index extract (extended-mode search summary; direct page access blocked: WebFetch 403, curl met Cloudflare challenge and was not bypassed)</t>
        </is>
      </c>
      <c r="L1143" s="77" t="inlineStr">
        <is>
          <t>'Groups of students will be assigned to partner organisations and will be tasked with responding to a particular need that has been identified'; focused research, community consultations, analysis of organisation data, awareness campaigns; touchpoint meetings; partner agreement.</t>
        </is>
      </c>
    </row>
    <row r="1144">
      <c r="A1144" s="77" t="inlineStr">
        <is>
          <t>UK28-S05-R2</t>
        </is>
      </c>
      <c r="B1144" s="77" t="inlineStr">
        <is>
          <t>UK28</t>
        </is>
      </c>
      <c r="C1144" s="77" t="inlineStr">
        <is>
          <t>UK28-S05</t>
        </is>
      </c>
      <c r="D1144" s="77" t="inlineStr">
        <is>
          <t>Community Engaged Learning (CEL)</t>
        </is>
      </c>
      <c r="E1144" s="77" t="inlineStr">
        <is>
          <t>group; status; duration</t>
        </is>
      </c>
      <c r="F1144" s="77" t="inlineStr">
        <is>
          <t>https://www.ntu.ac.uk/about-us/the-centre-for-student-and-community-engagement/community-organisations/what-is-community-engaged-learning/year-two-sociology</t>
        </is>
      </c>
      <c r="G1144" s="77" t="inlineStr">
        <is>
          <t>Year Two BA (Hons) Sociology</t>
        </is>
      </c>
      <c r="H1144" s="77" t="inlineStr">
        <is>
          <t>CEL subpage</t>
        </is>
      </c>
      <c r="I1144" s="77" t="inlineStr">
        <is>
          <t>2026-27 timetable</t>
        </is>
      </c>
      <c r="J1144" s="77" t="inlineStr">
        <is>
          <t>2026-10-13</t>
        </is>
      </c>
      <c r="K1144" s="77" t="inlineStr">
        <is>
          <t>search-index extract (extended-mode search summary; direct page access blocked: WebFetch 403, curl met Cloudflare challenge and was not bypassed)</t>
        </is>
      </c>
      <c r="L1144" s="77" t="inlineStr">
        <is>
          <t>Partner works with a team of five students; activity phase January 2027; final feedback event April-May 2027 where students present findings and a written report.</t>
        </is>
      </c>
    </row>
    <row r="1145">
      <c r="A1145" s="77" t="inlineStr">
        <is>
          <t>UK28-S06-R1</t>
        </is>
      </c>
      <c r="B1145" s="77" t="inlineStr">
        <is>
          <t>UK28</t>
        </is>
      </c>
      <c r="C1145" s="77" t="inlineStr">
        <is>
          <t>UK28-S06</t>
        </is>
      </c>
      <c r="D1145" s="77" t="inlineStr">
        <is>
          <t>Product Design BA live industry briefs</t>
        </is>
      </c>
      <c r="E1145" s="77" t="inlineStr">
        <is>
          <t>project; group; employer</t>
        </is>
      </c>
      <c r="F1145" s="77" t="inlineStr">
        <is>
          <t>https://www.ntu.ac.uk/course/architecture-design-and-the-built-environment/ug/ba-hons-product-design</t>
        </is>
      </c>
      <c r="G1145" s="77" t="inlineStr">
        <is>
          <t>Product Design BA (Hons)</t>
        </is>
      </c>
      <c r="H1145" s="77" t="inlineStr">
        <is>
          <t>Course page</t>
        </is>
      </c>
      <c r="I1145" s="77" t="inlineStr">
        <is>
          <t>undated</t>
        </is>
      </c>
      <c r="J1145" s="77" t="inlineStr">
        <is>
          <t>2026-10-13</t>
        </is>
      </c>
      <c r="K1145" s="77" t="inlineStr">
        <is>
          <t>search-index extract (extended-mode search summary; direct page access blocked: WebFetch 403, curl met Cloudflare challenge and was not bypassed)</t>
        </is>
      </c>
      <c r="L1145" s="77" t="inlineStr">
        <is>
          <t>Students work on live project briefs with real industry clients incl. Nestle, PepsiCo, W'innovate, Herman Miller, Speedo; Matter project: 'In groups, we were challenged with designing three separate smart devices for the year 2025.'</t>
        </is>
      </c>
    </row>
    <row r="1146">
      <c r="A1146" s="77" t="inlineStr">
        <is>
          <t>UK28-S07-R1</t>
        </is>
      </c>
      <c r="B1146" s="77" t="inlineStr">
        <is>
          <t>UK28</t>
        </is>
      </c>
      <c r="C1146" s="77" t="inlineStr">
        <is>
          <t>UK28-S07</t>
        </is>
      </c>
      <c r="D1146" s="77" t="inlineStr">
        <is>
          <t>Co Lab (Nottingham School of Art &amp; Design)</t>
        </is>
      </c>
      <c r="E1146" s="77" t="inlineStr">
        <is>
          <t>project; group; employer; credit</t>
        </is>
      </c>
      <c r="F1146" s="77" t="inlineStr">
        <is>
          <t>https://www.ntu.ac.uk/study-and-courses/academic-schools/art-and-design/colab</t>
        </is>
      </c>
      <c r="G1146" s="77" t="inlineStr">
        <is>
          <t>Co Lab</t>
        </is>
      </c>
      <c r="H1146" s="77" t="inlineStr">
        <is>
          <t>Page</t>
        </is>
      </c>
      <c r="I1146" s="77" t="inlineStr">
        <is>
          <t>undated</t>
        </is>
      </c>
      <c r="J1146" s="77" t="inlineStr">
        <is>
          <t>2026-10-13</t>
        </is>
      </c>
      <c r="K1146" s="77" t="inlineStr">
        <is>
          <t>search-index extract (extended-mode search summary; direct page access blocked: WebFetch 403, curl met Cloudflare challenge and was not bypassed)</t>
        </is>
      </c>
      <c r="L1146" s="77" t="inlineStr">
        <is>
          <t>'an opportunity for you to come together and collaborate with other students from different subject specialisms, or with students from other universities on projects set by charities or industry partners'; Year 2 is an assessed 20 credit module.</t>
        </is>
      </c>
    </row>
    <row r="1147">
      <c r="A1147" s="77" t="inlineStr">
        <is>
          <t>UK28-S08-R1</t>
        </is>
      </c>
      <c r="B1147" s="77" t="inlineStr">
        <is>
          <t>UK28</t>
        </is>
      </c>
      <c r="C1147" s="77" t="inlineStr">
        <is>
          <t>UK28-S08</t>
        </is>
      </c>
      <c r="D1147" s="77" t="inlineStr">
        <is>
          <t>Mechanical Engineering Year 1 industry Design Challenge / Grand Challenge</t>
        </is>
      </c>
      <c r="E1147" s="77" t="inlineStr">
        <is>
          <t>project; group; employer</t>
        </is>
      </c>
      <c r="F1147" s="77" t="inlineStr">
        <is>
          <t>https://www.ntu.ac.uk/course/science-and-technology/ug/beng-hons-mechanical-engineering</t>
        </is>
      </c>
      <c r="G1147" s="77" t="inlineStr">
        <is>
          <t>Mechanical Engineering BEng (Hons)</t>
        </is>
      </c>
      <c r="H1147" s="77" t="inlineStr">
        <is>
          <t>Course page</t>
        </is>
      </c>
      <c r="I1147" s="77" t="inlineStr">
        <is>
          <t>undated</t>
        </is>
      </c>
      <c r="J1147" s="77" t="inlineStr">
        <is>
          <t>2026-10-13</t>
        </is>
      </c>
      <c r="K1147" s="77" t="inlineStr">
        <is>
          <t>search-index extract (extended-mode search summary; direct page access blocked: WebFetch 403, curl met Cloudflare challenge and was not bypassed)</t>
        </is>
      </c>
      <c r="L1147" s="77" t="inlineStr">
        <is>
          <t>'A three-day CAD training course on Autodesk Fusion ... followed by a Design Challenge set by industry. You will work in groups, applying the CAD skills you gained, to meet the brief set by industry.'</t>
        </is>
      </c>
    </row>
    <row r="1148">
      <c r="A1148" s="77" t="inlineStr">
        <is>
          <t>UK29-S01-R1</t>
        </is>
      </c>
      <c r="B1148" s="77" t="inlineStr">
        <is>
          <t>UK29</t>
        </is>
      </c>
      <c r="C1148" s="77" t="inlineStr">
        <is>
          <t>UK29-S01</t>
        </is>
      </c>
      <c r="D1148" s="77" t="inlineStr">
        <is>
          <t>Engaging the Humanities</t>
        </is>
      </c>
      <c r="E1148" s="77" t="inlineStr">
        <is>
          <t>project; group; employer; reach; participation; credit; status</t>
        </is>
      </c>
      <c r="F1148" s="77" t="inlineStr">
        <is>
          <t>https://manchester-met-innovate.mmu.ac.uk/2025/10/10/project-based-learning/</t>
        </is>
      </c>
      <c r="G1148" s="77" t="inlineStr">
        <is>
          <t>Immersive project-based learning within History, Politics, IR and Philosophy</t>
        </is>
      </c>
      <c r="H1148" s="77" t="inlineStr">
        <is>
          <t>Blog</t>
        </is>
      </c>
      <c r="I1148" s="77" t="inlineStr">
        <is>
          <t>2025 (Oct)</t>
        </is>
      </c>
      <c r="J1148" s="77" t="inlineStr">
        <is>
          <t>2026-10-13</t>
        </is>
      </c>
      <c r="K1148" s="77" t="inlineStr">
        <is>
          <t>search-index extract (quoted) - page fetch returned 403</t>
        </is>
      </c>
      <c r="L1148" s="77" t="inlineStr">
        <is>
          <t>15-credit Level 5 unit made compulsory in 2023/24 for History, Politics, IR and Philosophy; 11 weeks, Spring Semester, 164 students in 2024; interdisciplinary groups; live briefs co-developed with DEFRA, National Archives, Manchester Histories and internal teams; representatives pitch and give formative feedback.</t>
        </is>
      </c>
    </row>
    <row r="1149">
      <c r="A1149" s="77" t="inlineStr">
        <is>
          <t>UK29-S02-R1</t>
        </is>
      </c>
      <c r="B1149" s="77" t="inlineStr">
        <is>
          <t>UK29</t>
        </is>
      </c>
      <c r="C1149" s="77" t="inlineStr">
        <is>
          <t>UK29-S02</t>
        </is>
      </c>
      <c r="D1149" s="77" t="inlineStr">
        <is>
          <t>Rise project challenges</t>
        </is>
      </c>
      <c r="E1149" s="77" t="inlineStr">
        <is>
          <t>project; employer; reach; eligibility; credit</t>
        </is>
      </c>
      <c r="F1149" s="77" t="inlineStr">
        <is>
          <t>https://www.mmu.ac.uk/study/why-manchester-met/study-experience</t>
        </is>
      </c>
      <c r="G1149" s="77" t="inlineStr">
        <is>
          <t>Study experience</t>
        </is>
      </c>
      <c r="H1149" s="77" t="inlineStr">
        <is>
          <t>Rise section</t>
        </is>
      </c>
      <c r="I1149" s="77" t="inlineStr">
        <is>
          <t>undated</t>
        </is>
      </c>
      <c r="J1149" s="77" t="inlineStr">
        <is>
          <t>2026-10-13</t>
        </is>
      </c>
      <c r="K1149" s="77" t="inlineStr">
        <is>
          <t>page text (WebFetch)</t>
        </is>
      </c>
      <c r="L1149" s="77" t="inlineStr">
        <is>
          <t>Rise is 'an opportunity for every student to add bespoke experiences and expertise to their degree'; project challenges: 'respond to problems posed by advocates from the city'; students 'could even gain extra credits that improve your degree classification'.</t>
        </is>
      </c>
    </row>
    <row r="1150">
      <c r="A1150" s="77" t="inlineStr">
        <is>
          <t>UK29-S02-R2</t>
        </is>
      </c>
      <c r="B1150" s="77" t="inlineStr">
        <is>
          <t>UK29</t>
        </is>
      </c>
      <c r="C1150" s="77" t="inlineStr">
        <is>
          <t>UK29-S02</t>
        </is>
      </c>
      <c r="D1150" s="77" t="inlineStr">
        <is>
          <t>Rise project challenges</t>
        </is>
      </c>
      <c r="E1150" s="77" t="inlineStr">
        <is>
          <t>reach</t>
        </is>
      </c>
      <c r="F1150" s="77" t="inlineStr">
        <is>
          <t>https://rise.mmu.ac.uk/</t>
        </is>
      </c>
      <c r="G1150" s="77" t="inlineStr">
        <is>
          <t>Rise home</t>
        </is>
      </c>
      <c r="H1150" s="77" t="inlineStr">
        <is>
          <t>Home</t>
        </is>
      </c>
      <c r="I1150" s="77" t="inlineStr">
        <is>
          <t>undated</t>
        </is>
      </c>
      <c r="J1150" s="77" t="inlineStr">
        <is>
          <t>2026-10-13</t>
        </is>
      </c>
      <c r="K1150" s="77" t="inlineStr">
        <is>
          <t>search-summary paraphrase</t>
        </is>
      </c>
      <c r="L1150" s="77" t="inlineStr">
        <is>
          <t>Listed in search results as Rise home; Rise activities led by students, staff, external partners and employers.</t>
        </is>
      </c>
    </row>
    <row r="1151">
      <c r="A1151" s="77" t="inlineStr">
        <is>
          <t>UK29-S03-R1</t>
        </is>
      </c>
      <c r="B1151" s="77" t="inlineStr">
        <is>
          <t>UK29</t>
        </is>
      </c>
      <c r="C1151" s="77" t="inlineStr">
        <is>
          <t>UK29-S03</t>
        </is>
      </c>
      <c r="D1151" s="77" t="inlineStr">
        <is>
          <t>Student projects and consultancy (Business Services / talent recruitment)</t>
        </is>
      </c>
      <c r="E1151" s="77" t="inlineStr">
        <is>
          <t>project; employer</t>
        </is>
      </c>
      <c r="F1151" s="77" t="inlineStr">
        <is>
          <t>https://www.mmu.ac.uk/business-services/talent-recruitment-development/student-projects-consultancy</t>
        </is>
      </c>
      <c r="G1151" s="77" t="inlineStr">
        <is>
          <t>Student projects and consultancy</t>
        </is>
      </c>
      <c r="H1151" s="77" t="inlineStr">
        <is>
          <t>Main page</t>
        </is>
      </c>
      <c r="I1151" s="77" t="inlineStr">
        <is>
          <t>undated</t>
        </is>
      </c>
      <c r="J1151" s="77" t="inlineStr">
        <is>
          <t>2026-10-13</t>
        </is>
      </c>
      <c r="K1151" s="77" t="inlineStr">
        <is>
          <t>page text (WebFetch)</t>
        </is>
      </c>
      <c r="L1151" s="77" t="inlineStr">
        <is>
          <t>'work with our students on a project, supervised by an expert member of staff from Manchester Met'; 'set the scale of the project'; 'a written report, a presentation, or both, depending on the brief'; no team/individual statement, no dates.</t>
        </is>
      </c>
    </row>
    <row r="1152">
      <c r="A1152" s="77" t="inlineStr">
        <is>
          <t>UK29-S04-R1</t>
        </is>
      </c>
      <c r="B1152" s="77" t="inlineStr">
        <is>
          <t>UK29</t>
        </is>
      </c>
      <c r="C1152" s="77" t="inlineStr">
        <is>
          <t>UK29-S04</t>
        </is>
      </c>
      <c r="D1152" s="77" t="inlineStr">
        <is>
          <t>Work-integrated learning live projects (Faculty of Health and Education)</t>
        </is>
      </c>
      <c r="E1152" s="77" t="inlineStr">
        <is>
          <t>project; group; employer; reach</t>
        </is>
      </c>
      <c r="F1152" s="77" t="inlineStr">
        <is>
          <t>https://www.mmu.ac.uk/about-us/faculties/health-and-education/partnerships/work-integrated-learning</t>
        </is>
      </c>
      <c r="G1152" s="77" t="inlineStr">
        <is>
          <t>Work-integrated learning</t>
        </is>
      </c>
      <c r="H1152" s="77" t="inlineStr">
        <is>
          <t>Live projects</t>
        </is>
      </c>
      <c r="I1152" s="77" t="inlineStr">
        <is>
          <t>undated</t>
        </is>
      </c>
      <c r="J1152" s="77" t="inlineStr">
        <is>
          <t>2026-10-13</t>
        </is>
      </c>
      <c r="K1152" s="77" t="inlineStr">
        <is>
          <t>page text (WebFetch)</t>
        </is>
      </c>
      <c r="L1152" s="77" t="inlineStr">
        <is>
          <t>Students 'can work individually or in small groups on authentic live project briefs'; 'organisations are required to provide a project brief in advance'; 'WIL is a core element of all programmes within the Faculty of Health and Education'.</t>
        </is>
      </c>
    </row>
    <row r="1153">
      <c r="A1153" s="77" t="inlineStr">
        <is>
          <t>UK29-S05-R1</t>
        </is>
      </c>
      <c r="B1153" s="77" t="inlineStr">
        <is>
          <t>UK29</t>
        </is>
      </c>
      <c r="C1153" s="77" t="inlineStr">
        <is>
          <t>UK29-S05</t>
        </is>
      </c>
      <c r="D1153" s="77" t="inlineStr">
        <is>
          <t>Engineering live projects and Group Project (BEng Mechanical / Electrical)</t>
        </is>
      </c>
      <c r="E1153" s="77" t="inlineStr">
        <is>
          <t>project; group; employer</t>
        </is>
      </c>
      <c r="F1153" s="77" t="inlineStr">
        <is>
          <t>https://www.mmu.ac.uk/study/undergraduate/course/beng-mechanical-engineering</t>
        </is>
      </c>
      <c r="G1153" s="77" t="inlineStr">
        <is>
          <t>BEng (Hons) Mechanical Engineering</t>
        </is>
      </c>
      <c r="H1153" s="77" t="inlineStr">
        <is>
          <t>Course content</t>
        </is>
      </c>
      <c r="I1153" s="77" t="inlineStr">
        <is>
          <t>2027 entry</t>
        </is>
      </c>
      <c r="J1153" s="77" t="inlineStr">
        <is>
          <t>2026-10-13</t>
        </is>
      </c>
      <c r="K1153" s="77" t="inlineStr">
        <is>
          <t>page text (WebFetch)</t>
        </is>
      </c>
      <c r="L1153" s="77" t="inlineStr">
        <is>
          <t>'invite businesses and academic colleagues to set live projects'; core module Group Project in Year 2 (no description); 'collaborative projects, practical assessments, group work activities'.</t>
        </is>
      </c>
    </row>
    <row r="1154">
      <c r="A1154" s="77" t="inlineStr">
        <is>
          <t>UK30-S01-R1</t>
        </is>
      </c>
      <c r="B1154" s="77" t="inlineStr">
        <is>
          <t>UK30</t>
        </is>
      </c>
      <c r="C1154" s="77" t="inlineStr">
        <is>
          <t>UK30-S01</t>
        </is>
      </c>
      <c r="D1154" s="77" t="inlineStr">
        <is>
          <t>Leading Change, People and Projects (MBA)</t>
        </is>
      </c>
      <c r="E1154" s="77" t="inlineStr">
        <is>
          <t>project; group; employer; credit; participation</t>
        </is>
      </c>
      <c r="F1154" s="77" t="inlineStr">
        <is>
          <t>https://www.plymouth.ac.uk/courses/postgraduate/mba-master-of-business-administration</t>
        </is>
      </c>
      <c r="G1154" s="77" t="inlineStr">
        <is>
          <t>MBA Master of Business Administration - University of Plymouth</t>
        </is>
      </c>
      <c r="H1154" s="77" t="inlineStr">
        <is>
          <t>Core modules / Leading Change, People and Projects</t>
        </is>
      </c>
      <c r="I1154" s="77" t="inlineStr">
        <is>
          <t>undated</t>
        </is>
      </c>
      <c r="J1154" s="77" t="inlineStr">
        <is>
          <t>2026-10-13</t>
        </is>
      </c>
      <c r="K1154" s="77" t="inlineStr">
        <is>
          <t>page text (WebFetch summary, quoted)</t>
        </is>
      </c>
      <c r="L1154" s="77" t="inlineStr">
        <is>
          <t>'Over 10-14 weeks, you will engage with a real organisational brief.' 'The module culminates in you delivering a professional presentation to your client organisation.' 30 credits; listed under Core modules.</t>
        </is>
      </c>
    </row>
    <row r="1155">
      <c r="A1155" s="77" t="inlineStr">
        <is>
          <t>UK30-S02-R1</t>
        </is>
      </c>
      <c r="B1155" s="77" t="inlineStr">
        <is>
          <t>UK30</t>
        </is>
      </c>
      <c r="C1155" s="77" t="inlineStr">
        <is>
          <t>UK30-S02</t>
        </is>
      </c>
      <c r="D1155" s="77" t="inlineStr">
        <is>
          <t>BA Architecture live projects (Big Tent, Eco-pod, outdoor classroom)</t>
        </is>
      </c>
      <c r="E1155" s="77" t="inlineStr">
        <is>
          <t>project; group; employer</t>
        </is>
      </c>
      <c r="F1155" s="77" t="inlineStr">
        <is>
          <t>https://www.plymouth.ac.uk/courses/undergraduate/ba-architecture/live-projects</t>
        </is>
      </c>
      <c r="G1155" s="77" t="inlineStr">
        <is>
          <t>Architecture students' live projects - University of Plymouth</t>
        </is>
      </c>
      <c r="H1155" s="77" t="inlineStr">
        <is>
          <t>Live projects</t>
        </is>
      </c>
      <c r="I1155" s="77" t="inlineStr">
        <is>
          <t>undated</t>
        </is>
      </c>
      <c r="J1155" s="77" t="inlineStr">
        <is>
          <t>2026-10-13</t>
        </is>
      </c>
      <c r="K1155" s="77" t="inlineStr">
        <is>
          <t>page text (WebFetch summary, quoted)</t>
        </is>
      </c>
      <c r="L1155" s="77" t="inlineStr">
        <is>
          <t>Live briefs with 'industry professionals, clients and partner organisations'; Big Tent: Dartington Hall Trust brief, 14 groups, 5 days, built by students; outdoor classroom: teams proposed concepts and the client chose the winner.</t>
        </is>
      </c>
    </row>
    <row r="1156">
      <c r="A1156" s="77" t="inlineStr">
        <is>
          <t>UK30-S03-R1</t>
        </is>
      </c>
      <c r="B1156" s="77" t="inlineStr">
        <is>
          <t>UK30</t>
        </is>
      </c>
      <c r="C1156" s="77" t="inlineStr">
        <is>
          <t>UK30-S03</t>
        </is>
      </c>
      <c r="D1156" s="77" t="inlineStr">
        <is>
          <t>Creative Industry Collaboration (BA Photography Year 1)</t>
        </is>
      </c>
      <c r="E1156" s="77" t="inlineStr">
        <is>
          <t>group; employer; participation</t>
        </is>
      </c>
      <c r="F1156" s="77" t="inlineStr">
        <is>
          <t>https://www.plymouth.ac.uk/courses/undergraduate/ba-photography</t>
        </is>
      </c>
      <c r="G1156" s="77" t="inlineStr">
        <is>
          <t>BA (Hons) Photography - University of Plymouth</t>
        </is>
      </c>
      <c r="H1156" s="77" t="inlineStr">
        <is>
          <t>Year 1 core modules</t>
        </is>
      </c>
      <c r="I1156" s="77" t="inlineStr">
        <is>
          <t>undated</t>
        </is>
      </c>
      <c r="J1156" s="77" t="inlineStr">
        <is>
          <t>2026-10-13</t>
        </is>
      </c>
      <c r="K1156" s="77" t="inlineStr">
        <is>
          <t>page text (WebFetch summary, quoted)</t>
        </is>
      </c>
      <c r="L1156" s="77" t="inlineStr">
        <is>
          <t>MEDI423 Creative Industry Collaboration (Year 1, core): 'Work in teams to tackle a live brief set by a creative industry client or partner.'</t>
        </is>
      </c>
    </row>
    <row r="1157">
      <c r="A1157" s="77" t="inlineStr">
        <is>
          <t>UK30-S03-R2</t>
        </is>
      </c>
      <c r="B1157" s="77" t="inlineStr">
        <is>
          <t>UK30</t>
        </is>
      </c>
      <c r="C1157" s="77" t="inlineStr">
        <is>
          <t>UK30-S03</t>
        </is>
      </c>
      <c r="D1157" s="77" t="inlineStr">
        <is>
          <t>Creative Industry Collaboration (BA Photography Year 1)</t>
        </is>
      </c>
      <c r="E1157" s="77" t="inlineStr">
        <is>
          <t>employer; participation</t>
        </is>
      </c>
      <c r="F1157" s="77" t="inlineStr">
        <is>
          <t>https://www.plymouth.ac.uk/courses/undergraduate/ba-creative-media-with-foundation</t>
        </is>
      </c>
      <c r="G1157" s="77" t="inlineStr">
        <is>
          <t>BA (Hons) Creative Media with Foundation</t>
        </is>
      </c>
      <c r="H1157" s="77" t="inlineStr">
        <is>
          <t>Modules</t>
        </is>
      </c>
      <c r="I1157" s="77" t="inlineStr">
        <is>
          <t>undated</t>
        </is>
      </c>
      <c r="J1157" s="77" t="inlineStr">
        <is>
          <t>2026-10-13</t>
        </is>
      </c>
      <c r="K1157" s="77" t="inlineStr">
        <is>
          <t>page text (WebFetch summary, quoted)</t>
        </is>
      </c>
      <c r="L1157" s="77" t="inlineStr">
        <is>
          <t>Same module MEDI423 core Year 1; Year 3 core MEDI614 Collaborative Media Lab: 'Work with external partners to create a collaborative media project.'</t>
        </is>
      </c>
    </row>
    <row r="1158">
      <c r="A1158" s="77" t="inlineStr">
        <is>
          <t>UK30-S04-R1</t>
        </is>
      </c>
      <c r="B1158" s="77" t="inlineStr">
        <is>
          <t>UK30</t>
        </is>
      </c>
      <c r="C1158" s="77" t="inlineStr">
        <is>
          <t>UK30-S04</t>
        </is>
      </c>
      <c r="D1158" s="77" t="inlineStr">
        <is>
          <t>Business Project (Business Management with Foundation Year)</t>
        </is>
      </c>
      <c r="E1158" s="77" t="inlineStr">
        <is>
          <t>project; group; status; participation</t>
        </is>
      </c>
      <c r="F1158" s="77" t="inlineStr">
        <is>
          <t>https://www.plymouth.ac.uk/courses/undergraduate/bsc-business-management-with-foundation-year</t>
        </is>
      </c>
      <c r="G1158" s="77" t="inlineStr">
        <is>
          <t>BSc (Hons) Business Management with Foundation Year</t>
        </is>
      </c>
      <c r="H1158" s="77" t="inlineStr">
        <is>
          <t>Core modules, Foundation year</t>
        </is>
      </c>
      <c r="I1158" s="77" t="inlineStr">
        <is>
          <t>2026-27 fees shown</t>
        </is>
      </c>
      <c r="J1158" s="77" t="inlineStr">
        <is>
          <t>2026-10-13</t>
        </is>
      </c>
      <c r="K1158" s="77" t="inlineStr">
        <is>
          <t>page text (WebFetch summary, quoted)</t>
        </is>
      </c>
      <c r="L1158" s="77" t="inlineStr">
        <is>
          <t>'You'll work in a team to plan, deliver, and evaluate a real business or community project' while developing an entrepreneurial mindset.</t>
        </is>
      </c>
    </row>
    <row r="1159">
      <c r="A1159" s="77" t="inlineStr">
        <is>
          <t>UK30-S05-R1</t>
        </is>
      </c>
      <c r="B1159" s="77" t="inlineStr">
        <is>
          <t>UK30</t>
        </is>
      </c>
      <c r="C1159" s="77" t="inlineStr">
        <is>
          <t>UK30-S05</t>
        </is>
      </c>
      <c r="D1159" s="77" t="inlineStr">
        <is>
          <t>MEng Group Project (Electrical and Electronic Engineering)</t>
        </is>
      </c>
      <c r="E1159" s="77" t="inlineStr">
        <is>
          <t>project; group; credit; participation</t>
        </is>
      </c>
      <c r="F1159" s="77" t="inlineStr">
        <is>
          <t>https://www.plymouth.ac.uk/courses/undergraduate/meng-electrical-and-electronic-engineering</t>
        </is>
      </c>
      <c r="G1159" s="77" t="inlineStr">
        <is>
          <t>MEng (Hons) Electrical and Electronic Engineering</t>
        </is>
      </c>
      <c r="H1159" s="77" t="inlineStr">
        <is>
          <t>Final year core modules</t>
        </is>
      </c>
      <c r="I1159" s="77" t="inlineStr">
        <is>
          <t>undated</t>
        </is>
      </c>
      <c r="J1159" s="77" t="inlineStr">
        <is>
          <t>2026-10-13</t>
        </is>
      </c>
      <c r="K1159" s="77" t="inlineStr">
        <is>
          <t>page text (WebFetch summary, quoted)</t>
        </is>
      </c>
      <c r="L1159" s="77" t="inlineStr">
        <is>
          <t>PROJ500 60 credits: 'complex, real-world problem drawn from industry, commerce, or research'; 'teams are expected to design and build a prototype'.</t>
        </is>
      </c>
    </row>
    <row r="1160">
      <c r="A1160" s="77" t="inlineStr">
        <is>
          <t>UK30-S06-R1</t>
        </is>
      </c>
      <c r="B1160" s="77" t="inlineStr">
        <is>
          <t>UK30</t>
        </is>
      </c>
      <c r="C1160" s="77" t="inlineStr">
        <is>
          <t>UK30-S06</t>
        </is>
      </c>
      <c r="D1160" s="77" t="inlineStr">
        <is>
          <t>Inspiring Futures (Faculty of Arts, Humanities and Business)</t>
        </is>
      </c>
      <c r="E1160" s="77" t="inlineStr">
        <is>
          <t>project; employer; reach</t>
        </is>
      </c>
      <c r="F1160" s="77" t="inlineStr">
        <is>
          <t>https://www.plymouth.ac.uk/schools/plymouth-business-school/inspiring-futures</t>
        </is>
      </c>
      <c r="G1160" s="77" t="inlineStr">
        <is>
          <t>Inspiring Futures - University of Plymouth</t>
        </is>
      </c>
      <c r="H1160" s="77" t="inlineStr">
        <is>
          <t>Main page</t>
        </is>
      </c>
      <c r="I1160" s="77" t="inlineStr">
        <is>
          <t>undated</t>
        </is>
      </c>
      <c r="J1160" s="77" t="inlineStr">
        <is>
          <t>2026-10-13</t>
        </is>
      </c>
      <c r="K1160" s="77" t="inlineStr">
        <is>
          <t>page text (WebFetch summary, quoted)</t>
        </is>
      </c>
      <c r="L1160" s="77" t="inlineStr">
        <is>
          <t>Students 'engage in knowledge exchange activities' such as consultancy projects as part of their course; named partners and outputs listed; page does not give a start year.</t>
        </is>
      </c>
    </row>
    <row r="1161">
      <c r="A1161" s="77" t="inlineStr">
        <is>
          <t>US01-S01-R1</t>
        </is>
      </c>
      <c r="B1161" s="77" t="inlineStr">
        <is>
          <t>US01</t>
        </is>
      </c>
      <c r="C1161" s="77" t="inlineStr">
        <is>
          <t>US01-S01</t>
        </is>
      </c>
      <c r="D1161" s="77" t="inlineStr">
        <is>
          <t>MIT Sloan Action Learning Labs</t>
        </is>
      </c>
      <c r="E1161" s="77" t="inlineStr">
        <is>
          <t>project; employer</t>
        </is>
      </c>
      <c r="F1161" s="77" t="inlineStr">
        <is>
          <t>https://mitsloan.mit.edu/action-learning</t>
        </is>
      </c>
      <c r="G1161" s="77" t="inlineStr">
        <is>
          <t>Action Learning</t>
        </is>
      </c>
      <c r="H1161" s="77" t="inlineStr">
        <is>
          <t>Overview</t>
        </is>
      </c>
      <c r="I1161" s="77" t="inlineStr">
        <is>
          <t>undated</t>
        </is>
      </c>
      <c r="J1161" s="77" t="inlineStr">
        <is>
          <t>2026-10-13</t>
        </is>
      </c>
      <c r="K1161" s="77" t="inlineStr">
        <is>
          <t>page text (WebFetch summary)</t>
        </is>
      </c>
      <c r="L1161" s="77" t="inlineStr">
        <is>
          <t>Students apply classroom learning to a real business challenge; partners include community foundations, financial services firms, government bodies, healthcare organisations, nonprofits, multinationals and startups; worked with 'over 2,700 organizations'.</t>
        </is>
      </c>
    </row>
    <row r="1162">
      <c r="A1162" s="77" t="inlineStr">
        <is>
          <t>US01-S01-R2</t>
        </is>
      </c>
      <c r="B1162" s="77" t="inlineStr">
        <is>
          <t>US01</t>
        </is>
      </c>
      <c r="C1162" s="77" t="inlineStr">
        <is>
          <t>US01-S01</t>
        </is>
      </c>
      <c r="D1162" s="77" t="inlineStr">
        <is>
          <t>MIT Sloan Action Learning Labs</t>
        </is>
      </c>
      <c r="E1162" s="77" t="inlineStr">
        <is>
          <t>project; group; employer</t>
        </is>
      </c>
      <c r="F1162" s="77" t="inlineStr">
        <is>
          <t>https://mitsloan.mit.edu/action-learning/info-hosts-1</t>
        </is>
      </c>
      <c r="G1162" s="77" t="inlineStr">
        <is>
          <t>Info For Hosts</t>
        </is>
      </c>
      <c r="H1162" s="77" t="inlineStr">
        <is>
          <t>Hosts</t>
        </is>
      </c>
      <c r="I1162" s="77" t="inlineStr">
        <is>
          <t>undated</t>
        </is>
      </c>
      <c r="J1162" s="77" t="inlineStr">
        <is>
          <t>2026-10-13</t>
        </is>
      </c>
      <c r="K1162" s="77" t="inlineStr">
        <is>
          <t>page text (WebFetch summary)</t>
        </is>
      </c>
      <c r="L1162" s="77" t="inlineStr">
        <is>
          <t>'four-person teams' with an MIT Sloan faculty mentor; hosts cover airfare and lodging and assign an executive sponsor and primary contact; teams provide 'options and recommendations for the host organization's problem'.</t>
        </is>
      </c>
    </row>
    <row r="1163">
      <c r="A1163" s="77" t="inlineStr">
        <is>
          <t>US01-S01-R3</t>
        </is>
      </c>
      <c r="B1163" s="77" t="inlineStr">
        <is>
          <t>US01</t>
        </is>
      </c>
      <c r="C1163" s="77" t="inlineStr">
        <is>
          <t>US01-S01</t>
        </is>
      </c>
      <c r="D1163" s="77" t="inlineStr">
        <is>
          <t>MIT Sloan Action Learning Labs</t>
        </is>
      </c>
      <c r="E1163" s="77" t="inlineStr">
        <is>
          <t>status; employer</t>
        </is>
      </c>
      <c r="F1163" s="77" t="inlineStr">
        <is>
          <t>https://mitsloan.mit.edu/centers-initiatives/institute-work-and-employment-research/new-mit-sloan-action-learning-course-offering-work-lab-building-better-jobs</t>
        </is>
      </c>
      <c r="G1163" s="77" t="inlineStr">
        <is>
          <t>New MIT Sloan Action Learning Course Offering: Work Lab</t>
        </is>
      </c>
      <c r="H1163" s="77" t="inlineStr">
        <is>
          <t>News</t>
        </is>
      </c>
      <c r="I1163" s="77" t="inlineStr">
        <is>
          <t>2026</t>
        </is>
      </c>
      <c r="J1163" s="77" t="inlineStr">
        <is>
          <t>2026-10-13</t>
        </is>
      </c>
      <c r="K1163" s="77" t="inlineStr">
        <is>
          <t>search-summary paraphrase</t>
        </is>
      </c>
      <c r="L1163" s="77" t="inlineStr">
        <is>
          <t>15.679 Work Lab: Building Better Jobs, half-semester Action Learning course first offered spring 2026, students work with employers and workforce development organisations.</t>
        </is>
      </c>
    </row>
    <row r="1164">
      <c r="A1164" s="77" t="inlineStr">
        <is>
          <t>US01-S02-R1</t>
        </is>
      </c>
      <c r="B1164" s="77" t="inlineStr">
        <is>
          <t>US01</t>
        </is>
      </c>
      <c r="C1164" s="77" t="inlineStr">
        <is>
          <t>US01-S02</t>
        </is>
      </c>
      <c r="D1164" s="77" t="inlineStr">
        <is>
          <t>OP Team Project (MIT Sloan Action Learning)</t>
        </is>
      </c>
      <c r="E1164" s="77" t="inlineStr">
        <is>
          <t>project; group; employer; participation; eligibility</t>
        </is>
      </c>
      <c r="F1164" s="77" t="inlineStr">
        <is>
          <t>https://mitsloan.mit.edu/action-learning/op-team-project</t>
        </is>
      </c>
      <c r="G1164" s="77" t="inlineStr">
        <is>
          <t>OP Team Project: Welcome</t>
        </is>
      </c>
      <c r="H1164" s="77" t="inlineStr">
        <is>
          <t>Welcome</t>
        </is>
      </c>
      <c r="I1164" s="77" t="inlineStr">
        <is>
          <t>undated</t>
        </is>
      </c>
      <c r="J1164" s="77" t="inlineStr">
        <is>
          <t>2026-10-13</t>
        </is>
      </c>
      <c r="K1164" s="77" t="inlineStr">
        <is>
          <t>page text (WebFetch summary)</t>
        </is>
      </c>
      <c r="L1164" s="77" t="inlineStr">
        <is>
          <t>'each team of six high-performing students'; 'analyzing a live case study with a real company'; 'a core course for all 450+ first-year MIT Sloan MBA students'.</t>
        </is>
      </c>
    </row>
    <row r="1165">
      <c r="A1165" s="77" t="inlineStr">
        <is>
          <t>US01-S03-R1</t>
        </is>
      </c>
      <c r="B1165" s="77" t="inlineStr">
        <is>
          <t>US01</t>
        </is>
      </c>
      <c r="C1165" s="77" t="inlineStr">
        <is>
          <t>US01-S03</t>
        </is>
      </c>
      <c r="D1165" s="77" t="inlineStr">
        <is>
          <t>Master of Business Analytics Capstone</t>
        </is>
      </c>
      <c r="E1165" s="77" t="inlineStr">
        <is>
          <t>employer; status</t>
        </is>
      </c>
      <c r="F1165" s="77" t="inlineStr">
        <is>
          <t>https://mitsloan.mit.edu/programs/master-business-analytics/propose-a-project</t>
        </is>
      </c>
      <c r="G1165" s="77" t="inlineStr">
        <is>
          <t>Propose a Project</t>
        </is>
      </c>
      <c r="H1165" s="77" t="inlineStr">
        <is>
          <t>Propose a project</t>
        </is>
      </c>
      <c r="I1165" s="77" t="inlineStr">
        <is>
          <t>2026</t>
        </is>
      </c>
      <c r="J1165" s="77" t="inlineStr">
        <is>
          <t>2026-10-13</t>
        </is>
      </c>
      <c r="K1165" s="77" t="inlineStr">
        <is>
          <t>page text (WebFetch summary)</t>
        </is>
      </c>
      <c r="L1165" s="77" t="inlineStr">
        <is>
          <t>Sponsoring a Capstone project 'requires a financial commitment, staff mentor'; NDA and Statement of Work; 'The Deadline for Project Submission for 2027 Capstone Projects is Nov 1, 2026.'</t>
        </is>
      </c>
    </row>
    <row r="1166">
      <c r="A1166" s="77" t="inlineStr">
        <is>
          <t>US01-S03-R2</t>
        </is>
      </c>
      <c r="B1166" s="77" t="inlineStr">
        <is>
          <t>US01</t>
        </is>
      </c>
      <c r="C1166" s="77" t="inlineStr">
        <is>
          <t>US01-S03</t>
        </is>
      </c>
      <c r="D1166" s="77" t="inlineStr">
        <is>
          <t>Master of Business Analytics Capstone</t>
        </is>
      </c>
      <c r="E1166" s="77" t="inlineStr">
        <is>
          <t>project; group; employer; status</t>
        </is>
      </c>
      <c r="F1166" s="77" t="inlineStr">
        <is>
          <t>https://mitsloan.mit.edu/programs/master-business-analytics/2025-capstone-projects</t>
        </is>
      </c>
      <c r="G1166" s="77" t="inlineStr">
        <is>
          <t>2025 Capstone Projects</t>
        </is>
      </c>
      <c r="H1166" s="77" t="inlineStr">
        <is>
          <t>Project list</t>
        </is>
      </c>
      <c r="I1166" s="77" t="inlineStr">
        <is>
          <t>2025</t>
        </is>
      </c>
      <c r="J1166" s="77" t="inlineStr">
        <is>
          <t>2026-10-13</t>
        </is>
      </c>
      <c r="K1166" s="77" t="inlineStr">
        <is>
          <t>page text (WebFetch summary)</t>
        </is>
      </c>
      <c r="L1166" s="77" t="inlineStr">
        <is>
          <t>41 projects, 38 unique sponsors; most projects list two students and one faculty advisor, two list one student; each links to a poster PDF.</t>
        </is>
      </c>
    </row>
    <row r="1167">
      <c r="A1167" s="77" t="inlineStr">
        <is>
          <t>US01-S04-R1</t>
        </is>
      </c>
      <c r="B1167" s="77" t="inlineStr">
        <is>
          <t>US01</t>
        </is>
      </c>
      <c r="C1167" s="77" t="inlineStr">
        <is>
          <t>US01-S04</t>
        </is>
      </c>
      <c r="D1167" s="77" t="inlineStr">
        <is>
          <t>Supply Chain Management Capstone (CTL sponsored projects)</t>
        </is>
      </c>
      <c r="E1167" s="77" t="inlineStr">
        <is>
          <t>project; group; employer</t>
        </is>
      </c>
      <c r="F1167" s="77" t="inlineStr">
        <is>
          <t>https://ctl.mit.edu/capstone-sponsorship</t>
        </is>
      </c>
      <c r="G1167" s="77" t="inlineStr">
        <is>
          <t>Capstone Sponsorship</t>
        </is>
      </c>
      <c r="H1167" s="77" t="inlineStr">
        <is>
          <t>Capstone Sponsorship</t>
        </is>
      </c>
      <c r="I1167" s="77" t="inlineStr">
        <is>
          <t>undated</t>
        </is>
      </c>
      <c r="J1167" s="77" t="inlineStr">
        <is>
          <t>2026-10-13</t>
        </is>
      </c>
      <c r="K1167" s="77" t="inlineStr">
        <is>
          <t>page text (WebFetch summary)</t>
        </is>
      </c>
      <c r="L1167" s="77" t="inlineStr">
        <is>
          <t>'Each project is designed around a problem identified by an industry organization'; over a '10-month engagement'; deliverables written report, models or prototypes, executive final presentation.</t>
        </is>
      </c>
    </row>
    <row r="1168">
      <c r="A1168" s="77" t="inlineStr">
        <is>
          <t>US01-S04-R2</t>
        </is>
      </c>
      <c r="B1168" s="77" t="inlineStr">
        <is>
          <t>US01</t>
        </is>
      </c>
      <c r="C1168" s="77" t="inlineStr">
        <is>
          <t>US01-S04</t>
        </is>
      </c>
      <c r="D1168" s="77" t="inlineStr">
        <is>
          <t>Supply Chain Management Capstone (CTL sponsored projects)</t>
        </is>
      </c>
      <c r="E1168" s="77" t="inlineStr">
        <is>
          <t>participation</t>
        </is>
      </c>
      <c r="F1168" s="77" t="inlineStr">
        <is>
          <t>https://scm.mit.edu/thesis-and-capstone-research-projects/</t>
        </is>
      </c>
      <c r="G1168" s="77" t="inlineStr">
        <is>
          <t>Thesis and capstone projects - SCM</t>
        </is>
      </c>
      <c r="H1168" s="77" t="inlineStr">
        <is>
          <t>Overview</t>
        </is>
      </c>
      <c r="I1168" s="77" t="inlineStr">
        <is>
          <t>undated</t>
        </is>
      </c>
      <c r="J1168" s="77" t="inlineStr">
        <is>
          <t>2026-10-13</t>
        </is>
      </c>
      <c r="K1168" s="77" t="inlineStr">
        <is>
          <t>search-summary paraphrase</t>
        </is>
      </c>
      <c r="L1168" s="77" t="inlineStr">
        <is>
          <t>Approximately 80 students complete about 45 one-year projects each year (search summary only; page not opened).</t>
        </is>
      </c>
    </row>
    <row r="1169">
      <c r="A1169" s="77" t="inlineStr">
        <is>
          <t>US01-S05-R1</t>
        </is>
      </c>
      <c r="B1169" s="77" t="inlineStr">
        <is>
          <t>US01</t>
        </is>
      </c>
      <c r="C1169" s="77" t="inlineStr">
        <is>
          <t>US01-S05</t>
        </is>
      </c>
      <c r="D1169" s="77" t="inlineStr">
        <is>
          <t>System Design and Management spring project</t>
        </is>
      </c>
      <c r="E1169" s="77" t="inlineStr">
        <is>
          <t>project; group; employer; status</t>
        </is>
      </c>
      <c r="F1169" s="77" t="inlineStr">
        <is>
          <t>https://sdm.mit.edu/industry-employers/sponsor-employees-research-projects/</t>
        </is>
      </c>
      <c r="G1169" s="77" t="inlineStr">
        <is>
          <t>Industry &amp; Employers: SDM</t>
        </is>
      </c>
      <c r="H1169" s="77" t="inlineStr">
        <is>
          <t>Spring project</t>
        </is>
      </c>
      <c r="I1169" s="77" t="inlineStr">
        <is>
          <t>2025</t>
        </is>
      </c>
      <c r="J1169" s="77" t="inlineStr">
        <is>
          <t>2026-10-13</t>
        </is>
      </c>
      <c r="K1169" s="77" t="inlineStr">
        <is>
          <t>page text (WebFetch summary)</t>
        </is>
      </c>
      <c r="L1169" s="77" t="inlineStr">
        <is>
          <t>'Our students spend the spring semester working on challenges proposed by industry, governmental, and non-profit partners.' 'The call for 2026 spring pitches will be open until December 1, 2025.'</t>
        </is>
      </c>
    </row>
    <row r="1170">
      <c r="A1170" s="77" t="inlineStr">
        <is>
          <t>US01-S06-R1</t>
        </is>
      </c>
      <c r="B1170" s="77" t="inlineStr">
        <is>
          <t>US01</t>
        </is>
      </c>
      <c r="C1170" s="77" t="inlineStr">
        <is>
          <t>US01-S06</t>
        </is>
      </c>
      <c r="D1170" s="77" t="inlineStr">
        <is>
          <t>D-Lab: Design (2.722J / MAD.720 / EC.720)</t>
        </is>
      </c>
      <c r="E1170" s="77" t="inlineStr">
        <is>
          <t>project; group; employer; credit</t>
        </is>
      </c>
      <c r="F1170" s="77" t="inlineStr">
        <is>
          <t>https://d-lab.mit.edu/academics/classes/d-lab-design</t>
        </is>
      </c>
      <c r="G1170" s="77" t="inlineStr">
        <is>
          <t>D-Lab: Design</t>
        </is>
      </c>
      <c r="H1170" s="77" t="inlineStr">
        <is>
          <t>Class page</t>
        </is>
      </c>
      <c r="I1170" s="77" t="inlineStr">
        <is>
          <t>undated</t>
        </is>
      </c>
      <c r="J1170" s="77" t="inlineStr">
        <is>
          <t>2026-10-13</t>
        </is>
      </c>
      <c r="K1170" s="77" t="inlineStr">
        <is>
          <t>page text (WebFetch summary)</t>
        </is>
      </c>
      <c r="L1170" s="77" t="inlineStr">
        <is>
          <t>'Multidisciplinary student teams work on semester-long projects in collaboration with international community partners.' Subject 2.722J (U) / MAD.720 (U) / EC.720 (U), 5-0-7, Spring.</t>
        </is>
      </c>
    </row>
    <row r="1171">
      <c r="A1171" s="77" t="inlineStr">
        <is>
          <t>US01-S07-R1</t>
        </is>
      </c>
      <c r="B1171" s="77" t="inlineStr">
        <is>
          <t>US01</t>
        </is>
      </c>
      <c r="C1171" s="77" t="inlineStr">
        <is>
          <t>US01-S07</t>
        </is>
      </c>
      <c r="D1171" s="77" t="inlineStr">
        <is>
          <t>DUSP planning practicum (e.g. 11.S938 Resilience by Design)</t>
        </is>
      </c>
      <c r="E1171" s="77" t="inlineStr">
        <is>
          <t>project; employer</t>
        </is>
      </c>
      <c r="F1171" s="77" t="inlineStr">
        <is>
          <t>https://dusp.mit.edu/subjects</t>
        </is>
      </c>
      <c r="G1171" s="77" t="inlineStr">
        <is>
          <t>DUSP Subjects</t>
        </is>
      </c>
      <c r="H1171" s="77" t="inlineStr">
        <is>
          <t>11.S938</t>
        </is>
      </c>
      <c r="I1171" s="77" t="inlineStr">
        <is>
          <t>undated (Fall, year not shown)</t>
        </is>
      </c>
      <c r="J1171" s="77" t="inlineStr">
        <is>
          <t>2026-10-13</t>
        </is>
      </c>
      <c r="K1171" s="77" t="inlineStr">
        <is>
          <t>page text (WebFetch summary)</t>
        </is>
      </c>
      <c r="L1171" s="77" t="inlineStr">
        <is>
          <t>'This practicum brings together MIT CoLab, GROUND3D, Brooklyn Level Up (BKLVLUP)' and CBEDC; 'Students will support community partners in answering a central question'.</t>
        </is>
      </c>
    </row>
    <row r="1172">
      <c r="A1172" s="77" t="inlineStr">
        <is>
          <t>US01-S07-R2</t>
        </is>
      </c>
      <c r="B1172" s="77" t="inlineStr">
        <is>
          <t>US01</t>
        </is>
      </c>
      <c r="C1172" s="77" t="inlineStr">
        <is>
          <t>US01-S07</t>
        </is>
      </c>
      <c r="D1172" s="77" t="inlineStr">
        <is>
          <t>DUSP planning practicum (e.g. 11.S938 Resilience by Design)</t>
        </is>
      </c>
      <c r="E1172" s="77" t="inlineStr">
        <is>
          <t>project; participation</t>
        </is>
      </c>
      <c r="F1172" s="77" t="inlineStr">
        <is>
          <t>https://web.mit.edu/dusp/dusp_extension_unsec/handbook/dusp_handbook.pdf</t>
        </is>
      </c>
      <c r="G1172" s="77" t="inlineStr">
        <is>
          <t>DUSP Handbook</t>
        </is>
      </c>
      <c r="H1172" s="77" t="inlineStr">
        <is>
          <t>Practicum requirement</t>
        </is>
      </c>
      <c r="I1172" s="77" t="inlineStr">
        <is>
          <t>undated</t>
        </is>
      </c>
      <c r="J1172" s="77" t="inlineStr">
        <is>
          <t>2026-10-13</t>
        </is>
      </c>
      <c r="K1172" s="77" t="inlineStr">
        <is>
          <t>search-summary paraphrase</t>
        </is>
      </c>
      <c r="L1172" s="77" t="inlineStr">
        <is>
          <t>Completion of a departmental approved Practicum subject involving planning proposals in field situations is an MCP requirement; practica judged partly on being client-based.</t>
        </is>
      </c>
    </row>
    <row r="1173">
      <c r="A1173" s="77" t="inlineStr">
        <is>
          <t>US02-S01-R1</t>
        </is>
      </c>
      <c r="B1173" s="77" t="inlineStr">
        <is>
          <t>US02</t>
        </is>
      </c>
      <c r="C1173" s="77" t="inlineStr">
        <is>
          <t>US02-S01</t>
        </is>
      </c>
      <c r="D1173" s="77" t="inlineStr">
        <is>
          <t>FIELD Global Capstone (CAP), formerly FIELD Global Immersion</t>
        </is>
      </c>
      <c r="E1173" s="77" t="inlineStr">
        <is>
          <t>project; employer; participation; status</t>
        </is>
      </c>
      <c r="F1173" s="77" t="inlineStr">
        <is>
          <t>https://www.hbs.edu/mba/handbook/academic-information-and-policies/field-global-capstone</t>
        </is>
      </c>
      <c r="G1173" s="77" t="inlineStr">
        <is>
          <t>2.16 Field Global Capstone (CAP)</t>
        </is>
      </c>
      <c r="H1173" s="77" t="inlineStr">
        <is>
          <t>Handbook</t>
        </is>
      </c>
      <c r="I1173" s="77" t="inlineStr">
        <is>
          <t>undated (2026 dates)</t>
        </is>
      </c>
      <c r="J1173" s="77" t="inlineStr">
        <is>
          <t>2026-10-13</t>
        </is>
      </c>
      <c r="K1173" s="77" t="inlineStr">
        <is>
          <t>search-index extract</t>
        </is>
      </c>
      <c r="L1173" s="77" t="inlineStr">
        <is>
          <t>Semester-long course in the Required Curriculum year culminating in a one-week immersion at the company's location where students meet their Global Partner and local consumers; a Global Partner must select one employee as Project Manager; partner signs a project agreement with HBS.</t>
        </is>
      </c>
    </row>
    <row r="1174">
      <c r="A1174" s="77" t="inlineStr">
        <is>
          <t>US02-S01-R2</t>
        </is>
      </c>
      <c r="B1174" s="77" t="inlineStr">
        <is>
          <t>US02</t>
        </is>
      </c>
      <c r="C1174" s="77" t="inlineStr">
        <is>
          <t>US02-S01</t>
        </is>
      </c>
      <c r="D1174" s="77" t="inlineStr">
        <is>
          <t>FIELD Global Capstone (CAP), formerly FIELD Global Immersion</t>
        </is>
      </c>
      <c r="E1174" s="77" t="inlineStr">
        <is>
          <t>project; group; employer; status</t>
        </is>
      </c>
      <c r="F1174" s="77" t="inlineStr">
        <is>
          <t>https://www.hbs.edu/mba/academic-experience/the-field-method/field-global-capstone</t>
        </is>
      </c>
      <c r="G1174" s="77" t="inlineStr">
        <is>
          <t>FIELD Global Capstone</t>
        </is>
      </c>
      <c r="H1174" s="77" t="inlineStr">
        <is>
          <t>Programme page</t>
        </is>
      </c>
      <c r="I1174" s="77" t="inlineStr">
        <is>
          <t>undated (2026 dates)</t>
        </is>
      </c>
      <c r="J1174" s="77" t="inlineStr">
        <is>
          <t>2026-10-13</t>
        </is>
      </c>
      <c r="K1174" s="77" t="inlineStr">
        <is>
          <t>search-index extract</t>
        </is>
      </c>
      <c r="L1174" s="77" t="inlineStr">
        <is>
          <t>Companies are matched with a team of six students; projects must focus on designing something new for the company's local end-user consumers; immersion Monday 11 May to Monday 18 May 2026.</t>
        </is>
      </c>
    </row>
    <row r="1175">
      <c r="A1175" s="77" t="inlineStr">
        <is>
          <t>US02-S02-R1</t>
        </is>
      </c>
      <c r="B1175" s="77" t="inlineStr">
        <is>
          <t>US02</t>
        </is>
      </c>
      <c r="C1175" s="77" t="inlineStr">
        <is>
          <t>US02-S02</t>
        </is>
      </c>
      <c r="D1175" s="77" t="inlineStr">
        <is>
          <t>Computational Science and Engineering Capstone Project (APCOMP 297R)</t>
        </is>
      </c>
      <c r="E1175" s="77" t="inlineStr">
        <is>
          <t>project; group; employer; status</t>
        </is>
      </c>
      <c r="F1175" s="77" t="inlineStr">
        <is>
          <t>https://seas.harvard.edu/applied-computation/courses</t>
        </is>
      </c>
      <c r="G1175" s="77" t="inlineStr">
        <is>
          <t>Courses (Applied Computation)</t>
        </is>
      </c>
      <c r="H1175" s="77" t="inlineStr">
        <is>
          <t>APCOMP 297R</t>
        </is>
      </c>
      <c r="I1175" s="77" t="inlineStr">
        <is>
          <t>Fall 2026 / Spring 2027 listing</t>
        </is>
      </c>
      <c r="J1175" s="77" t="inlineStr">
        <is>
          <t>2026-10-13</t>
        </is>
      </c>
      <c r="K1175" s="77" t="inlineStr">
        <is>
          <t>page text</t>
        </is>
      </c>
      <c r="L1175" s="77" t="inlineStr">
        <is>
          <t>Students work 'in groups of 3-4 on a real-world project'; progress is communicated to staff and to a partner organization; Fall 2026 (Thorpe, Duong-Tran) and Spring 2027 (Duong-Tran) sections.</t>
        </is>
      </c>
    </row>
    <row r="1176">
      <c r="A1176" s="77" t="inlineStr">
        <is>
          <t>US02-S02-R2</t>
        </is>
      </c>
      <c r="B1176" s="77" t="inlineStr">
        <is>
          <t>US02</t>
        </is>
      </c>
      <c r="C1176" s="77" t="inlineStr">
        <is>
          <t>US02-S02</t>
        </is>
      </c>
      <c r="D1176" s="77" t="inlineStr">
        <is>
          <t>Computational Science and Engineering Capstone Project (APCOMP 297R)</t>
        </is>
      </c>
      <c r="E1176" s="77" t="inlineStr">
        <is>
          <t>employer; project</t>
        </is>
      </c>
      <c r="F1176" s="77" t="inlineStr">
        <is>
          <t>https://iacs.seas.harvard.edu/capstone</t>
        </is>
      </c>
      <c r="G1176" s="77" t="inlineStr">
        <is>
          <t>Master's in Computational Science and Engineering (CSE) capstone</t>
        </is>
      </c>
      <c r="H1176" s="77" t="inlineStr">
        <is>
          <t>Capstone</t>
        </is>
      </c>
      <c r="I1176" s="77" t="inlineStr">
        <is>
          <t>undated</t>
        </is>
      </c>
      <c r="J1176" s="77" t="inlineStr">
        <is>
          <t>2026-10-13</t>
        </is>
      </c>
      <c r="K1176" s="77" t="inlineStr">
        <is>
          <t>search-summary paraphrase</t>
        </is>
      </c>
      <c r="L1176" s="77" t="inlineStr">
        <is>
          <t>Semester-long research projects grouping students with 'client' organizations; past partner examples named in SEAS news items (Biogen, Spotify, Fluxedo; Unspace 2024-25). Page itself returned 403 to WebFetch.</t>
        </is>
      </c>
    </row>
    <row r="1177">
      <c r="A1177" s="77" t="inlineStr">
        <is>
          <t>US02-S03-R1</t>
        </is>
      </c>
      <c r="B1177" s="77" t="inlineStr">
        <is>
          <t>US02</t>
        </is>
      </c>
      <c r="C1177" s="77" t="inlineStr">
        <is>
          <t>US02-S03</t>
        </is>
      </c>
      <c r="D1177" s="77" t="inlineStr">
        <is>
          <t>Harvard Dispute Systems Design Clinic</t>
        </is>
      </c>
      <c r="E1177" s="77" t="inlineStr">
        <is>
          <t>project; group; employer; credit</t>
        </is>
      </c>
      <c r="F1177" s="77" t="inlineStr">
        <is>
          <t>https://hls.harvard.edu/clinics/in-house-clinics/harvard-dispute-systems-design-clinic/</t>
        </is>
      </c>
      <c r="G1177" s="77" t="inlineStr">
        <is>
          <t>Harvard Dispute Systems Design Clinic</t>
        </is>
      </c>
      <c r="H1177" s="77" t="inlineStr">
        <is>
          <t>Clinic page</t>
        </is>
      </c>
      <c r="I1177" s="77" t="inlineStr">
        <is>
          <t>undated</t>
        </is>
      </c>
      <c r="J1177" s="77" t="inlineStr">
        <is>
          <t>2026-10-13</t>
        </is>
      </c>
      <c r="K1177" s="77" t="inlineStr">
        <is>
          <t>page text</t>
        </is>
      </c>
      <c r="L1177" s="77" t="inlineStr">
        <is>
          <t>Students usually work in a team of 1-2 other students with a Clinical Instructor; teams meet weekly with the client; recommendations shared with the client and a final report prepared; offered in Fall and Spring.</t>
        </is>
      </c>
    </row>
    <row r="1178">
      <c r="A1178" s="77" t="inlineStr">
        <is>
          <t>US02-S04-R1</t>
        </is>
      </c>
      <c r="B1178" s="77" t="inlineStr">
        <is>
          <t>US02</t>
        </is>
      </c>
      <c r="C1178" s="77" t="inlineStr">
        <is>
          <t>US02-S04</t>
        </is>
      </c>
      <c r="D1178" s="77" t="inlineStr">
        <is>
          <t>Policy Analysis Exercise (PAE), Master in Public Policy</t>
        </is>
      </c>
      <c r="E1178" s="77" t="inlineStr">
        <is>
          <t>project; employer; group</t>
        </is>
      </c>
      <c r="F1178" s="77" t="inlineStr">
        <is>
          <t>https://www.hks.harvard.edu/educational-programs/masters-programs/master-public-policy/policy-analysis-exercise</t>
        </is>
      </c>
      <c r="G1178" s="77" t="inlineStr">
        <is>
          <t>Policy Analysis Exercise</t>
        </is>
      </c>
      <c r="H1178" s="77" t="inlineStr">
        <is>
          <t>Programme page</t>
        </is>
      </c>
      <c r="I1178" s="77" t="inlineStr">
        <is>
          <t>undated</t>
        </is>
      </c>
      <c r="J1178" s="77" t="inlineStr">
        <is>
          <t>2026-10-13</t>
        </is>
      </c>
      <c r="K1178" s="77" t="inlineStr">
        <is>
          <t>page text</t>
        </is>
      </c>
      <c r="L1178" s="77" t="inlineStr">
        <is>
          <t>'for a public or nonprofit sector policy or management issue presented by a client organization'; students and clients 'work together to define specific issues, design research strategies, gather data, formulate and evaluate options, and, finally, make actionable recommendations.' Analysis 'usually around 40 pages or 10,000 words'. Page shows both single presenters and groups of two to four.</t>
        </is>
      </c>
    </row>
    <row r="1179">
      <c r="A1179" s="77" t="inlineStr">
        <is>
          <t>US02-S04-R2</t>
        </is>
      </c>
      <c r="B1179" s="77" t="inlineStr">
        <is>
          <t>US02</t>
        </is>
      </c>
      <c r="C1179" s="77" t="inlineStr">
        <is>
          <t>US02-S04</t>
        </is>
      </c>
      <c r="D1179" s="77" t="inlineStr">
        <is>
          <t>Policy Analysis Exercise (PAE), Master in Public Policy</t>
        </is>
      </c>
      <c r="E1179" s="77" t="inlineStr">
        <is>
          <t>group; employer; status</t>
        </is>
      </c>
      <c r="F1179" s="77" t="inlineStr">
        <is>
          <t>https://www.hks.harvard.edu/more/employers/become-pae-client</t>
        </is>
      </c>
      <c r="G1179" s="77" t="inlineStr">
        <is>
          <t>Become a PAE Client</t>
        </is>
      </c>
      <c r="H1179" s="77" t="inlineStr">
        <is>
          <t>Client page</t>
        </is>
      </c>
      <c r="I1179" s="77" t="inlineStr">
        <is>
          <t>undated</t>
        </is>
      </c>
      <c r="J1179" s="77" t="inlineStr">
        <is>
          <t>2026-10-13</t>
        </is>
      </c>
      <c r="K1179" s="77" t="inlineStr">
        <is>
          <t>page text</t>
        </is>
      </c>
      <c r="L1179" s="77" t="inlineStr">
        <is>
          <t>Students may work alone or in a small group with a client organization; proposals from August, topics finalised early October, work September to March, final product due end of March; client meets student regularly and reviews drafts.</t>
        </is>
      </c>
    </row>
    <row r="1180">
      <c r="A1180" s="77" t="inlineStr">
        <is>
          <t>US02-S04-R3</t>
        </is>
      </c>
      <c r="B1180" s="77" t="inlineStr">
        <is>
          <t>US02</t>
        </is>
      </c>
      <c r="C1180" s="77" t="inlineStr">
        <is>
          <t>US02-S04</t>
        </is>
      </c>
      <c r="D1180" s="77" t="inlineStr">
        <is>
          <t>Policy Analysis Exercise (PAE), Master in Public Policy</t>
        </is>
      </c>
      <c r="E1180" s="77" t="inlineStr">
        <is>
          <t>participation; group</t>
        </is>
      </c>
      <c r="F1180" s="77" t="inlineStr">
        <is>
          <t>https://www.hks.harvard.edu/educational-programs/masters-programs/master-public-policy/curriculum/spring-exercise</t>
        </is>
      </c>
      <c r="G1180" s="77" t="inlineStr">
        <is>
          <t>Spring Exercise</t>
        </is>
      </c>
      <c r="H1180" s="77" t="inlineStr">
        <is>
          <t>Curriculum</t>
        </is>
      </c>
      <c r="I1180" s="77" t="inlineStr">
        <is>
          <t>undated</t>
        </is>
      </c>
      <c r="J1180" s="77" t="inlineStr">
        <is>
          <t>2026-10-13</t>
        </is>
      </c>
      <c r="K1180" s="77" t="inlineStr">
        <is>
          <t>page text</t>
        </is>
      </c>
      <c r="L1180" s="77" t="inlineStr">
        <is>
          <t>Describes PAE as the capstone of the MPP experience, an individual project with a faculty advisor; must be passed to graduate (summary of page; conflicts with client page).</t>
        </is>
      </c>
    </row>
    <row r="1181">
      <c r="A1181" s="77" t="inlineStr">
        <is>
          <t>US03-S01-R1</t>
        </is>
      </c>
      <c r="B1181" s="77" t="inlineStr">
        <is>
          <t>US03</t>
        </is>
      </c>
      <c r="C1181" s="77" t="inlineStr">
        <is>
          <t>US03-S01</t>
        </is>
      </c>
      <c r="D1181" s="77" t="inlineStr">
        <is>
          <t>Design for Extreme Affordability (Extreme)</t>
        </is>
      </c>
      <c r="E1181" s="77" t="inlineStr">
        <is>
          <t>project; group; employer; reach; eligibility; status</t>
        </is>
      </c>
      <c r="F1181" s="77" t="inlineStr">
        <is>
          <t>https://extreme.stanford.edu/event/extreme-2026-application-cycle-open/</t>
        </is>
      </c>
      <c r="G1181" s="77" t="inlineStr">
        <is>
          <t>Extreme 2026 application cycle open</t>
        </is>
      </c>
      <c r="H1181" s="77" t="inlineStr">
        <is>
          <t>Event page</t>
        </is>
      </c>
      <c r="I1181" s="77" t="inlineStr">
        <is>
          <t>2025</t>
        </is>
      </c>
      <c r="J1181" s="77" t="inlineStr">
        <is>
          <t>2026-10-13</t>
        </is>
      </c>
      <c r="K1181" s="77" t="inlineStr">
        <is>
          <t>page text (WebFetch)</t>
        </is>
      </c>
      <c r="L1181" s="77" t="inlineStr">
        <is>
          <t>'Open to graduate students across all Stanford schools and programs'; 'a two-quarter interdisciplinary course co-offered by the Graduate School of Business and the School of Engineering'; 'Each project in Extreme begins with a question posed by a community partner on the ground'; application window Oct 1-Nov 26, 2025.</t>
        </is>
      </c>
    </row>
    <row r="1182">
      <c r="A1182" s="77" t="inlineStr">
        <is>
          <t>US03-S01-R2</t>
        </is>
      </c>
      <c r="B1182" s="77" t="inlineStr">
        <is>
          <t>US03</t>
        </is>
      </c>
      <c r="C1182" s="77" t="inlineStr">
        <is>
          <t>US03-S01</t>
        </is>
      </c>
      <c r="D1182" s="77" t="inlineStr">
        <is>
          <t>Design for Extreme Affordability (Extreme)</t>
        </is>
      </c>
      <c r="E1182" s="77" t="inlineStr">
        <is>
          <t>project; group; employer; credit; eligibility; participation</t>
        </is>
      </c>
      <c r="F1182" s="77" t="inlineStr">
        <is>
          <t>https://dschool.stanford.edu/study/elective-courses/design-for-extreme-affordability-2</t>
        </is>
      </c>
      <c r="G1182" s="77" t="inlineStr">
        <is>
          <t>Design for Extreme Affordability (d.school)</t>
        </is>
      </c>
      <c r="H1182" s="77" t="inlineStr">
        <is>
          <t>Course page</t>
        </is>
      </c>
      <c r="I1182" s="77" t="inlineStr">
        <is>
          <t>undated</t>
        </is>
      </c>
      <c r="J1182" s="77" t="inlineStr">
        <is>
          <t>2026-10-13</t>
        </is>
      </c>
      <c r="K1182" s="77" t="inlineStr">
        <is>
          <t>page text (WebFetch)</t>
        </is>
      </c>
      <c r="L1182" s="77" t="inlineStr">
        <is>
          <t>'multidisciplinary team, fast paced, project based experience'; 'Students work directly with course partners, and the communities they serve, on real world problems'; 4 units letter grade, OIT 333-334 / ME 206A/B; 'LIMITED ENROLLMENT BY APPLICATION'; must sign up for both quarters.</t>
        </is>
      </c>
    </row>
    <row r="1183">
      <c r="A1183" s="77" t="inlineStr">
        <is>
          <t>US03-S02-R1</t>
        </is>
      </c>
      <c r="B1183" s="77" t="inlineStr">
        <is>
          <t>US03</t>
        </is>
      </c>
      <c r="C1183" s="77" t="inlineStr">
        <is>
          <t>US03-S02</t>
        </is>
      </c>
      <c r="D1183" s="77" t="inlineStr">
        <is>
          <t>ME310 Global Design Innovation (ME310ABC)</t>
        </is>
      </c>
      <c r="E1183" s="77" t="inlineStr">
        <is>
          <t>project; group; employer; status; participation</t>
        </is>
      </c>
      <c r="F1183" s="77" t="inlineStr">
        <is>
          <t>https://me.stanford.edu/project-opportunity-me310abc</t>
        </is>
      </c>
      <c r="G1183" s="77" t="inlineStr">
        <is>
          <t>Project Opportunity: ME310ABC</t>
        </is>
      </c>
      <c r="H1183" s="77" t="inlineStr">
        <is>
          <t>Sponsor page</t>
        </is>
      </c>
      <c r="I1183" s="77" t="inlineStr">
        <is>
          <t>2026-27</t>
        </is>
      </c>
      <c r="J1183" s="77" t="inlineStr">
        <is>
          <t>2026-10-13</t>
        </is>
      </c>
      <c r="K1183" s="77" t="inlineStr">
        <is>
          <t>page text (WebFetch)</t>
        </is>
      </c>
      <c r="L1183" s="77" t="inlineStr">
        <is>
          <t>'ME310-Global Industry collaborators work with two teams of three to four graduate students each'; prototypes in June; 'academic year 2026-27' fee; 'Autumn (late September through mid-Dec) = Laying the framework'; 'Winter &amp; Spring (Jan - mid-June) = international team-work, system realization'.</t>
        </is>
      </c>
    </row>
    <row r="1184">
      <c r="A1184" s="77" t="inlineStr">
        <is>
          <t>US03-S02-R2</t>
        </is>
      </c>
      <c r="B1184" s="77" t="inlineStr">
        <is>
          <t>US03</t>
        </is>
      </c>
      <c r="C1184" s="77" t="inlineStr">
        <is>
          <t>US03-S02</t>
        </is>
      </c>
      <c r="D1184" s="77" t="inlineStr">
        <is>
          <t>ME310 Global Design Innovation (ME310ABC)</t>
        </is>
      </c>
      <c r="E1184" s="77" t="inlineStr">
        <is>
          <t>employer</t>
        </is>
      </c>
      <c r="F1184" s="77" t="inlineStr">
        <is>
          <t>https://stacks.stanford.edu/file/druid:mk991cw1850/Clariant_FINAL_Documentation.pdf</t>
        </is>
      </c>
      <c r="G1184" s="77" t="inlineStr">
        <is>
          <t>ME310 2012-2013 Clariant final documentation</t>
        </is>
      </c>
      <c r="H1184" s="77" t="inlineStr">
        <is>
          <t>PDF</t>
        </is>
      </c>
      <c r="I1184" s="77" t="inlineStr">
        <is>
          <t>2012-13</t>
        </is>
      </c>
      <c r="J1184" s="77" t="inlineStr">
        <is>
          <t>2026-10-13</t>
        </is>
      </c>
      <c r="K1184" s="77" t="inlineStr">
        <is>
          <t>search-index extract</t>
        </is>
      </c>
      <c r="L1184" s="77" t="inlineStr">
        <is>
          <t>Search-result title/snippet only: ME310 team documentation for Clariant (historical example).</t>
        </is>
      </c>
    </row>
    <row r="1185">
      <c r="A1185" s="77" t="inlineStr">
        <is>
          <t>US03-S03-R1</t>
        </is>
      </c>
      <c r="B1185" s="77" t="inlineStr">
        <is>
          <t>US03</t>
        </is>
      </c>
      <c r="C1185" s="77" t="inlineStr">
        <is>
          <t>US03-S03</t>
        </is>
      </c>
      <c r="D1185" s="77" t="inlineStr">
        <is>
          <t>Public Policy Practicum (PUBLPOL 200A/B/C undergraduate senior practicum; PUBLPOL 309 MPP Practicum)</t>
        </is>
      </c>
      <c r="E1185" s="77" t="inlineStr">
        <is>
          <t>project; group; employer; participation; credit</t>
        </is>
      </c>
      <c r="F1185" s="77" t="inlineStr">
        <is>
          <t>https://publicpolicy.stanford.edu/undergraduate/practicum</t>
        </is>
      </c>
      <c r="G1185" s="77" t="inlineStr">
        <is>
          <t>Practicum - Public Policy Program</t>
        </is>
      </c>
      <c r="H1185" s="77" t="inlineStr">
        <is>
          <t>Undergraduate practicum</t>
        </is>
      </c>
      <c r="I1185" s="77" t="inlineStr">
        <is>
          <t>undated</t>
        </is>
      </c>
      <c r="J1185" s="77" t="inlineStr">
        <is>
          <t>2026-10-13</t>
        </is>
      </c>
      <c r="K1185" s="77" t="inlineStr">
        <is>
          <t>page text (WebFetch)</t>
        </is>
      </c>
      <c r="L1185" s="77" t="inlineStr">
        <is>
          <t>'Students must enroll in Public Policy 200a, 200b, or 200c for 5 units in their senior year'; 'students work in small teams'; 'a final report and formal presentation to the client'; 'over 50 client organizations'; clients include 'government and nonprofit organizations'.</t>
        </is>
      </c>
    </row>
    <row r="1186">
      <c r="A1186" s="77" t="inlineStr">
        <is>
          <t>US03-S03-R2</t>
        </is>
      </c>
      <c r="B1186" s="77" t="inlineStr">
        <is>
          <t>US03</t>
        </is>
      </c>
      <c r="C1186" s="77" t="inlineStr">
        <is>
          <t>US03-S03</t>
        </is>
      </c>
      <c r="D1186" s="77" t="inlineStr">
        <is>
          <t>Public Policy Practicum (PUBLPOL 200A/B/C undergraduate senior practicum; PUBLPOL 309 MPP Practicum)</t>
        </is>
      </c>
      <c r="E1186" s="77" t="inlineStr">
        <is>
          <t>group; employer; participation; credit</t>
        </is>
      </c>
      <c r="F1186" s="77" t="inlineStr">
        <is>
          <t>https://publicpolicy.stanford.edu/graduate/graduate-program</t>
        </is>
      </c>
      <c r="G1186" s="77" t="inlineStr">
        <is>
          <t>Graduate Program - Public Policy</t>
        </is>
      </c>
      <c r="H1186" s="77" t="inlineStr">
        <is>
          <t>Policies</t>
        </is>
      </c>
      <c r="I1186" s="77" t="inlineStr">
        <is>
          <t>undated</t>
        </is>
      </c>
      <c r="J1186" s="77" t="inlineStr">
        <is>
          <t>2026-10-13</t>
        </is>
      </c>
      <c r="K1186" s="77" t="inlineStr">
        <is>
          <t>page text (WebFetch)</t>
        </is>
      </c>
      <c r="L1186" s="77" t="inlineStr">
        <is>
          <t>MPP students must complete 'PUBLPOL 309 Practicum' (10 units, Autumn and Winter quarters); 'interdisciplinary student teams analyze real world policy issues for outside clients'.</t>
        </is>
      </c>
    </row>
    <row r="1187">
      <c r="A1187" s="77" t="inlineStr">
        <is>
          <t>US03-S04-R1</t>
        </is>
      </c>
      <c r="B1187" s="77" t="inlineStr">
        <is>
          <t>US03</t>
        </is>
      </c>
      <c r="C1187" s="77" t="inlineStr">
        <is>
          <t>US03-S04</t>
        </is>
      </c>
      <c r="D1187" s="77" t="inlineStr">
        <is>
          <t>MS&amp;E Senior Project (sponsor-based team projects)</t>
        </is>
      </c>
      <c r="E1187" s="77" t="inlineStr">
        <is>
          <t>project; group; employer; status</t>
        </is>
      </c>
      <c r="F1187" s="77" t="inlineStr">
        <is>
          <t>https://msande.stanford.edu/research-impact/mse-student-research/mse-senior-projects</t>
        </is>
      </c>
      <c r="G1187" s="77" t="inlineStr">
        <is>
          <t>MS&amp;E Senior Projects</t>
        </is>
      </c>
      <c r="H1187" s="77" t="inlineStr">
        <is>
          <t>2026 senior projects</t>
        </is>
      </c>
      <c r="I1187" s="77" t="inlineStr">
        <is>
          <t>2026</t>
        </is>
      </c>
      <c r="J1187" s="77" t="inlineStr">
        <is>
          <t>2026-10-13</t>
        </is>
      </c>
      <c r="K1187" s="77" t="inlineStr">
        <is>
          <t>page text (WebFetch)</t>
        </is>
      </c>
      <c r="L1187" s="77" t="inlineStr">
        <is>
          <t>'In teams of three to four'; 2026 senior projects with sponsors incl. IBM (three teams), New Enterprise Associates, Sanas, Ajax Health, Rashal Energies; deliverables incl. final presentations, financial models, go-to-market strategies, custom AI agents.</t>
        </is>
      </c>
    </row>
    <row r="1188">
      <c r="A1188" s="77" t="inlineStr">
        <is>
          <t>US03-S05-R1</t>
        </is>
      </c>
      <c r="B1188" s="77" t="inlineStr">
        <is>
          <t>US03</t>
        </is>
      </c>
      <c r="C1188" s="77" t="inlineStr">
        <is>
          <t>US03-S05</t>
        </is>
      </c>
      <c r="D1188" s="77" t="inlineStr">
        <is>
          <t>CS 210B Software Entrepreneurship Project (Software Development for Startups / Software Fair)</t>
        </is>
      </c>
      <c r="E1188" s="77" t="inlineStr">
        <is>
          <t>project; group; employer; status</t>
        </is>
      </c>
      <c r="F1188" s="77" t="inlineStr">
        <is>
          <t>https://cs210.stanford.edu/</t>
        </is>
      </c>
      <c r="G1188" s="77" t="inlineStr">
        <is>
          <t>CS210</t>
        </is>
      </c>
      <c r="H1188" s="77" t="inlineStr">
        <is>
          <t>Course site</t>
        </is>
      </c>
      <c r="I1188" s="77" t="inlineStr">
        <is>
          <t>2026</t>
        </is>
      </c>
      <c r="J1188" s="77" t="inlineStr">
        <is>
          <t>2026-10-13</t>
        </is>
      </c>
      <c r="K1188" s="77" t="inlineStr">
        <is>
          <t>search-summary paraphrase</t>
        </is>
      </c>
      <c r="L1188" s="77" t="inlineStr">
        <is>
          <t>Search-result summary: corporate partners seed projects with loosely defined challenges from R&amp;D labs; student teams treated as start-ups; CS 210B Spring 2026 listed; Software Fair 10 June 2026.</t>
        </is>
      </c>
    </row>
    <row r="1189">
      <c r="A1189" s="77" t="inlineStr">
        <is>
          <t>US03-S06-R1</t>
        </is>
      </c>
      <c r="B1189" s="77" t="inlineStr">
        <is>
          <t>US03</t>
        </is>
      </c>
      <c r="C1189" s="77" t="inlineStr">
        <is>
          <t>US03-S06</t>
        </is>
      </c>
      <c r="D1189" s="77" t="inlineStr">
        <is>
          <t>Law and Policy Lab practicums</t>
        </is>
      </c>
      <c r="E1189" s="77" t="inlineStr">
        <is>
          <t>project; employer; status</t>
        </is>
      </c>
      <c r="F1189" s="77" t="inlineStr">
        <is>
          <t>https://law.stanford.edu/education/only-at-sls/law-policy-lab/</t>
        </is>
      </c>
      <c r="G1189" s="77" t="inlineStr">
        <is>
          <t>Law &amp; Policy Lab</t>
        </is>
      </c>
      <c r="H1189" s="77" t="inlineStr">
        <is>
          <t>Overview</t>
        </is>
      </c>
      <c r="I1189" s="77" t="inlineStr">
        <is>
          <t>2026-27</t>
        </is>
      </c>
      <c r="J1189" s="77" t="inlineStr">
        <is>
          <t>2026-10-13</t>
        </is>
      </c>
      <c r="K1189" s="77" t="inlineStr">
        <is>
          <t>page text (WebFetch)</t>
        </is>
      </c>
      <c r="L1189" s="77" t="inlineStr">
        <is>
          <t>'Under the guidance of seasoned faculty advisers, Law and Policy Lab students counsel real-world clients.' 'The clients may be local, state, or federal public agencies or officials'; 'The resulting deliverables reflect the needs of the client'; 'Practicums 2026-2027'.</t>
        </is>
      </c>
    </row>
    <row r="1190">
      <c r="A1190" s="77" t="inlineStr">
        <is>
          <t>US04-S01-R1</t>
        </is>
      </c>
      <c r="B1190" s="77" t="inlineStr">
        <is>
          <t>US04</t>
        </is>
      </c>
      <c r="C1190" s="77" t="inlineStr">
        <is>
          <t>US04-S01</t>
        </is>
      </c>
      <c r="D1190" s="77" t="inlineStr">
        <is>
          <t>CS/IDS 163 Projects in Machine Learning</t>
        </is>
      </c>
      <c r="E1190" s="77" t="inlineStr">
        <is>
          <t>project; group; employer; credit; status</t>
        </is>
      </c>
      <c r="F1190" s="77" t="inlineStr">
        <is>
          <t>https://www.cms.caltech.edu/academics/courses</t>
        </is>
      </c>
      <c r="G1190" s="77" t="inlineStr">
        <is>
          <t>Courses - Computing + Mathematical Sciences</t>
        </is>
      </c>
      <c r="H1190" s="77" t="inlineStr">
        <is>
          <t>CS/IDS 163</t>
        </is>
      </c>
      <c r="I1190" s="77" t="inlineStr">
        <is>
          <t>2026-27 listing</t>
        </is>
      </c>
      <c r="J1190" s="77" t="inlineStr">
        <is>
          <t>2026-10-13</t>
        </is>
      </c>
      <c r="K1190" s="77" t="inlineStr">
        <is>
          <t>page text (WebFetch, summarised by fetch model; quotes verbatim where marked)</t>
        </is>
      </c>
      <c r="L1190" s="77" t="inlineStr">
        <is>
          <t>'This is a project-based course ... Students will work in groups. Each group will be provided a project topic to work on, along with domain expert advisors.'</t>
        </is>
      </c>
    </row>
    <row r="1191">
      <c r="A1191" s="77" t="inlineStr">
        <is>
          <t>US04-S02-R1</t>
        </is>
      </c>
      <c r="B1191" s="77" t="inlineStr">
        <is>
          <t>US04</t>
        </is>
      </c>
      <c r="C1191" s="77" t="inlineStr">
        <is>
          <t>US04-S02</t>
        </is>
      </c>
      <c r="D1191" s="77" t="inlineStr">
        <is>
          <t>ME 72 ab Engineering Design Laboratory (annual ME 72 design competition)</t>
        </is>
      </c>
      <c r="E1191" s="77" t="inlineStr">
        <is>
          <t>project; group; credit; status; eligibility</t>
        </is>
      </c>
      <c r="F1191" s="77" t="inlineStr">
        <is>
          <t>https://catalog.caltech.edu/current/2026-27/department/ME/</t>
        </is>
      </c>
      <c r="G1191" s="77" t="inlineStr">
        <is>
          <t>ME courses 2026-27</t>
        </is>
      </c>
      <c r="H1191" s="77" t="inlineStr">
        <is>
          <t>ME 72 ab</t>
        </is>
      </c>
      <c r="I1191" s="77" t="inlineStr">
        <is>
          <t>2026-27</t>
        </is>
      </c>
      <c r="J1191" s="77" t="inlineStr">
        <is>
          <t>2026-10-13</t>
        </is>
      </c>
      <c r="K1191" s="77" t="inlineStr">
        <is>
          <t>page text (WebFetch, summarised by fetch model; quotes verbatim where marked)</t>
        </is>
      </c>
      <c r="L1191" s="77" t="inlineStr">
        <is>
          <t>'A project-based course in which teams of students are challenged to design, test, analyze, and fabricate a robotic device to compete against devices designed by other student teams.'</t>
        </is>
      </c>
    </row>
    <row r="1192">
      <c r="A1192" s="77" t="inlineStr">
        <is>
          <t>US04-S02-R2</t>
        </is>
      </c>
      <c r="B1192" s="77" t="inlineStr">
        <is>
          <t>US04</t>
        </is>
      </c>
      <c r="C1192" s="77" t="inlineStr">
        <is>
          <t>US04-S02</t>
        </is>
      </c>
      <c r="D1192" s="77" t="inlineStr">
        <is>
          <t>ME 72 ab Engineering Design Laboratory (annual ME 72 design competition)</t>
        </is>
      </c>
      <c r="E1192" s="77" t="inlineStr">
        <is>
          <t>group; project; status; participation</t>
        </is>
      </c>
      <c r="F1192" s="77" t="inlineStr">
        <is>
          <t>https://www.caltech.edu/about/news/climbing-to-the-top-inside-caltechs-41st-annual-me-72-student-engineering-competition</t>
        </is>
      </c>
      <c r="G1192" s="77" t="inlineStr">
        <is>
          <t>Climbing to the Top: 41st ME 72</t>
        </is>
      </c>
      <c r="H1192" s="77" t="inlineStr">
        <is>
          <t>News</t>
        </is>
      </c>
      <c r="I1192" s="77" t="inlineStr">
        <is>
          <t>2026-03-16</t>
        </is>
      </c>
      <c r="J1192" s="77" t="inlineStr">
        <is>
          <t>2026-10-13</t>
        </is>
      </c>
      <c r="K1192" s="77" t="inlineStr">
        <is>
          <t>page text (WebFetch, summarised by fetch model; quotes verbatim where marked)</t>
        </is>
      </c>
      <c r="L1192" s="77" t="inlineStr">
        <is>
          <t>'Six teams, made up of five to seven students, each built two robots over the course of about 15 weeks.' 'The ME 72 project is the engineering design capstone requirement at Caltech.'</t>
        </is>
      </c>
    </row>
    <row r="1193">
      <c r="A1193" s="77" t="inlineStr">
        <is>
          <t>US04-S03-R1</t>
        </is>
      </c>
      <c r="B1193" s="77" t="inlineStr">
        <is>
          <t>US04</t>
        </is>
      </c>
      <c r="C1193" s="77" t="inlineStr">
        <is>
          <t>US04-S03</t>
        </is>
      </c>
      <c r="D1193" s="77" t="inlineStr">
        <is>
          <t>Caltech Space Challenge</t>
        </is>
      </c>
      <c r="E1193" s="77" t="inlineStr">
        <is>
          <t>project; group; employer; eligibility; status</t>
        </is>
      </c>
      <c r="F1193" s="77" t="inlineStr">
        <is>
          <t>https://www.caltech.edu/about/news/caltechs-2026-space-challenge-visits-a-comet-and-venus</t>
        </is>
      </c>
      <c r="G1193" s="77" t="inlineStr">
        <is>
          <t>Caltech's 2026 Space Challenge Visits a Comet and Venus</t>
        </is>
      </c>
      <c r="H1193" s="77" t="inlineStr">
        <is>
          <t>News</t>
        </is>
      </c>
      <c r="I1193" s="77" t="inlineStr">
        <is>
          <t>2026</t>
        </is>
      </c>
      <c r="J1193" s="77" t="inlineStr">
        <is>
          <t>2026-10-13</t>
        </is>
      </c>
      <c r="K1193" s="77" t="inlineStr">
        <is>
          <t>page text (WebFetch, summarised by fetch model; quotes verbatim where marked)</t>
        </is>
      </c>
      <c r="L1193" s="77" t="inlineStr">
        <is>
          <t>'split evenly into two teams'; mentors 'experts from campus and JPL, which Caltech manages for NASA'; judges include Mike Watkins, Fred Hadaegh, Carol Raymond (JPL), Garrett Reisman; article names no industry mentors or sponsors.</t>
        </is>
      </c>
    </row>
    <row r="1194">
      <c r="A1194" s="77" t="inlineStr">
        <is>
          <t>US04-S04-R1</t>
        </is>
      </c>
      <c r="B1194" s="77" t="inlineStr">
        <is>
          <t>US04</t>
        </is>
      </c>
      <c r="C1194" s="77" t="inlineStr">
        <is>
          <t>US04-S04</t>
        </is>
      </c>
      <c r="D1194" s="77" t="inlineStr">
        <is>
          <t>E/ME/MedE 106 ab Design for Freedom from Disability</t>
        </is>
      </c>
      <c r="E1194" s="77" t="inlineStr">
        <is>
          <t>project; employer; status</t>
        </is>
      </c>
      <c r="F1194" s="77" t="inlineStr">
        <is>
          <t>https://catalog.caltech.edu/current/2026-27/department/ME/</t>
        </is>
      </c>
      <c r="G1194" s="77" t="inlineStr">
        <is>
          <t>ME courses 2026-27</t>
        </is>
      </c>
      <c r="H1194" s="77" t="inlineStr">
        <is>
          <t>ME/CE/AM 106</t>
        </is>
      </c>
      <c r="I1194" s="77" t="inlineStr">
        <is>
          <t>2026-27</t>
        </is>
      </c>
      <c r="J1194" s="77" t="inlineStr">
        <is>
          <t>2026-10-13</t>
        </is>
      </c>
      <c r="K1194" s="77" t="inlineStr">
        <is>
          <t>page text (WebFetch, summarised by fetch model; quotes verbatim where marked)</t>
        </is>
      </c>
      <c r="L1194" s="77" t="inlineStr">
        <is>
          <t>'This Product Design class focuses on people with Disabilities and is done in collaboration with Rancho Los Amigos National Rehabilitation Center.' Not offered 2026-27.</t>
        </is>
      </c>
    </row>
    <row r="1195">
      <c r="A1195" s="77" t="inlineStr">
        <is>
          <t>US04-S04-R2</t>
        </is>
      </c>
      <c r="B1195" s="77" t="inlineStr">
        <is>
          <t>US04</t>
        </is>
      </c>
      <c r="C1195" s="77" t="inlineStr">
        <is>
          <t>US04-S04</t>
        </is>
      </c>
      <c r="D1195" s="77" t="inlineStr">
        <is>
          <t>E/ME/MedE 106 ab Design for Freedom from Disability</t>
        </is>
      </c>
      <c r="E1195" s="77" t="inlineStr">
        <is>
          <t>employer; status</t>
        </is>
      </c>
      <c r="F1195" s="77" t="inlineStr">
        <is>
          <t>https://mede.caltech.edu/academics/courses</t>
        </is>
      </c>
      <c r="G1195" s="77" t="inlineStr">
        <is>
          <t>Courses - Medical Engineering</t>
        </is>
      </c>
      <c r="H1195" s="77" t="inlineStr">
        <is>
          <t>E/ME/MedE 106 ab</t>
        </is>
      </c>
      <c r="I1195" s="77" t="inlineStr">
        <is>
          <t>undated</t>
        </is>
      </c>
      <c r="J1195" s="77" t="inlineStr">
        <is>
          <t>2026-10-13</t>
        </is>
      </c>
      <c r="K1195" s="77" t="inlineStr">
        <is>
          <t>page text (WebFetch, summarised by fetch model; quotes verbatim where marked)</t>
        </is>
      </c>
      <c r="L1195" s="77" t="inlineStr">
        <is>
          <t>'done in collaboration with Rancho Los Amigos National Rehabilitation Center'; Not offered 2026-27.</t>
        </is>
      </c>
    </row>
    <row r="1196">
      <c r="A1196" s="77" t="inlineStr">
        <is>
          <t>US05-S01-R1</t>
        </is>
      </c>
      <c r="B1196" s="77" t="inlineStr">
        <is>
          <t>US05</t>
        </is>
      </c>
      <c r="C1196" s="77" t="inlineStr">
        <is>
          <t>US05-S01</t>
        </is>
      </c>
      <c r="D1196" s="77" t="inlineStr">
        <is>
          <t>Introduction to Policy Analysis (IPA) Team Consulting Projects</t>
        </is>
      </c>
      <c r="E1196" s="77" t="inlineStr">
        <is>
          <t>project; group; employer; status; duration</t>
        </is>
      </c>
      <c r="F1196" s="77" t="inlineStr">
        <is>
          <t>https://gspp.berkeley.edu/career-services/client-based-projects/introduction-to-policy-analysis-ipa</t>
        </is>
      </c>
      <c r="G1196" s="77" t="inlineStr">
        <is>
          <t>Introduction to Policy Analysis (IPA) Team Projects</t>
        </is>
      </c>
      <c r="H1196" s="77" t="inlineStr">
        <is>
          <t>Main page</t>
        </is>
      </c>
      <c r="I1196" s="77" t="inlineStr">
        <is>
          <t>Spring 2027</t>
        </is>
      </c>
      <c r="J1196" s="77" t="inlineStr">
        <is>
          <t>2026-10-13</t>
        </is>
      </c>
      <c r="K1196" s="77" t="inlineStr">
        <is>
          <t>page text (WebFetch; answered by fetch model, extracts are its quoted passages)</t>
        </is>
      </c>
      <c r="L1196" s="77" t="inlineStr">
        <is>
          <t>'by a team of four to six people'; 'pro-bono policy consulting services to public sector agencies and non-governmental organizations'; 'an analytical report accompanied by an oral presentation'; 'We are now accepting proposals for the Spring 2027 IPA course.' Draft mid-April, final mid-May.</t>
        </is>
      </c>
    </row>
    <row r="1197">
      <c r="A1197" s="77" t="inlineStr">
        <is>
          <t>US05-S01-R2</t>
        </is>
      </c>
      <c r="B1197" s="77" t="inlineStr">
        <is>
          <t>US05</t>
        </is>
      </c>
      <c r="C1197" s="77" t="inlineStr">
        <is>
          <t>US05-S01</t>
        </is>
      </c>
      <c r="D1197" s="77" t="inlineStr">
        <is>
          <t>Introduction to Policy Analysis (IPA) Team Consulting Projects</t>
        </is>
      </c>
      <c r="E1197" s="77" t="inlineStr">
        <is>
          <t>employer; group</t>
        </is>
      </c>
      <c r="F1197" s="77" t="inlineStr">
        <is>
          <t>https://gspp.berkeley.edu/career-services/client-based-projects</t>
        </is>
      </c>
      <c r="G1197" s="77" t="inlineStr">
        <is>
          <t>Client-Based Projects</t>
        </is>
      </c>
      <c r="H1197" s="77" t="inlineStr">
        <is>
          <t>Search summary</t>
        </is>
      </c>
      <c r="I1197" s="77" t="inlineStr">
        <is>
          <t>undated</t>
        </is>
      </c>
      <c r="J1197" s="77" t="inlineStr">
        <is>
          <t>2026-10-13</t>
        </is>
      </c>
      <c r="K1197" s="77" t="inlineStr">
        <is>
          <t>search-summary paraphrase</t>
        </is>
      </c>
      <c r="L1197" s="77" t="inlineStr">
        <is>
          <t>Teams work under faculty coaches; clients asked to meet team early in semester and about every two weeks.</t>
        </is>
      </c>
    </row>
    <row r="1198">
      <c r="A1198" s="77" t="inlineStr">
        <is>
          <t>US05-S02-R1</t>
        </is>
      </c>
      <c r="B1198" s="77" t="inlineStr">
        <is>
          <t>US05</t>
        </is>
      </c>
      <c r="C1198" s="77" t="inlineStr">
        <is>
          <t>US05-S02</t>
        </is>
      </c>
      <c r="D1198" s="77" t="inlineStr">
        <is>
          <t>MEng Capstone (partner-led), Fung Institute for Engineering Leadership</t>
        </is>
      </c>
      <c r="E1198" s="77" t="inlineStr">
        <is>
          <t>project; group; employer; status; duration</t>
        </is>
      </c>
      <c r="F1198" s="77" t="inlineStr">
        <is>
          <t>https://funginstitute.berkeley.edu/programs-centers/full-time-program/capstone-experience/</t>
        </is>
      </c>
      <c r="G1198" s="77" t="inlineStr">
        <is>
          <t>Capstone Experience</t>
        </is>
      </c>
      <c r="H1198" s="77" t="inlineStr">
        <is>
          <t>Main page</t>
        </is>
      </c>
      <c r="I1198" s="77" t="inlineStr">
        <is>
          <t>2026-27</t>
        </is>
      </c>
      <c r="J1198" s="77" t="inlineStr">
        <is>
          <t>2026-10-13</t>
        </is>
      </c>
      <c r="K1198" s="77" t="inlineStr">
        <is>
          <t>page text (WebFetch; answered by fetch model, extracts are its quoted passages)</t>
        </is>
      </c>
      <c r="L1198" s="77" t="inlineStr">
        <is>
          <t>'Team size ranges from three to five students'; 'a nine-month experiential course integrated into the Master of Engineering (MEng) degree program'; 'In a partner-led capstone, industry advisors take the lead in driving project direction.'; 'Teams will start work on the projects in early September through the following May.'</t>
        </is>
      </c>
    </row>
    <row r="1199">
      <c r="A1199" s="77" t="inlineStr">
        <is>
          <t>US05-S02-R2</t>
        </is>
      </c>
      <c r="B1199" s="77" t="inlineStr">
        <is>
          <t>US05</t>
        </is>
      </c>
      <c r="C1199" s="77" t="inlineStr">
        <is>
          <t>US05-S02</t>
        </is>
      </c>
      <c r="D1199" s="77" t="inlineStr">
        <is>
          <t>MEng Capstone (partner-led), Fung Institute for Engineering Leadership</t>
        </is>
      </c>
      <c r="E1199" s="77" t="inlineStr">
        <is>
          <t>employer</t>
        </is>
      </c>
      <c r="F1199" s="77" t="inlineStr">
        <is>
          <t>https://funginstitute.berkeley.edu/partners/</t>
        </is>
      </c>
      <c r="G1199" s="77" t="inlineStr">
        <is>
          <t>Capstone Project Industry Engagement</t>
        </is>
      </c>
      <c r="H1199" s="77" t="inlineStr">
        <is>
          <t>Partners page</t>
        </is>
      </c>
      <c r="I1199" s="77" t="inlineStr">
        <is>
          <t>undated</t>
        </is>
      </c>
      <c r="J1199" s="77" t="inlineStr">
        <is>
          <t>2026-10-13</t>
        </is>
      </c>
      <c r="K1199" s="77" t="inlineStr">
        <is>
          <t>page text (WebFetch; answered by fetch model, extracts are its quoted passages)</t>
        </is>
      </c>
      <c r="L1199" s="77" t="inlineStr">
        <is>
          <t>MEng partners range 'from nimble startups to established enterprises and mission-driven nonprofits'; sample partner list; team of 3-5 graduate engineers over an academic year.</t>
        </is>
      </c>
    </row>
    <row r="1200">
      <c r="A1200" s="77" t="inlineStr">
        <is>
          <t>US05-S03-R1</t>
        </is>
      </c>
      <c r="B1200" s="77" t="inlineStr">
        <is>
          <t>US05</t>
        </is>
      </c>
      <c r="C1200" s="77" t="inlineStr">
        <is>
          <t>US05-S03</t>
        </is>
      </c>
      <c r="D1200" s="77" t="inlineStr">
        <is>
          <t>Data Science Discovery Program (Data Discovery course)</t>
        </is>
      </c>
      <c r="E1200" s="77" t="inlineStr">
        <is>
          <t>project; group; employer; status; credit; duration</t>
        </is>
      </c>
      <c r="F1200" s="77" t="inlineStr">
        <is>
          <t>https://cdss.berkeley.edu/discovery/partner</t>
        </is>
      </c>
      <c r="G1200" s="77" t="inlineStr">
        <is>
          <t>Research Mentors</t>
        </is>
      </c>
      <c r="H1200" s="77" t="inlineStr">
        <is>
          <t>Partner page</t>
        </is>
      </c>
      <c r="I1200" s="77" t="inlineStr">
        <is>
          <t>Fall 2026</t>
        </is>
      </c>
      <c r="J1200" s="77" t="inlineStr">
        <is>
          <t>2026-10-13</t>
        </is>
      </c>
      <c r="K1200" s="77" t="inlineStr">
        <is>
          <t>page text (WebFetch; answered by fetch model, extracts are its quoted passages)</t>
        </is>
      </c>
      <c r="L1200" s="77" t="inlineStr">
        <is>
          <t>'We accept proposals hosted by any academic institution, private company, nonprofit or government agency.'; 'to form your team of 1-5 students'; 'about 12 six-hour weeks'; 'presenting a poster at the end of the term'; project work begins Sept. 1, 2026.</t>
        </is>
      </c>
    </row>
    <row r="1201">
      <c r="A1201" s="77" t="inlineStr">
        <is>
          <t>US05-S03-R2</t>
        </is>
      </c>
      <c r="B1201" s="77" t="inlineStr">
        <is>
          <t>US05</t>
        </is>
      </c>
      <c r="C1201" s="77" t="inlineStr">
        <is>
          <t>US05-S03</t>
        </is>
      </c>
      <c r="D1201" s="77" t="inlineStr">
        <is>
          <t>Data Science Discovery Program (Data Discovery course)</t>
        </is>
      </c>
      <c r="E1201" s="77" t="inlineStr">
        <is>
          <t>credit; eligibility</t>
        </is>
      </c>
      <c r="F1201" s="77" t="inlineStr">
        <is>
          <t>https://undergraduate.catalog.berkeley.edu/courses/1587661</t>
        </is>
      </c>
      <c r="G1201" s="77" t="inlineStr">
        <is>
          <t>DATA198 Course</t>
        </is>
      </c>
      <c r="H1201" s="77" t="inlineStr">
        <is>
          <t>Catalog</t>
        </is>
      </c>
      <c r="I1201" s="77" t="inlineStr">
        <is>
          <t>undated</t>
        </is>
      </c>
      <c r="J1201" s="77" t="inlineStr">
        <is>
          <t>2026-10-13</t>
        </is>
      </c>
      <c r="K1201" s="77" t="inlineStr">
        <is>
          <t>search-summary paraphrase</t>
        </is>
      </c>
      <c r="L1201" s="77" t="inlineStr">
        <is>
          <t>DATA 198 Directed Group Studies for Advanced Undergraduates, max 4 units, P/NP.</t>
        </is>
      </c>
    </row>
    <row r="1202">
      <c r="A1202" s="77" t="inlineStr">
        <is>
          <t>US05-S04-R1</t>
        </is>
      </c>
      <c r="B1202" s="77" t="inlineStr">
        <is>
          <t>US05</t>
        </is>
      </c>
      <c r="C1202" s="77" t="inlineStr">
        <is>
          <t>US05-S04</t>
        </is>
      </c>
      <c r="D1202" s="77" t="inlineStr">
        <is>
          <t>Social Sector Solutions (Center for Social Sector Leadership)</t>
        </is>
      </c>
      <c r="E1202" s="77" t="inlineStr">
        <is>
          <t>project; group; employer; reach; duration</t>
        </is>
      </c>
      <c r="F1202" s="77" t="inlineStr">
        <is>
          <t>https://haas.berkeley.edu/cssl/programs-events/social-sector-solutions/</t>
        </is>
      </c>
      <c r="G1202" s="77" t="inlineStr">
        <is>
          <t>Social Sector Solutions</t>
        </is>
      </c>
      <c r="H1202" s="77" t="inlineStr">
        <is>
          <t>Main page</t>
        </is>
      </c>
      <c r="I1202" s="77" t="inlineStr">
        <is>
          <t>2026 heading only</t>
        </is>
      </c>
      <c r="J1202" s="77" t="inlineStr">
        <is>
          <t>2026-10-13</t>
        </is>
      </c>
      <c r="K1202" s="77" t="inlineStr">
        <is>
          <t>page text (WebFetch; answered by fetch model, extracts are its quoted passages)</t>
        </is>
      </c>
      <c r="L1202" s="77" t="inlineStr">
        <is>
          <t>'Multidisciplinary teams of 5-7 MBAs, Berkeley graduate students, and select undergraduate business students'; 'Teams work with a nonprofit client to tackle a key strategic question for the organization.'; 'A 15 week strategy consultation'.</t>
        </is>
      </c>
    </row>
    <row r="1203">
      <c r="A1203" s="77" t="inlineStr">
        <is>
          <t>US05-S05-R1</t>
        </is>
      </c>
      <c r="B1203" s="77" t="inlineStr">
        <is>
          <t>US05</t>
        </is>
      </c>
      <c r="C1203" s="77" t="inlineStr">
        <is>
          <t>US05-S05</t>
        </is>
      </c>
      <c r="D1203" s="77" t="inlineStr">
        <is>
          <t>Haas@Work (Haas MBA experiential course)</t>
        </is>
      </c>
      <c r="E1203" s="77" t="inlineStr">
        <is>
          <t>project; group; employer; reach</t>
        </is>
      </c>
      <c r="F1203" s="77" t="inlineStr">
        <is>
          <t>https://mba.haas.berkeley.edu/academics/experiential-learning</t>
        </is>
      </c>
      <c r="G1203" s="77" t="inlineStr">
        <is>
          <t>Experiential Learning</t>
        </is>
      </c>
      <c r="H1203" s="77" t="inlineStr">
        <is>
          <t>Haas@Work</t>
        </is>
      </c>
      <c r="I1203" s="77" t="inlineStr">
        <is>
          <t>undated</t>
        </is>
      </c>
      <c r="J1203" s="77" t="inlineStr">
        <is>
          <t>2026-10-13</t>
        </is>
      </c>
      <c r="K1203" s="77" t="inlineStr">
        <is>
          <t>page text (WebFetch; answered by fetch model, extracts are its quoted passages)</t>
        </is>
      </c>
      <c r="L1203" s="77" t="inlineStr">
        <is>
          <t>Students work in 'teams of Berkeley MBA students' with firms' executives; the firm selects 'the best ideas' for implementation; 'You will take at least one of nearly 20 Experiential Learning courses.'</t>
        </is>
      </c>
    </row>
    <row r="1204">
      <c r="A1204" s="77" t="inlineStr">
        <is>
          <t>US05-S06-R1</t>
        </is>
      </c>
      <c r="B1204" s="77" t="inlineStr">
        <is>
          <t>US05</t>
        </is>
      </c>
      <c r="C1204" s="77" t="inlineStr">
        <is>
          <t>US05-S06</t>
        </is>
      </c>
      <c r="D1204" s="77" t="inlineStr">
        <is>
          <t>Startup Lab (MBA 295T)</t>
        </is>
      </c>
      <c r="E1204" s="77" t="inlineStr">
        <is>
          <t>project; group; employer; credit</t>
        </is>
      </c>
      <c r="F1204" s="77" t="inlineStr">
        <is>
          <t>https://courses.haas.berkeley.edu/descriptions/Descriptions/EWMBA295T-3_Spring20.htm</t>
        </is>
      </c>
      <c r="G1204" s="77" t="inlineStr">
        <is>
          <t>MBA 295T course description</t>
        </is>
      </c>
      <c r="H1204" s="77" t="inlineStr">
        <is>
          <t>Syllabus</t>
        </is>
      </c>
      <c r="I1204" s="77" t="inlineStr">
        <is>
          <t>2020 (also 2016, 2018 listings)</t>
        </is>
      </c>
      <c r="J1204" s="77" t="inlineStr">
        <is>
          <t>2026-10-13</t>
        </is>
      </c>
      <c r="K1204" s="77" t="inlineStr">
        <is>
          <t>search-index extract (search-summary paraphrase)</t>
        </is>
      </c>
      <c r="L1204" s="77" t="inlineStr">
        <is>
          <t>Search summary: semester-long project-based consulting course; teams 3-5; startups' founder or executive team; client feedback 10% of grade.</t>
        </is>
      </c>
    </row>
    <row r="1205">
      <c r="A1205" s="77" t="inlineStr">
        <is>
          <t>US05-S07-R1</t>
        </is>
      </c>
      <c r="B1205" s="77" t="inlineStr">
        <is>
          <t>US05</t>
        </is>
      </c>
      <c r="C1205" s="77" t="inlineStr">
        <is>
          <t>US05-S07</t>
        </is>
      </c>
      <c r="D1205" s="77" t="inlineStr">
        <is>
          <t>Fung Fellowship (Health + Innovation and Sustainability + Innovation tracks)</t>
        </is>
      </c>
      <c r="E1205" s="77" t="inlineStr">
        <is>
          <t>project; group; employer; reach; eligibility; duration; status</t>
        </is>
      </c>
      <c r="F1205" s="77" t="inlineStr">
        <is>
          <t>https://funginstitute.berkeley.edu/fung-fellows/</t>
        </is>
      </c>
      <c r="G1205" s="77" t="inlineStr">
        <is>
          <t>The UC Berkeley Fung Fellowship</t>
        </is>
      </c>
      <c r="H1205" s="77" t="inlineStr">
        <is>
          <t>Main page</t>
        </is>
      </c>
      <c r="I1205" s="77" t="inlineStr">
        <is>
          <t>2026</t>
        </is>
      </c>
      <c r="J1205" s="77" t="inlineStr">
        <is>
          <t>2026-10-13</t>
        </is>
      </c>
      <c r="K1205" s="77" t="inlineStr">
        <is>
          <t>page text (WebFetch; fetch-model answer)</t>
        </is>
      </c>
      <c r="L1205" s="77" t="inlineStr">
        <is>
          <t>Brings together 'engineering and non-engineering undergraduates'; about 12 weeks, one semester, Fall and Spring; fellows work in student teams with partner organizations on public health or sustainability challenges.</t>
        </is>
      </c>
    </row>
    <row r="1206">
      <c r="A1206" s="77" t="inlineStr">
        <is>
          <t>US05-S07-R2</t>
        </is>
      </c>
      <c r="B1206" s="77" t="inlineStr">
        <is>
          <t>US05</t>
        </is>
      </c>
      <c r="C1206" s="77" t="inlineStr">
        <is>
          <t>US05-S07</t>
        </is>
      </c>
      <c r="D1206" s="77" t="inlineStr">
        <is>
          <t>Fung Fellowship (Health + Innovation and Sustainability + Innovation tracks)</t>
        </is>
      </c>
      <c r="E1206" s="77" t="inlineStr">
        <is>
          <t>group; employer; status; project</t>
        </is>
      </c>
      <c r="F1206" s="77" t="inlineStr">
        <is>
          <t>https://funginstitute.berkeley.edu/ff-showcase-2026/</t>
        </is>
      </c>
      <c r="G1206" s="77" t="inlineStr">
        <is>
          <t>Fung Fellowship End of Year Showcase 2026</t>
        </is>
      </c>
      <c r="H1206" s="77" t="inlineStr">
        <is>
          <t>Showcase</t>
        </is>
      </c>
      <c r="I1206" s="77" t="inlineStr">
        <is>
          <t>2026</t>
        </is>
      </c>
      <c r="J1206" s="77" t="inlineStr">
        <is>
          <t>2026-10-13</t>
        </is>
      </c>
      <c r="K1206" s="77" t="inlineStr">
        <is>
          <t>page text (WebFetch; fetch-model answer)</t>
        </is>
      </c>
      <c r="L1206" s="77" t="inlineStr">
        <is>
          <t>Health + Innovation 10 projects, teams of 3-5; Sustainability + Innovation 5 projects, teams of 3-6; partners Kaiser Permanente, UCSF, CA Dept of Fish and Wildlife, CA Dept of Health Care Services, ReFED; INSO and Navigating Care independent with no outside partner.</t>
        </is>
      </c>
    </row>
    <row r="1207">
      <c r="A1207" s="77" t="inlineStr">
        <is>
          <t>US05-S07-R3</t>
        </is>
      </c>
      <c r="B1207" s="77" t="inlineStr">
        <is>
          <t>US05</t>
        </is>
      </c>
      <c r="C1207" s="77" t="inlineStr">
        <is>
          <t>US05-S07</t>
        </is>
      </c>
      <c r="D1207" s="77" t="inlineStr">
        <is>
          <t>Fung Fellowship (Health + Innovation and Sustainability + Innovation tracks)</t>
        </is>
      </c>
      <c r="E1207" s="77" t="inlineStr">
        <is>
          <t>employer; project</t>
        </is>
      </c>
      <c r="F1207" s="77" t="inlineStr">
        <is>
          <t>https://funginstitute.berkeley.edu/fung-fellows/partner-with-us/partners/</t>
        </is>
      </c>
      <c r="G1207" s="77" t="inlineStr">
        <is>
          <t>Fung Fellowship Partners</t>
        </is>
      </c>
      <c r="H1207" s="77" t="inlineStr">
        <is>
          <t>Partners page</t>
        </is>
      </c>
      <c r="I1207" s="77" t="inlineStr">
        <is>
          <t>undated</t>
        </is>
      </c>
      <c r="J1207" s="77" t="inlineStr">
        <is>
          <t>2026-10-13</t>
        </is>
      </c>
      <c r="K1207" s="77" t="inlineStr">
        <is>
          <t>page text (WebFetch; fetch-model answer)</t>
        </is>
      </c>
      <c r="L1207" s="77" t="inlineStr">
        <is>
          <t>Partners submit a project proposal and can 'Connect with students in the classroom'; spotlights include a web application, clinical screening toolkit, AR/VR learning app.</t>
        </is>
      </c>
    </row>
    <row r="1208">
      <c r="A1208" s="77" t="inlineStr">
        <is>
          <t>US06-S01-R1</t>
        </is>
      </c>
      <c r="B1208" s="77" t="inlineStr">
        <is>
          <t>US06</t>
        </is>
      </c>
      <c r="C1208" s="77" t="inlineStr">
        <is>
          <t>US06-S01</t>
        </is>
      </c>
      <c r="D1208" s="77" t="inlineStr">
        <is>
          <t>Metcalf Sprints</t>
        </is>
      </c>
      <c r="E1208" s="77" t="inlineStr">
        <is>
          <t>project; group; employer; status; duration; eligibility</t>
        </is>
      </c>
      <c r="F1208" s="77" t="inlineStr">
        <is>
          <t>https://careeradvancement.uchicago.edu/student-opportunities/month-long-programs/metcalf-sprints/</t>
        </is>
      </c>
      <c r="G1208" s="77" t="inlineStr">
        <is>
          <t>Metcalf Sprints</t>
        </is>
      </c>
      <c r="H1208" s="77" t="inlineStr">
        <is>
          <t>Programme page</t>
        </is>
      </c>
      <c r="I1208" s="77" t="inlineStr">
        <is>
          <t>2026-27</t>
        </is>
      </c>
      <c r="J1208" s="77" t="inlineStr">
        <is>
          <t>2026-10-13</t>
        </is>
      </c>
      <c r="K1208" s="77" t="inlineStr">
        <is>
          <t>page text</t>
        </is>
      </c>
      <c r="L1208" s="77" t="inlineStr">
        <is>
          <t>'co-op, project-based experiences for UChicago students'; 'teams of undergraduates work together on a deliverable for an employer partner'; 'Admitted students are matched to projects based on their interests, skills, and the needs of each organization'; academic-year sprint 3 weeks part-time; summer 2 weeks full-time; Fall sprint Nov 9-Dec 4, 2026, applications Sept 28-Oct 12, 2026; Winter sprint Feb 15-Mar 5, 2027; Spring May 3-21, 2027; Summer Aug 9-20, 2027 (WebFetch summary of page text).</t>
        </is>
      </c>
    </row>
    <row r="1209">
      <c r="A1209" s="77" t="inlineStr">
        <is>
          <t>US06-S01-R2</t>
        </is>
      </c>
      <c r="B1209" s="77" t="inlineStr">
        <is>
          <t>US06</t>
        </is>
      </c>
      <c r="C1209" s="77" t="inlineStr">
        <is>
          <t>US06-S01</t>
        </is>
      </c>
      <c r="D1209" s="77" t="inlineStr">
        <is>
          <t>Metcalf Sprints</t>
        </is>
      </c>
      <c r="E1209" s="77" t="inlineStr">
        <is>
          <t>project; group; employer; reach</t>
        </is>
      </c>
      <c r="F1209" s="77" t="inlineStr">
        <is>
          <t>https://careeradvancement.uchicago.edu/student-opportunities/internships/internship-programs/</t>
        </is>
      </c>
      <c r="G1209" s="77" t="inlineStr">
        <is>
          <t>Internship Programs</t>
        </is>
      </c>
      <c r="H1209" s="77" t="inlineStr">
        <is>
          <t>Metcalf Sprints section</t>
        </is>
      </c>
      <c r="I1209" s="77" t="inlineStr">
        <is>
          <t>2026-27</t>
        </is>
      </c>
      <c r="J1209" s="77" t="inlineStr">
        <is>
          <t>2026-10-13</t>
        </is>
      </c>
      <c r="K1209" s="77" t="inlineStr">
        <is>
          <t>page text</t>
        </is>
      </c>
      <c r="L1209" s="77" t="inlineStr">
        <is>
          <t>Sprints described as 'co-op, project-based experiences for UChicago students' where 'teams of undergraduates work together on a deliverable for an employer partner'; '2026-27 metcalf' label applies to Metcalf internships, not sprints.</t>
        </is>
      </c>
    </row>
    <row r="1210">
      <c r="A1210" s="77" t="inlineStr">
        <is>
          <t>US06-S02-R1</t>
        </is>
      </c>
      <c r="B1210" s="77" t="inlineStr">
        <is>
          <t>US06</t>
        </is>
      </c>
      <c r="C1210" s="77" t="inlineStr">
        <is>
          <t>US06-S02</t>
        </is>
      </c>
      <c r="D1210" s="77" t="inlineStr">
        <is>
          <t>Harris Policy Labs (PPHA 60000)</t>
        </is>
      </c>
      <c r="E1210" s="77" t="inlineStr">
        <is>
          <t>project; group; employer; reach; eligibility; credit; participation</t>
        </is>
      </c>
      <c r="F1210" s="77" t="inlineStr">
        <is>
          <t>https://harris.uchicago.edu/academics/design-your-path/applied-experience/harris-policy-lab</t>
        </is>
      </c>
      <c r="G1210" s="77" t="inlineStr">
        <is>
          <t>Harris Policy Labs</t>
        </is>
      </c>
      <c r="H1210" s="77" t="inlineStr">
        <is>
          <t>Programme page</t>
        </is>
      </c>
      <c r="I1210" s="77" t="inlineStr">
        <is>
          <t>undated (site current)</t>
        </is>
      </c>
      <c r="J1210" s="77" t="inlineStr">
        <is>
          <t>2026-10-13</t>
        </is>
      </c>
      <c r="K1210" s="77" t="inlineStr">
        <is>
          <t>page text</t>
        </is>
      </c>
      <c r="L1210" s="77" t="inlineStr">
        <is>
          <t>'elective courses that put rigorous policy training into practice'; clients 'include government agencies, nonprofits, multilateral institutions, and University of Chicago partners'; teams produce 'evidence-informed, actionable recommendations' presented to client leadership; each quarter earns one letter grade and 100 units; launched 2016, runs Fall, Winter, Spring; second-year students encouraged, other professional-school students with consent (WebFetch summary).</t>
        </is>
      </c>
    </row>
    <row r="1211">
      <c r="A1211" s="77" t="inlineStr">
        <is>
          <t>US06-S02-R2</t>
        </is>
      </c>
      <c r="B1211" s="77" t="inlineStr">
        <is>
          <t>US06</t>
        </is>
      </c>
      <c r="C1211" s="77" t="inlineStr">
        <is>
          <t>US06-S02</t>
        </is>
      </c>
      <c r="D1211" s="77" t="inlineStr">
        <is>
          <t>Harris Policy Labs (PPHA 60000)</t>
        </is>
      </c>
      <c r="E1211" s="77" t="inlineStr">
        <is>
          <t>project; group; employer; status; credit</t>
        </is>
      </c>
      <c r="F1211" s="77" t="inlineStr">
        <is>
          <t>https://harris.uchicago.edu/sites/default/files/2026-04/PPHA%2060000_Policy%20Lab_Goerge_2026.pdf</t>
        </is>
      </c>
      <c r="G1211" s="77" t="inlineStr">
        <is>
          <t>PPHA 60000-2 Spring 2026 Policy Lab Syllabus</t>
        </is>
      </c>
      <c r="H1211" s="77" t="inlineStr">
        <is>
          <t>Syllabus p.1</t>
        </is>
      </c>
      <c r="I1211" s="77" t="inlineStr">
        <is>
          <t>Spring 2026</t>
        </is>
      </c>
      <c r="J1211" s="77" t="inlineStr">
        <is>
          <t>2026-10-13</t>
        </is>
      </c>
      <c r="K1211" s="77" t="inlineStr">
        <is>
          <t>page text (PDF via pdftotext)</t>
        </is>
      </c>
      <c r="L1211" s="77" t="inlineStr">
        <is>
          <t>'This is practicum style course. Students work in teams to develop and execute a project for their client.' 'Students will take direction from state and local policymakers and administrators on priority topics'; grading includes policy memo, presentation, slide deck and peer evaluation of teammates; 'before products are client facing'.</t>
        </is>
      </c>
    </row>
    <row r="1212">
      <c r="A1212" s="77" t="inlineStr">
        <is>
          <t>US06-S03-R1</t>
        </is>
      </c>
      <c r="B1212" s="77" t="inlineStr">
        <is>
          <t>US06</t>
        </is>
      </c>
      <c r="C1212" s="77" t="inlineStr">
        <is>
          <t>US06-S03</t>
        </is>
      </c>
      <c r="D1212" s="77" t="inlineStr">
        <is>
          <t>Data Science Clinic</t>
        </is>
      </c>
      <c r="E1212" s="77" t="inlineStr">
        <is>
          <t>project; group; employer; eligibility; duration</t>
        </is>
      </c>
      <c r="F1212" s="77" t="inlineStr">
        <is>
          <t>https://datascience.uchicago.edu/education/data-science-clinic/</t>
        </is>
      </c>
      <c r="G1212" s="77" t="inlineStr">
        <is>
          <t>Data Science Clinic</t>
        </is>
      </c>
      <c r="H1212" s="77" t="inlineStr">
        <is>
          <t>Programme page</t>
        </is>
      </c>
      <c r="I1212" s="77" t="inlineStr">
        <is>
          <t>undated (site current)</t>
        </is>
      </c>
      <c r="J1212" s="77" t="inlineStr">
        <is>
          <t>2026-10-13</t>
        </is>
      </c>
      <c r="K1212" s="77" t="inlineStr">
        <is>
          <t>page text</t>
        </is>
      </c>
      <c r="L1212" s="77" t="inlineStr">
        <is>
          <t>'Each project is assigned a team of 2 to 5 students and a mentor.' 'Clinic partners provide a project appraisal that impacts finals grades.' Partners include 'industry, social impact, civic organizations and research groups'; juniors/seniors or master's students; projects run 1 or 2 quarters (WebFetch summary).</t>
        </is>
      </c>
    </row>
    <row r="1213">
      <c r="A1213" s="77" t="inlineStr">
        <is>
          <t>US06-S03-R2</t>
        </is>
      </c>
      <c r="B1213" s="77" t="inlineStr">
        <is>
          <t>US06</t>
        </is>
      </c>
      <c r="C1213" s="77" t="inlineStr">
        <is>
          <t>US06-S03</t>
        </is>
      </c>
      <c r="D1213" s="77" t="inlineStr">
        <is>
          <t>Data Science Clinic</t>
        </is>
      </c>
      <c r="E1213" s="77" t="inlineStr">
        <is>
          <t>project; group; employer; status; duration</t>
        </is>
      </c>
      <c r="F1213" s="77" t="inlineStr">
        <is>
          <t>https://clinic.ds.uchicago.edu/projects/pitchbooks/2026-spring-pitchbook.pdf</t>
        </is>
      </c>
      <c r="G1213" s="77" t="inlineStr">
        <is>
          <t>Spring 2026 Data Science Clinic pitchbook</t>
        </is>
      </c>
      <c r="H1213" s="77" t="inlineStr">
        <is>
          <t>Overview; project list</t>
        </is>
      </c>
      <c r="I1213" s="77" t="inlineStr">
        <is>
          <t>Spring 2026</t>
        </is>
      </c>
      <c r="J1213" s="77" t="inlineStr">
        <is>
          <t>2026-10-13</t>
        </is>
      </c>
      <c r="K1213" s="77" t="inlineStr">
        <is>
          <t>page text (PDF via pdftotext)</t>
        </is>
      </c>
      <c r="L1213" s="77" t="inlineStr">
        <is>
          <t>'The Data Science Clinic is a project-based course where students work in teams as data scientists with real-world clients under the supervision of instructors.' 'Clinic projects are generally scoped to run for two full quarters. Each student works between 10 to 15 hours a week.' Spring 2026 project list incl. Accountability Counsel, Cook County Justice Advisory Council, Promega Corporation, Mothers Out Front, University of Chicago Library.</t>
        </is>
      </c>
    </row>
    <row r="1214">
      <c r="A1214" s="77" t="inlineStr">
        <is>
          <t>US06-S04-R1</t>
        </is>
      </c>
      <c r="B1214" s="77" t="inlineStr">
        <is>
          <t>US06</t>
        </is>
      </c>
      <c r="C1214" s="77" t="inlineStr">
        <is>
          <t>US06-S04</t>
        </is>
      </c>
      <c r="D1214" s="77" t="inlineStr">
        <is>
          <t>MS in Applied Data Science Capstone Project</t>
        </is>
      </c>
      <c r="E1214" s="77" t="inlineStr">
        <is>
          <t>project; group; employer; participation; status</t>
        </is>
      </c>
      <c r="F1214" s="77" t="inlineStr">
        <is>
          <t>https://datascience.uchicago.edu/education/masters-programs/ms-in-applied-data-science/capstone-projects/</t>
        </is>
      </c>
      <c r="G1214" s="77" t="inlineStr">
        <is>
          <t>Capstone Projects (MS-ADS)</t>
        </is>
      </c>
      <c r="H1214" s="77" t="inlineStr">
        <is>
          <t>Programme page</t>
        </is>
      </c>
      <c r="I1214" s="77" t="inlineStr">
        <is>
          <t>undated (© 2026)</t>
        </is>
      </c>
      <c r="J1214" s="77" t="inlineStr">
        <is>
          <t>2026-10-13</t>
        </is>
      </c>
      <c r="K1214" s="77" t="inlineStr">
        <is>
          <t>page text</t>
        </is>
      </c>
      <c r="L1214" s="77" t="inlineStr">
        <is>
          <t>'The culminating experience in the Master's in Applied Data Science program is a Capstone Project.' 'Teams comprised of four students and guided by an instructor and subject matter expert'; 'Partner organizations propose real-world problems, untested ideas or research queries'; accepts projects year-round for Spring and Autumn quarters (WebFetch summary).</t>
        </is>
      </c>
    </row>
    <row r="1215">
      <c r="A1215" s="77" t="inlineStr">
        <is>
          <t>US06-S04-R2</t>
        </is>
      </c>
      <c r="B1215" s="77" t="inlineStr">
        <is>
          <t>US06</t>
        </is>
      </c>
      <c r="C1215" s="77" t="inlineStr">
        <is>
          <t>US06-S04</t>
        </is>
      </c>
      <c r="D1215" s="77" t="inlineStr">
        <is>
          <t>MS in Applied Data Science Capstone Project</t>
        </is>
      </c>
      <c r="E1215" s="77" t="inlineStr">
        <is>
          <t>group; employer; duration; status</t>
        </is>
      </c>
      <c r="F1215" s="77" t="inlineStr">
        <is>
          <t>https://datascience.uchicago.edu/wp-content/uploads/2024/10/MS-ADS-Capstone-Sponsor-Guide-2025.pdf</t>
        </is>
      </c>
      <c r="G1215" s="77" t="inlineStr">
        <is>
          <t>MS-ADS Capstone Sponsor Guide 2025</t>
        </is>
      </c>
      <c r="H1215" s="77" t="inlineStr">
        <is>
          <t>Sponsor guidance</t>
        </is>
      </c>
      <c r="I1215" s="77" t="inlineStr">
        <is>
          <t>2025</t>
        </is>
      </c>
      <c r="J1215" s="77" t="inlineStr">
        <is>
          <t>2026-10-13</t>
        </is>
      </c>
      <c r="K1215" s="77" t="inlineStr">
        <is>
          <t>search-index extract</t>
        </is>
      </c>
      <c r="L1215" s="77" t="inlineStr">
        <is>
          <t>Capstone teams consist of three or four students; sponsors should meet with student groups a minimum of seven times; products remain sponsor IP; capstone completed over two quarters.</t>
        </is>
      </c>
    </row>
    <row r="1216">
      <c r="A1216" s="77" t="inlineStr">
        <is>
          <t>US06-S05-R1</t>
        </is>
      </c>
      <c r="B1216" s="77" t="inlineStr">
        <is>
          <t>US06</t>
        </is>
      </c>
      <c r="C1216" s="77" t="inlineStr">
        <is>
          <t>US06-S05</t>
        </is>
      </c>
      <c r="D1216" s="77" t="inlineStr">
        <is>
          <t>Engineering Design capstone (MENG 21800-21900), Pritzker School of Molecular Engineering</t>
        </is>
      </c>
      <c r="E1216" s="77" t="inlineStr">
        <is>
          <t>project; group; employer; status</t>
        </is>
      </c>
      <c r="F1216" s="77" t="inlineStr">
        <is>
          <t>https://pme.uchicago.edu/news/uchicagos-engineering-design-capstone-connects-students-industry-partners-kickstart-their</t>
        </is>
      </c>
      <c r="G1216" s="77" t="inlineStr">
        <is>
          <t>UChicago's Engineering Design capstone connects students with industry partners</t>
        </is>
      </c>
      <c r="H1216" s="77" t="inlineStr">
        <is>
          <t>News article</t>
        </is>
      </c>
      <c r="I1216" s="77" t="inlineStr">
        <is>
          <t>2023-02-03</t>
        </is>
      </c>
      <c r="J1216" s="77" t="inlineStr">
        <is>
          <t>2026-10-13</t>
        </is>
      </c>
      <c r="K1216" s="77" t="inlineStr">
        <is>
          <t>page text</t>
        </is>
      </c>
      <c r="L1216" s="77" t="inlineStr">
        <is>
          <t>'the two-quarter capstone'; 'student teams are paired with industry partners'; named partners Argonne National Laboratory, Cyclopure, DSM Biomedical, Excelitas Technologies, Hollister, UChicago Medicine; 'students present their findings to the project sponsors and PME faculty' (WebFetch summary). Search summary: engineers from industry and national laboratories propose real-world projects and serve as mentors (College catalog).</t>
        </is>
      </c>
    </row>
    <row r="1217">
      <c r="A1217" s="77" t="inlineStr">
        <is>
          <t>US06-S06-R1</t>
        </is>
      </c>
      <c r="B1217" s="77" t="inlineStr">
        <is>
          <t>US06</t>
        </is>
      </c>
      <c r="C1217" s="77" t="inlineStr">
        <is>
          <t>US06-S06</t>
        </is>
      </c>
      <c r="D1217" s="77" t="inlineStr">
        <is>
          <t>Booth Consulting Lab</t>
        </is>
      </c>
      <c r="E1217" s="77" t="inlineStr">
        <is>
          <t>project; group; employer; status</t>
        </is>
      </c>
      <c r="F1217" s="77" t="inlineStr">
        <is>
          <t>https://www.chicagobooth.edu/research/davis/courses-for-mba-students</t>
        </is>
      </c>
      <c r="G1217" s="77" t="inlineStr">
        <is>
          <t>Leadership MBA Courses - Harry L. Davis Center</t>
        </is>
      </c>
      <c r="H1217" s="77" t="inlineStr">
        <is>
          <t>Consulting Lab</t>
        </is>
      </c>
      <c r="I1217" s="77" t="inlineStr">
        <is>
          <t>undated (site © 2026)</t>
        </is>
      </c>
      <c r="J1217" s="77" t="inlineStr">
        <is>
          <t>2026-10-13</t>
        </is>
      </c>
      <c r="K1217" s="77" t="inlineStr">
        <is>
          <t>page text</t>
        </is>
      </c>
      <c r="L1217" s="77" t="inlineStr">
        <is>
          <t>'experiential lab course designed to give students the experience of engaging with real clients'; 'Several teams will be created from up to 42 students.' 'Projects are sourced from real clients by A.T. Kearney consultants, who also serve as coaches for student teams.' Previous clients: 3M, Campbell Soup, Georgia Pacific, Nike, Walgreens, Feeding America (WebFetch summary).</t>
        </is>
      </c>
    </row>
    <row r="1218">
      <c r="A1218" s="77" t="inlineStr">
        <is>
          <t>US07-S01-R1</t>
        </is>
      </c>
      <c r="B1218" s="77" t="inlineStr">
        <is>
          <t>US07</t>
        </is>
      </c>
      <c r="C1218" s="77" t="inlineStr">
        <is>
          <t>US07-S01</t>
        </is>
      </c>
      <c r="D1218" s="77" t="inlineStr">
        <is>
          <t>Academically Based Community Service (ABCS) courses</t>
        </is>
      </c>
      <c r="E1218" s="77" t="inlineStr">
        <is>
          <t>project; group; employer; reach; status</t>
        </is>
      </c>
      <c r="F1218" s="77" t="inlineStr">
        <is>
          <t>https://www.nettercenter.upenn.edu/what-we-do/abcs-courses/spring-2026-abcs-courses</t>
        </is>
      </c>
      <c r="G1218" s="77" t="inlineStr">
        <is>
          <t>Spring 2026 ABCS Courses</t>
        </is>
      </c>
      <c r="H1218" s="77" t="inlineStr">
        <is>
          <t>Course list</t>
        </is>
      </c>
      <c r="I1218" s="77" t="inlineStr">
        <is>
          <t>Spring 2026</t>
        </is>
      </c>
      <c r="J1218" s="77" t="inlineStr">
        <is>
          <t>2026-10-13</t>
        </is>
      </c>
      <c r="K1218" s="77" t="inlineStr">
        <is>
          <t>page text (WebFetch, summarised by fetch tool)</t>
        </is>
      </c>
      <c r="L1218" s="77" t="inlineStr">
        <is>
          <t>33 courses (18 undergraduate, 11 UG/graduate, 4 graduate); CHEM 0150: 'working in small groups as co-teachers of dementia prevention lessons in a Philadelphia senior center'; ANTH 3075 group-based projects with KCAP; ANTH 5467 students produce short ethnographic films with Philadelphia high school students.</t>
        </is>
      </c>
    </row>
    <row r="1219">
      <c r="A1219" s="77" t="inlineStr">
        <is>
          <t>US07-S02-R1</t>
        </is>
      </c>
      <c r="B1219" s="77" t="inlineStr">
        <is>
          <t>US07</t>
        </is>
      </c>
      <c r="C1219" s="77" t="inlineStr">
        <is>
          <t>US07-S02</t>
        </is>
      </c>
      <c r="D1219" s="77" t="inlineStr">
        <is>
          <t>Wharton Impact &amp; Sustainability Consulting (WISC)</t>
        </is>
      </c>
      <c r="E1219" s="77" t="inlineStr">
        <is>
          <t>project; group; employer; reach; eligibility; participation; status; credit; duration</t>
        </is>
      </c>
      <c r="F1219" s="77" t="inlineStr">
        <is>
          <t>https://impact.wharton.upenn.edu/students/wharton-impact-and-sustainability-consulting-wisc/</t>
        </is>
      </c>
      <c r="G1219" s="77" t="inlineStr">
        <is>
          <t>Wharton Impact &amp; Sustainability Consulting (WISC)</t>
        </is>
      </c>
      <c r="H1219" s="77" t="inlineStr">
        <is>
          <t>Program page</t>
        </is>
      </c>
      <c r="I1219" s="77" t="inlineStr">
        <is>
          <t>2026 (Fall 2026/Spring 2027 dates)</t>
        </is>
      </c>
      <c r="J1219" s="77" t="inlineStr">
        <is>
          <t>2026-10-13</t>
        </is>
      </c>
      <c r="K1219" s="77" t="inlineStr">
        <is>
          <t>page text (WebFetch, summarised by fetch tool)</t>
        </is>
      </c>
      <c r="L1219" s="77" t="inlineStr">
        <is>
          <t>Teams of approximately 5 undergraduate and graduate students work closely with their client over 12 weeks during one semester; Fall 2026 clients listed; final presentation to client and Wharton Impact senior leadership; Spring 2027 applications open 6 Nov 2026.</t>
        </is>
      </c>
    </row>
    <row r="1220">
      <c r="A1220" s="77" t="inlineStr">
        <is>
          <t>US07-S03-R1</t>
        </is>
      </c>
      <c r="B1220" s="77" t="inlineStr">
        <is>
          <t>US07</t>
        </is>
      </c>
      <c r="C1220" s="77" t="inlineStr">
        <is>
          <t>US07-S03</t>
        </is>
      </c>
      <c r="D1220" s="77" t="inlineStr">
        <is>
          <t>Social Impact Consulting Practicum (Wharton EMBA)</t>
        </is>
      </c>
      <c r="E1220" s="77" t="inlineStr">
        <is>
          <t>project; group; employer; status</t>
        </is>
      </c>
      <c r="F1220" s="77" t="inlineStr">
        <is>
          <t>https://www.wharton.upenn.edu/story/wharton-launches-social-impact-practicum-for-emba-students/</t>
        </is>
      </c>
      <c r="G1220" s="77" t="inlineStr">
        <is>
          <t>Wharton Launches Social Impact Practicum for EMBA Students</t>
        </is>
      </c>
      <c r="H1220" s="77" t="inlineStr">
        <is>
          <t>Article</t>
        </is>
      </c>
      <c r="I1220" s="77" t="inlineStr">
        <is>
          <t>2025-03-03</t>
        </is>
      </c>
      <c r="J1220" s="77" t="inlineStr">
        <is>
          <t>2026-10-13</t>
        </is>
      </c>
      <c r="K1220" s="77" t="inlineStr">
        <is>
          <t>page text (WebFetch, summarised by fetch tool)</t>
        </is>
      </c>
      <c r="L1220" s="77" t="inlineStr">
        <is>
          <t>Students work in teams drawn from the three EMBA cohorts; nonprofits receive free consulting; examples include a Philadelphia school, a youth soccer club and a West Coast nonprofit.</t>
        </is>
      </c>
    </row>
    <row r="1221">
      <c r="A1221" s="77" t="inlineStr">
        <is>
          <t>US07-S04-R1</t>
        </is>
      </c>
      <c r="B1221" s="77" t="inlineStr">
        <is>
          <t>US07</t>
        </is>
      </c>
      <c r="C1221" s="77" t="inlineStr">
        <is>
          <t>US07-S04</t>
        </is>
      </c>
      <c r="D1221" s="77" t="inlineStr">
        <is>
          <t>Field Application Projects (Wharton MBA; e.g. HCMG 6530)</t>
        </is>
      </c>
      <c r="E1221" s="77" t="inlineStr">
        <is>
          <t>project; employer</t>
        </is>
      </c>
      <c r="F1221" s="77" t="inlineStr">
        <is>
          <t>https://recruiters-corp.wharton.upenn.edu/admissions/</t>
        </is>
      </c>
      <c r="G1221" s="77" t="inlineStr">
        <is>
          <t>Degree Programs &amp; Courses (Wharton recruiters)</t>
        </is>
      </c>
      <c r="H1221" s="77" t="inlineStr">
        <is>
          <t>MBA</t>
        </is>
      </c>
      <c r="I1221" s="77" t="inlineStr">
        <is>
          <t>undated</t>
        </is>
      </c>
      <c r="J1221" s="77" t="inlineStr">
        <is>
          <t>2026-10-13</t>
        </is>
      </c>
      <c r="K1221" s="77" t="inlineStr">
        <is>
          <t>search-summary paraphrase</t>
        </is>
      </c>
      <c r="L1221" s="77" t="inlineStr">
        <is>
          <t>Field Application Projects match Wharton MBA students with industry partners on specialized projects addressing cross-functional business challenges.</t>
        </is>
      </c>
    </row>
    <row r="1222">
      <c r="A1222" s="77" t="inlineStr">
        <is>
          <t>US07-S04-R2</t>
        </is>
      </c>
      <c r="B1222" s="77" t="inlineStr">
        <is>
          <t>US07</t>
        </is>
      </c>
      <c r="C1222" s="77" t="inlineStr">
        <is>
          <t>US07-S04</t>
        </is>
      </c>
      <c r="D1222" s="77" t="inlineStr">
        <is>
          <t>Field Application Projects (Wharton MBA; e.g. HCMG 6530)</t>
        </is>
      </c>
      <c r="E1222" s="77" t="inlineStr">
        <is>
          <t>project; group; employer; participation</t>
        </is>
      </c>
      <c r="F1222" s="77" t="inlineStr">
        <is>
          <t>https://hcmg.wharton.upenn.edu/programs/mba/curriculum/</t>
        </is>
      </c>
      <c r="G1222" s="77" t="inlineStr">
        <is>
          <t>MBA Program Curriculum - Wharton Health Care Management</t>
        </is>
      </c>
      <c r="H1222" s="77" t="inlineStr">
        <is>
          <t>Curriculum</t>
        </is>
      </c>
      <c r="I1222" s="77" t="inlineStr">
        <is>
          <t>undated</t>
        </is>
      </c>
      <c r="J1222" s="77" t="inlineStr">
        <is>
          <t>2026-10-13</t>
        </is>
      </c>
      <c r="K1222" s="77" t="inlineStr">
        <is>
          <t>search-summary paraphrase</t>
        </is>
      </c>
      <c r="L1222" s="77" t="inlineStr">
        <is>
          <t>HCMG 6530 FAP, second semester of first year; 'Five or six person teams are assigned to consult to a health-related firm on a current management problem.'</t>
        </is>
      </c>
    </row>
    <row r="1223">
      <c r="A1223" s="77" t="inlineStr">
        <is>
          <t>US07-S05-R1</t>
        </is>
      </c>
      <c r="B1223" s="77" t="inlineStr">
        <is>
          <t>US07</t>
        </is>
      </c>
      <c r="C1223" s="77" t="inlineStr">
        <is>
          <t>US07-S05</t>
        </is>
      </c>
      <c r="D1223" s="77" t="inlineStr">
        <is>
          <t>Penn Engineering Senior Design (departmental capstones)</t>
        </is>
      </c>
      <c r="E1223" s="77" t="inlineStr">
        <is>
          <t>project; group; employer; status</t>
        </is>
      </c>
      <c r="F1223" s="77" t="inlineStr">
        <is>
          <t>https://blog.me.upenn.edu/senior-design-day-2026/</t>
        </is>
      </c>
      <c r="G1223" s="77" t="inlineStr">
        <is>
          <t>Senior Design Day 2026</t>
        </is>
      </c>
      <c r="H1223" s="77" t="inlineStr">
        <is>
          <t>Blog</t>
        </is>
      </c>
      <c r="I1223" s="77" t="inlineStr">
        <is>
          <t>2026-04</t>
        </is>
      </c>
      <c r="J1223" s="77" t="inlineStr">
        <is>
          <t>2026-10-13</t>
        </is>
      </c>
      <c r="K1223" s="77" t="inlineStr">
        <is>
          <t>page text (WebFetch, summarised by fetch tool)</t>
        </is>
      </c>
      <c r="L1223" s="77" t="inlineStr">
        <is>
          <t>LoAdsorb 'developed for the startup Tidal Metals'; many projects developed in response to real-world needs or with industry partners; teams of 3-6 with advisors; two-semester capstone.</t>
        </is>
      </c>
    </row>
    <row r="1224">
      <c r="A1224" s="77" t="inlineStr">
        <is>
          <t>US07-S05-R2</t>
        </is>
      </c>
      <c r="B1224" s="77" t="inlineStr">
        <is>
          <t>US07</t>
        </is>
      </c>
      <c r="C1224" s="77" t="inlineStr">
        <is>
          <t>US07-S05</t>
        </is>
      </c>
      <c r="D1224" s="77" t="inlineStr">
        <is>
          <t>Penn Engineering Senior Design (departmental capstones)</t>
        </is>
      </c>
      <c r="E1224" s="77" t="inlineStr">
        <is>
          <t>group; reach</t>
        </is>
      </c>
      <c r="F1224" s="77" t="inlineStr">
        <is>
          <t>https://academics.engineering.upenn.edu/ugrad/senior-design/</t>
        </is>
      </c>
      <c r="G1224" s="77" t="inlineStr">
        <is>
          <t>Senior Design (competition)</t>
        </is>
      </c>
      <c r="H1224" s="77" t="inlineStr">
        <is>
          <t>Page</t>
        </is>
      </c>
      <c r="I1224" s="77" t="inlineStr">
        <is>
          <t>undated</t>
        </is>
      </c>
      <c r="J1224" s="77" t="inlineStr">
        <is>
          <t>2026-10-13</t>
        </is>
      </c>
      <c r="K1224" s="77" t="inlineStr">
        <is>
          <t>page text (WebFetch, summarised by fetch tool)</t>
        </is>
      </c>
      <c r="L1224" s="77" t="inlineStr">
        <is>
          <t>Annual competition sponsored by Penn Engineering Alumni Society assembling winning senior design teams from each engineering major; teams present to 'real-world' judges.</t>
        </is>
      </c>
    </row>
    <row r="1225">
      <c r="A1225" s="77" t="inlineStr">
        <is>
          <t>US07-S06-R1</t>
        </is>
      </c>
      <c r="B1225" s="77" t="inlineStr">
        <is>
          <t>US07</t>
        </is>
      </c>
      <c r="C1225" s="77" t="inlineStr">
        <is>
          <t>US07-S06</t>
        </is>
      </c>
      <c r="D1225" s="77" t="inlineStr">
        <is>
          <t>Fels Lab Capstone (Master of Public Administration)</t>
        </is>
      </c>
      <c r="E1225" s="77" t="inlineStr">
        <is>
          <t>project; employer; status</t>
        </is>
      </c>
      <c r="F1225" s="77" t="inlineStr">
        <is>
          <t>https://www.fels.upenn.edu/student-experience/capstones</t>
        </is>
      </c>
      <c r="G1225" s="77" t="inlineStr">
        <is>
          <t>Capstone Projects</t>
        </is>
      </c>
      <c r="H1225" s="77" t="inlineStr">
        <is>
          <t>Page</t>
        </is>
      </c>
      <c r="I1225" s="77" t="inlineStr">
        <is>
          <t>2020-2025 listing</t>
        </is>
      </c>
      <c r="J1225" s="77" t="inlineStr">
        <is>
          <t>2026-10-13</t>
        </is>
      </c>
      <c r="K1225" s="77" t="inlineStr">
        <is>
          <t>page text (WebFetch, summarised by fetch tool)</t>
        </is>
      </c>
      <c r="L1225" s="77" t="inlineStr">
        <is>
          <t>Projects 'submitted by government agencies and nonprofit organizations to Fels Lab'; students matched with a partner organisation and advisor; capstone 'serves the real-world needs' of the partner.</t>
        </is>
      </c>
    </row>
    <row r="1226">
      <c r="A1226" s="77" t="inlineStr">
        <is>
          <t>US07-S06-R2</t>
        </is>
      </c>
      <c r="B1226" s="77" t="inlineStr">
        <is>
          <t>US07</t>
        </is>
      </c>
      <c r="C1226" s="77" t="inlineStr">
        <is>
          <t>US07-S06</t>
        </is>
      </c>
      <c r="D1226" s="77" t="inlineStr">
        <is>
          <t>Fels Lab Capstone (Master of Public Administration)</t>
        </is>
      </c>
      <c r="E1226" s="77" t="inlineStr">
        <is>
          <t>group; participation</t>
        </is>
      </c>
      <c r="F1226" s="77" t="inlineStr">
        <is>
          <t>https://www.fels.upenn.edu/programs/mpa</t>
        </is>
      </c>
      <c r="G1226" s="77" t="inlineStr">
        <is>
          <t>Master of Public Administration</t>
        </is>
      </c>
      <c r="H1226" s="77" t="inlineStr">
        <is>
          <t>Programme</t>
        </is>
      </c>
      <c r="I1226" s="77" t="inlineStr">
        <is>
          <t>undated</t>
        </is>
      </c>
      <c r="J1226" s="77" t="inlineStr">
        <is>
          <t>2026-10-13</t>
        </is>
      </c>
      <c r="K1226" s="77" t="inlineStr">
        <is>
          <t>search-summary paraphrase</t>
        </is>
      </c>
      <c r="L1226" s="77" t="inlineStr">
        <is>
          <t>Two required capstone courses; students work as pro bono consultants; projects scoped for single student about 5 hours/week.</t>
        </is>
      </c>
    </row>
    <row r="1227">
      <c r="A1227" s="77" t="inlineStr">
        <is>
          <t>US08-S01-R1</t>
        </is>
      </c>
      <c r="B1227" s="77" t="inlineStr">
        <is>
          <t>US08</t>
        </is>
      </c>
      <c r="C1227" s="77" t="inlineStr">
        <is>
          <t>US08-S01</t>
        </is>
      </c>
      <c r="D1227" s="77" t="inlineStr">
        <is>
          <t>AEM 4000 Grand Challenges Project Course (capstone)</t>
        </is>
      </c>
      <c r="E1227" s="77" t="inlineStr">
        <is>
          <t>project; group; employer; credit; status; eligibility</t>
        </is>
      </c>
      <c r="F1227" s="77" t="inlineStr">
        <is>
          <t>https://classes.cornell.edu/browse/roster/FA25/class/AEM/4000</t>
        </is>
      </c>
      <c r="G1227" s="77" t="inlineStr">
        <is>
          <t>Class Roster Fall 2025 AEM 4000</t>
        </is>
      </c>
      <c r="H1227" s="77" t="inlineStr">
        <is>
          <t>Course description; sections</t>
        </is>
      </c>
      <c r="I1227" s="77" t="inlineStr">
        <is>
          <t>Fall 2025</t>
        </is>
      </c>
      <c r="J1227" s="77" t="inlineStr">
        <is>
          <t>2026-10-13</t>
        </is>
      </c>
      <c r="K1227" s="77" t="inlineStr">
        <is>
          <t>page text (WebFetch)</t>
        </is>
      </c>
      <c r="L1227" s="77" t="inlineStr">
        <is>
          <t>'Part of the Grand Challenges program, the Project Course is a capstone, team-based learning experience. Students work with a faculty member and a client or community partner to tackle a societal problem.' 'Work collaboratively with a team to manage a project and produce deliverables that meet or exceed the partner's expectations.' 3 credits; sections 601-604; Aug 25 - Dec 8, 2025.</t>
        </is>
      </c>
    </row>
    <row r="1228">
      <c r="A1228" s="77" t="inlineStr">
        <is>
          <t>US08-S01-R2</t>
        </is>
      </c>
      <c r="B1228" s="77" t="inlineStr">
        <is>
          <t>US08</t>
        </is>
      </c>
      <c r="C1228" s="77" t="inlineStr">
        <is>
          <t>US08-S01</t>
        </is>
      </c>
      <c r="D1228" s="77" t="inlineStr">
        <is>
          <t>AEM 4000 Grand Challenges Project Course (capstone)</t>
        </is>
      </c>
      <c r="E1228" s="77" t="inlineStr">
        <is>
          <t>project; group; employer; duration</t>
        </is>
      </c>
      <c r="F1228" s="77" t="inlineStr">
        <is>
          <t>https://business.cornell.edu/dyson/grand-challenges/projects/</t>
        </is>
      </c>
      <c r="G1228" s="77" t="inlineStr">
        <is>
          <t>Grand Challenges projects (Dyson)</t>
        </is>
      </c>
      <c r="H1228" s="77" t="inlineStr">
        <is>
          <t>Project information</t>
        </is>
      </c>
      <c r="I1228" s="77" t="inlineStr">
        <is>
          <t>undated (site 2026)</t>
        </is>
      </c>
      <c r="J1228" s="77" t="inlineStr">
        <is>
          <t>2026-10-13</t>
        </is>
      </c>
      <c r="K1228" s="77" t="inlineStr">
        <is>
          <t>page text (WebFetch)</t>
        </is>
      </c>
      <c r="L1228" s="77" t="inlineStr">
        <is>
          <t>'Each year, student teams complete approximately 50 semester-long projects with external partners.' 'Teams of 4-5 undergraduate students work under the close supervision of a faculty member.' 'We encourage startups, companies, non-profits, and organizations from across the globe to submit a project proposal.' Liaisons act as 'domain experts and mentors'; clients meet team at least four times; ~500 team hours in a 15-week semester; deliverables 'specific to an organization's needs'. Fall proposals due July 31, Spring Dec 31.</t>
        </is>
      </c>
    </row>
    <row r="1229">
      <c r="A1229" s="77" t="inlineStr">
        <is>
          <t>US08-S02-R1</t>
        </is>
      </c>
      <c r="B1229" s="77" t="inlineStr">
        <is>
          <t>US08</t>
        </is>
      </c>
      <c r="C1229" s="77" t="inlineStr">
        <is>
          <t>US08-S02</t>
        </is>
      </c>
      <c r="D1229" s="77" t="inlineStr">
        <is>
          <t>Master of Engineering in Engineering Management project (ENMGT 5910)</t>
        </is>
      </c>
      <c r="E1229" s="77" t="inlineStr">
        <is>
          <t>project; employer</t>
        </is>
      </c>
      <c r="F1229" s="77" t="inlineStr">
        <is>
          <t>https://www.duffield.cornell.edu/mem/em/projects/sponsor-industry-collaboration-project</t>
        </is>
      </c>
      <c r="G1229" s="77" t="inlineStr">
        <is>
          <t>Sponsor an Industry Collaboration</t>
        </is>
      </c>
      <c r="H1229" s="77" t="inlineStr">
        <is>
          <t>Sponsor page</t>
        </is>
      </c>
      <c r="I1229" s="77" t="inlineStr">
        <is>
          <t>undated</t>
        </is>
      </c>
      <c r="J1229" s="77" t="inlineStr">
        <is>
          <t>2026-10-13</t>
        </is>
      </c>
      <c r="K1229" s="77" t="inlineStr">
        <is>
          <t>page text (WebFetch)</t>
        </is>
      </c>
      <c r="L1229" s="77" t="inlineStr">
        <is>
          <t>'Designate a point person or "sponsor" within your organization to serve as the primary contact for the student team.' Team will 'deliver to the sponsor a formal written report, an oral presentation, and any relevant supporting materials.' Named: Wayfair, Syneos Health, IBM, Siemens Healthineers.</t>
        </is>
      </c>
    </row>
    <row r="1230">
      <c r="A1230" s="77" t="inlineStr">
        <is>
          <t>US08-S02-R2</t>
        </is>
      </c>
      <c r="B1230" s="77" t="inlineStr">
        <is>
          <t>US08</t>
        </is>
      </c>
      <c r="C1230" s="77" t="inlineStr">
        <is>
          <t>US08-S02</t>
        </is>
      </c>
      <c r="D1230" s="77" t="inlineStr">
        <is>
          <t>Master of Engineering in Engineering Management project (ENMGT 5910)</t>
        </is>
      </c>
      <c r="E1230" s="77" t="inlineStr">
        <is>
          <t>group; participation</t>
        </is>
      </c>
      <c r="F1230" s="77" t="inlineStr">
        <is>
          <t>https://www.duffield.cornell.edu/mem/em/projects</t>
        </is>
      </c>
      <c r="G1230" s="77" t="inlineStr">
        <is>
          <t>Engineering Management Project</t>
        </is>
      </c>
      <c r="H1230" s="77" t="inlineStr">
        <is>
          <t>Project page</t>
        </is>
      </c>
      <c r="I1230" s="77" t="inlineStr">
        <is>
          <t>undated</t>
        </is>
      </c>
      <c r="J1230" s="77" t="inlineStr">
        <is>
          <t>2026-10-13</t>
        </is>
      </c>
      <c r="K1230" s="77" t="inlineStr">
        <is>
          <t>page text (WebFetch)</t>
        </is>
      </c>
      <c r="L1230" s="77" t="inlineStr">
        <is>
          <t>'Students register for ENMGT 5910 in their final semester'; team formation 'on the first day of class'; teams 'of 2-7 graduate students'; Amazon Robotics example.</t>
        </is>
      </c>
    </row>
    <row r="1231">
      <c r="A1231" s="77" t="inlineStr">
        <is>
          <t>US08-S03-R1</t>
        </is>
      </c>
      <c r="B1231" s="77" t="inlineStr">
        <is>
          <t>US08</t>
        </is>
      </c>
      <c r="C1231" s="77" t="inlineStr">
        <is>
          <t>US08-S03</t>
        </is>
      </c>
      <c r="D1231" s="77" t="inlineStr">
        <is>
          <t>Cornell Tech Product Studio</t>
        </is>
      </c>
      <c r="E1231" s="77" t="inlineStr">
        <is>
          <t>project; group; employer; participation; credit</t>
        </is>
      </c>
      <c r="F1231" s="77" t="inlineStr">
        <is>
          <t>https://tech.cornell.edu/studio/curriculum/product-studio/</t>
        </is>
      </c>
      <c r="G1231" s="77" t="inlineStr">
        <is>
          <t>Product Studio</t>
        </is>
      </c>
      <c r="H1231" s="77" t="inlineStr">
        <is>
          <t>Curriculum</t>
        </is>
      </c>
      <c r="I1231" s="77" t="inlineStr">
        <is>
          <t>undated</t>
        </is>
      </c>
      <c r="J1231" s="77" t="inlineStr">
        <is>
          <t>2026-10-13</t>
        </is>
      </c>
      <c r="K1231" s="77" t="inlineStr">
        <is>
          <t>page text (WebFetch)</t>
        </is>
      </c>
      <c r="L1231" s="77" t="inlineStr">
        <is>
          <t>'individuals from startups, companies, and organizations in NYC work with students'; 'The teams meet with their Industry Advisor at least four times during the semester'; 'Teams deliver a final presentation and demo to their industry advisors.' 'Product Studio is a mandatory course for all master's students.' 4.00 credits.</t>
        </is>
      </c>
    </row>
    <row r="1232">
      <c r="A1232" s="77" t="inlineStr">
        <is>
          <t>US08-S04-R1</t>
        </is>
      </c>
      <c r="B1232" s="77" t="inlineStr">
        <is>
          <t>US08</t>
        </is>
      </c>
      <c r="C1232" s="77" t="inlineStr">
        <is>
          <t>US08-S04</t>
        </is>
      </c>
      <c r="D1232" s="77" t="inlineStr">
        <is>
          <t>Strategic Product &amp; Marketing Immersion (Johnson MBA)</t>
        </is>
      </c>
      <c r="E1232" s="77" t="inlineStr">
        <is>
          <t>project; group; employer</t>
        </is>
      </c>
      <c r="F1232" s="77" t="inlineStr">
        <is>
          <t>https://business.cornell.edu/admissions/graduate/mba/curriculum/immersion-learning/strategic-product-and-marketing/</t>
        </is>
      </c>
      <c r="G1232" s="77" t="inlineStr">
        <is>
          <t>Strategic Product &amp; Marketing Immersion</t>
        </is>
      </c>
      <c r="H1232" s="77" t="inlineStr">
        <is>
          <t>Immersion page</t>
        </is>
      </c>
      <c r="I1232" s="77" t="inlineStr">
        <is>
          <t>undated</t>
        </is>
      </c>
      <c r="J1232" s="77" t="inlineStr">
        <is>
          <t>2026-10-13</t>
        </is>
      </c>
      <c r="K1232" s="77" t="inlineStr">
        <is>
          <t>page text (WebFetch)</t>
        </is>
      </c>
      <c r="L1232" s="77" t="inlineStr">
        <is>
          <t>'student-led teams partner directly with a company or startup'; partner companies 'commit to regular check-ins, give ongoing feedback, and attend the final presentation'; final business case presented to the client; semester-long.</t>
        </is>
      </c>
    </row>
    <row r="1233">
      <c r="A1233" s="77" t="inlineStr">
        <is>
          <t>US08-S05-R1</t>
        </is>
      </c>
      <c r="B1233" s="77" t="inlineStr">
        <is>
          <t>US08</t>
        </is>
      </c>
      <c r="C1233" s="77" t="inlineStr">
        <is>
          <t>US08-S05</t>
        </is>
      </c>
      <c r="D1233" s="77" t="inlineStr">
        <is>
          <t>MEng Chemical Engineering industry-inspired team projects</t>
        </is>
      </c>
      <c r="E1233" s="77" t="inlineStr">
        <is>
          <t>project; group; employer</t>
        </is>
      </c>
      <c r="F1233" s="77" t="inlineStr">
        <is>
          <t>https://www.duffield.cornell.edu/cbe/meng/meng-projects/</t>
        </is>
      </c>
      <c r="G1233" s="77" t="inlineStr">
        <is>
          <t>M.Eng. Projects</t>
        </is>
      </c>
      <c r="H1233" s="77" t="inlineStr">
        <is>
          <t>Project list</t>
        </is>
      </c>
      <c r="I1233" s="77" t="inlineStr">
        <is>
          <t>undated</t>
        </is>
      </c>
      <c r="J1233" s="77" t="inlineStr">
        <is>
          <t>2026-10-13</t>
        </is>
      </c>
      <c r="K1233" s="77" t="inlineStr">
        <is>
          <t>page text (WebFetch)</t>
        </is>
      </c>
      <c r="L1233" s="77" t="inlineStr">
        <is>
          <t>'The team-based projects are industry-inspired and conducted under the mentorship of a faculty member.' Sponsors listed: W. L. Gore &amp; Associates, Kyowa Kirin, Tesla, DuMond Farms.</t>
        </is>
      </c>
    </row>
    <row r="1234">
      <c r="A1234" s="77" t="inlineStr">
        <is>
          <t>US08-S06-R1</t>
        </is>
      </c>
      <c r="B1234" s="77" t="inlineStr">
        <is>
          <t>US08</t>
        </is>
      </c>
      <c r="C1234" s="77" t="inlineStr">
        <is>
          <t>US08-S06</t>
        </is>
      </c>
      <c r="D1234" s="77" t="inlineStr">
        <is>
          <t>INFO 5900 MPS Project (Information Science)</t>
        </is>
      </c>
      <c r="E1234" s="77" t="inlineStr">
        <is>
          <t>project; group; employer; credit; participation; status</t>
        </is>
      </c>
      <c r="F1234" s="77" t="inlineStr">
        <is>
          <t>https://infosci.cornell.edu/masters/mps/curriculum/project</t>
        </is>
      </c>
      <c r="G1234" s="77" t="inlineStr">
        <is>
          <t>Academic Planning: MPS in Information Science</t>
        </is>
      </c>
      <c r="H1234" s="77" t="inlineStr">
        <is>
          <t>Project</t>
        </is>
      </c>
      <c r="I1234" s="77" t="inlineStr">
        <is>
          <t>undated; showcase 2019-2026</t>
        </is>
      </c>
      <c r="J1234" s="77" t="inlineStr">
        <is>
          <t>2026-10-13</t>
        </is>
      </c>
      <c r="K1234" s="77" t="inlineStr">
        <is>
          <t>page text (WebFetch)</t>
        </is>
      </c>
      <c r="L1234" s="77" t="inlineStr">
        <is>
          <t>'INFO 5900 MPS Project (3 credits) is offered every semester. In the course, students work in teams to research and design a solution for an external client organization.' Teams of 5-7; 'A client representative will be designated for each project.' Must enrol in INFO 5900 in at least one semester (2-semester track).</t>
        </is>
      </c>
    </row>
    <row r="1235">
      <c r="A1235" s="77" t="inlineStr">
        <is>
          <t>US08-S07-R1</t>
        </is>
      </c>
      <c r="B1235" s="77" t="inlineStr">
        <is>
          <t>US08</t>
        </is>
      </c>
      <c r="C1235" s="77" t="inlineStr">
        <is>
          <t>US08-S07</t>
        </is>
      </c>
      <c r="D1235" s="77" t="inlineStr">
        <is>
          <t>Weill Cornell Medicine Public Health Sciences MS Capstone (client partner projects)</t>
        </is>
      </c>
      <c r="E1235" s="77" t="inlineStr">
        <is>
          <t>project; group; employer; status; duration</t>
        </is>
      </c>
      <c r="F1235" s="77" t="inlineStr">
        <is>
          <t>https://phs.weill.cornell.edu/graduate-education-clinical-training/become-capstone-partner</t>
        </is>
      </c>
      <c r="G1235" s="77" t="inlineStr">
        <is>
          <t>Become a Capstone Partner</t>
        </is>
      </c>
      <c r="H1235" s="77" t="inlineStr">
        <is>
          <t>Partner page</t>
        </is>
      </c>
      <c r="I1235" s="77" t="inlineStr">
        <is>
          <t>2026-2027</t>
        </is>
      </c>
      <c r="J1235" s="77" t="inlineStr">
        <is>
          <t>2026-10-13</t>
        </is>
      </c>
      <c r="K1235" s="77" t="inlineStr">
        <is>
          <t>page text (WebFetch)</t>
        </is>
      </c>
      <c r="L1235" s="77" t="inlineStr">
        <is>
          <t>'Our capstone teams of approximately 4 students'; services include 'data analysis, literature reviews, statistical modeling, policy analysis, data visualization'; clients submit a proposal and sign a Capstone Client Agreement; 'highly encouraged to attend' final presentation; dates for 2026-2027 (HI, HPE) and 2027 (BDS).</t>
        </is>
      </c>
    </row>
    <row r="1236">
      <c r="A1236" s="77" t="inlineStr">
        <is>
          <t>US08-S08-R1</t>
        </is>
      </c>
      <c r="B1236" s="77" t="inlineStr">
        <is>
          <t>US08</t>
        </is>
      </c>
      <c r="C1236" s="77" t="inlineStr">
        <is>
          <t>US08-S08</t>
        </is>
      </c>
      <c r="D1236" s="77" t="inlineStr">
        <is>
          <t>International Human Rights Clinic (Cornell Law School)</t>
        </is>
      </c>
      <c r="E1236" s="77" t="inlineStr">
        <is>
          <t>project; group; employer; eligibility</t>
        </is>
      </c>
      <c r="F1236" s="77" t="inlineStr">
        <is>
          <t>https://www.lawschool.cornell.edu/academics/experiential-learning/clinical-program/international-human-rights-clinic/</t>
        </is>
      </c>
      <c r="G1236" s="77" t="inlineStr">
        <is>
          <t>International Human Rights Clinic</t>
        </is>
      </c>
      <c r="H1236" s="77" t="inlineStr">
        <is>
          <t>Clinic page</t>
        </is>
      </c>
      <c r="I1236" s="77" t="inlineStr">
        <is>
          <t>undated</t>
        </is>
      </c>
      <c r="J1236" s="77" t="inlineStr">
        <is>
          <t>2026-10-13</t>
        </is>
      </c>
      <c r="K1236" s="77" t="inlineStr">
        <is>
          <t>page text (WebFetch)</t>
        </is>
      </c>
      <c r="L1236" s="77" t="inlineStr">
        <is>
          <t>'students are divided into collaborative teams, each of which works on a substantive human rights project'; 'The clinic is open to 2Ls, 3Ls, and LL.M. students.'</t>
        </is>
      </c>
    </row>
    <row r="1237">
      <c r="A1237" s="77" t="inlineStr">
        <is>
          <t>US09-S01-R1</t>
        </is>
      </c>
      <c r="B1237" s="77" t="inlineStr">
        <is>
          <t>US09</t>
        </is>
      </c>
      <c r="C1237" s="77" t="inlineStr">
        <is>
          <t>US09-S01</t>
        </is>
      </c>
      <c r="D1237" s="77" t="inlineStr">
        <is>
          <t>Industry-sponsored senior capstone design projects (Yale School of Engineering)</t>
        </is>
      </c>
      <c r="E1237" s="77" t="inlineStr">
        <is>
          <t>project; group; employer; reach; eligibility; participation; duration</t>
        </is>
      </c>
      <c r="F1237" s="77" t="inlineStr">
        <is>
          <t>https://engineering.yale.edu/research-and-faculty/innovation-industry/industry-sponsored-project-based-coursework</t>
        </is>
      </c>
      <c r="G1237" s="77" t="inlineStr">
        <is>
          <t>Industry sponsored project-based coursework</t>
        </is>
      </c>
      <c r="H1237" s="77" t="inlineStr">
        <is>
          <t>Capstone / sponsor expectations</t>
        </is>
      </c>
      <c r="I1237" s="77" t="inlineStr">
        <is>
          <t>undated</t>
        </is>
      </c>
      <c r="J1237" s="77" t="inlineStr">
        <is>
          <t>2026-10-13</t>
        </is>
      </c>
      <c r="K1237" s="77" t="inlineStr">
        <is>
          <t>page text (WebFetch, answered by summariser; quotes as returned)</t>
        </is>
      </c>
      <c r="L1237" s="77" t="inlineStr">
        <is>
          <t>Capstone teams are 'groups of three to four students'; projects run 'the Fall and first half of the Spring semesters'; capstone is 'the final academic requirement for undergraduate students' in the ABET-accredited programme; sponsors 'Issue Request for Proposal (RFP)', 'Cover all expenses', name a contact who meets students regularly, attend the Sponsored Projects Symposium and judge group presentations; sponsors receive 'a final written report that includes drawings and project results, but not physical prototypes'.</t>
        </is>
      </c>
    </row>
    <row r="1238">
      <c r="A1238" s="77" t="inlineStr">
        <is>
          <t>US09-S02-R1</t>
        </is>
      </c>
      <c r="B1238" s="77" t="inlineStr">
        <is>
          <t>US09</t>
        </is>
      </c>
      <c r="C1238" s="77" t="inlineStr">
        <is>
          <t>US09-S02</t>
        </is>
      </c>
      <c r="D1238" s="77" t="inlineStr">
        <is>
          <t>Global Affairs Capstone Course (Yale Jackson School of Global Affairs)</t>
        </is>
      </c>
      <c r="E1238" s="77" t="inlineStr">
        <is>
          <t>project; employer; eligibility; participation</t>
        </is>
      </c>
      <c r="F1238" s="77" t="inlineStr">
        <is>
          <t>https://jackson.yale.edu/academics-admissions/global-affairs-major</t>
        </is>
      </c>
      <c r="G1238" s="77" t="inlineStr">
        <is>
          <t>Global Affairs Major</t>
        </is>
      </c>
      <c r="H1238" s="77" t="inlineStr">
        <is>
          <t>Capstone</t>
        </is>
      </c>
      <c r="I1238" s="77" t="inlineStr">
        <is>
          <t>undated</t>
        </is>
      </c>
      <c r="J1238" s="77" t="inlineStr">
        <is>
          <t>2026-10-13</t>
        </is>
      </c>
      <c r="K1238" s="77" t="inlineStr">
        <is>
          <t>page text (WebFetch, summariser)</t>
        </is>
      </c>
      <c r="L1238" s="77" t="inlineStr">
        <is>
          <t>Capstone is 'a unique policy project on behalf of an external partner, supervised by a faculty member'; advanced majors 'may instead complete the Capstone Course'; 'Capstones are completed only in the fall of the senior year'; enrolment requests in spring of junior year.</t>
        </is>
      </c>
    </row>
    <row r="1239">
      <c r="A1239" s="77" t="inlineStr">
        <is>
          <t>US09-S02-R2</t>
        </is>
      </c>
      <c r="B1239" s="77" t="inlineStr">
        <is>
          <t>US09</t>
        </is>
      </c>
      <c r="C1239" s="77" t="inlineStr">
        <is>
          <t>US09-S02</t>
        </is>
      </c>
      <c r="D1239" s="77" t="inlineStr">
        <is>
          <t>Global Affairs Capstone Course (Yale Jackson School of Global Affairs)</t>
        </is>
      </c>
      <c r="E1239" s="77" t="inlineStr">
        <is>
          <t>project; employer; status</t>
        </is>
      </c>
      <c r="F1239" s="77" t="inlineStr">
        <is>
          <t>https://jackson.yale.edu/academics/the-global-affairs-major/fall-2025-capstone-projects/</t>
        </is>
      </c>
      <c r="G1239" s="77" t="inlineStr">
        <is>
          <t>Fall 2025 Capstone Projects</t>
        </is>
      </c>
      <c r="H1239" s="77" t="inlineStr">
        <is>
          <t>Project list</t>
        </is>
      </c>
      <c r="I1239" s="77" t="inlineStr">
        <is>
          <t>2025</t>
        </is>
      </c>
      <c r="J1239" s="77" t="inlineStr">
        <is>
          <t>2026-10-13</t>
        </is>
      </c>
      <c r="K1239" s="77" t="inlineStr">
        <is>
          <t>search-index extract</t>
        </is>
      </c>
      <c r="L1239" s="77" t="inlineStr">
        <is>
          <t>Lists 'The Circular Economy, the Fashion Industry, and Global Citizenship' (client Global Fashion Agenda; data collection and analysis on Circular Fashion Partnerships) and 'Development at Risk: The United Nations at the Crossroads' (UNDP Crisis Bureau).</t>
        </is>
      </c>
    </row>
    <row r="1240">
      <c r="A1240" s="77" t="inlineStr">
        <is>
          <t>US09-S02-R3</t>
        </is>
      </c>
      <c r="B1240" s="77" t="inlineStr">
        <is>
          <t>US09</t>
        </is>
      </c>
      <c r="C1240" s="77" t="inlineStr">
        <is>
          <t>US09-S02</t>
        </is>
      </c>
      <c r="D1240" s="77" t="inlineStr">
        <is>
          <t>Global Affairs Capstone Course (Yale Jackson School of Global Affairs)</t>
        </is>
      </c>
      <c r="E1240" s="77" t="inlineStr">
        <is>
          <t>group; employer</t>
        </is>
      </c>
      <c r="F1240" s="77" t="inlineStr">
        <is>
          <t>https://jackson.yale.edu/faq/what-is-a-capstone-course/</t>
        </is>
      </c>
      <c r="G1240" s="77" t="inlineStr">
        <is>
          <t>What are the options for a senior project and what is a capstone course?</t>
        </is>
      </c>
      <c r="H1240" s="77" t="inlineStr">
        <is>
          <t>FAQ</t>
        </is>
      </c>
      <c r="I1240" s="77" t="inlineStr">
        <is>
          <t>undated</t>
        </is>
      </c>
      <c r="J1240" s="77" t="inlineStr">
        <is>
          <t>2026-10-13</t>
        </is>
      </c>
      <c r="K1240" s="77" t="inlineStr">
        <is>
          <t>search-index extract</t>
        </is>
      </c>
      <c r="L1240" s="77" t="inlineStr">
        <is>
          <t>Each course 'will consist of up to 10 students and will be overseen by a Yale faculty member'; clients 'will be government agencies, not-for-profit groups, nongovernmental organizations (NGOs), and private sector entities in the United States and abroad'.</t>
        </is>
      </c>
    </row>
    <row r="1241">
      <c r="A1241" s="77" t="inlineStr">
        <is>
          <t>US09-S03-R1</t>
        </is>
      </c>
      <c r="B1241" s="77" t="inlineStr">
        <is>
          <t>US09</t>
        </is>
      </c>
      <c r="C1241" s="77" t="inlineStr">
        <is>
          <t>US09-S03</t>
        </is>
      </c>
      <c r="D1241" s="77" t="inlineStr">
        <is>
          <t>Discovery Projects (Yale Center for Customer Insights, SOM)</t>
        </is>
      </c>
      <c r="E1241" s="77" t="inlineStr">
        <is>
          <t>project; group; employer; eligibility; credit; participation</t>
        </is>
      </c>
      <c r="F1241" s="77" t="inlineStr">
        <is>
          <t>https://som.yale.edu/centers/center-for-customer-insights/student-programs/discovery-projects</t>
        </is>
      </c>
      <c r="G1241" s="77" t="inlineStr">
        <is>
          <t>Discovery Projects</t>
        </is>
      </c>
      <c r="H1241" s="77" t="inlineStr">
        <is>
          <t>Program page</t>
        </is>
      </c>
      <c r="I1241" s="77" t="inlineStr">
        <is>
          <t>undated</t>
        </is>
      </c>
      <c r="J1241" s="77" t="inlineStr">
        <is>
          <t>2026-10-13</t>
        </is>
      </c>
      <c r="K1241" s="77" t="inlineStr">
        <is>
          <t>page text (WebFetch, summariser)</t>
        </is>
      </c>
      <c r="L1241" s="77" t="inlineStr">
        <is>
          <t>Students 'Conduct interviews among consumers, generate insights, test insights, and provide recommendations to affiliate companies'; 'You will earn six (6) credits'; 'Final team presentation to the affiliate partner with a midterm check-in presentation'; '7-10 page white paper'; spring open to first/second-year MBA and MAM, fall to second-year MBA and MAM; application only.</t>
        </is>
      </c>
    </row>
    <row r="1242">
      <c r="A1242" s="77" t="inlineStr">
        <is>
          <t>US09-S04-R1</t>
        </is>
      </c>
      <c r="B1242" s="77" t="inlineStr">
        <is>
          <t>US09</t>
        </is>
      </c>
      <c r="C1242" s="77" t="inlineStr">
        <is>
          <t>US09-S04</t>
        </is>
      </c>
      <c r="D1242" s="77" t="inlineStr">
        <is>
          <t>Golub Capital Consulting Fellows (formerly Social Impact Consulting Club), SOM</t>
        </is>
      </c>
      <c r="E1242" s="77" t="inlineStr">
        <is>
          <t>project; group; employer; status; participation</t>
        </is>
      </c>
      <c r="F1242" s="77" t="inlineStr">
        <is>
          <t>https://som.yale.edu/story/2026/classroom-community-inside-social-impact-consulting-showcase</t>
        </is>
      </c>
      <c r="G1242" s="77" t="inlineStr">
        <is>
          <t>From Classroom to Community: Inside the Social Impact Consulting Showcase</t>
        </is>
      </c>
      <c r="H1242" s="77" t="inlineStr">
        <is>
          <t>Article</t>
        </is>
      </c>
      <c r="I1242" s="77" t="inlineStr">
        <is>
          <t>2026 (14 May)</t>
        </is>
      </c>
      <c r="J1242" s="77" t="inlineStr">
        <is>
          <t>2026-10-13</t>
        </is>
      </c>
      <c r="K1242" s="77" t="inlineStr">
        <is>
          <t>page text (WebFetch, summariser)</t>
        </is>
      </c>
      <c r="L1242" s="77" t="inlineStr">
        <is>
          <t>Four presentations to organisations: Shore Line Trolley Museum, Connecticut CASA, East Haven Television, Connecticut Office of Workforce Strategy; Greater New Haven Chamber mentioned as partner; work spanned an academic term of 'months of collaboration'; credit not stated; called a club.</t>
        </is>
      </c>
    </row>
    <row r="1243">
      <c r="A1243" s="77" t="inlineStr">
        <is>
          <t>US09-S04-R2</t>
        </is>
      </c>
      <c r="B1243" s="77" t="inlineStr">
        <is>
          <t>US09</t>
        </is>
      </c>
      <c r="C1243" s="77" t="inlineStr">
        <is>
          <t>US09-S04</t>
        </is>
      </c>
      <c r="D1243" s="77" t="inlineStr">
        <is>
          <t>Golub Capital Consulting Fellows (formerly Social Impact Consulting Club), SOM</t>
        </is>
      </c>
      <c r="E1243" s="77" t="inlineStr">
        <is>
          <t>group; employer; status; duration</t>
        </is>
      </c>
      <c r="F1243" s="77" t="inlineStr">
        <is>
          <t>https://som.yale.edu/story/2025/students-and-local-organizations-kickoff-social-impact-consulting-club-collaborations</t>
        </is>
      </c>
      <c r="G1243" s="77" t="inlineStr">
        <is>
          <t>Students and Local Organizations Kickoff Social Impact Consulting Club Collaborations</t>
        </is>
      </c>
      <c r="H1243" s="77" t="inlineStr">
        <is>
          <t>Article</t>
        </is>
      </c>
      <c r="I1243" s="77" t="inlineStr">
        <is>
          <t>2025 (5 Dec)</t>
        </is>
      </c>
      <c r="J1243" s="77" t="inlineStr">
        <is>
          <t>2026-10-13</t>
        </is>
      </c>
      <c r="K1243" s="77" t="inlineStr">
        <is>
          <t>page text (WebFetch, summariser)</t>
        </is>
      </c>
      <c r="L1243" s="77" t="inlineStr">
        <is>
          <t>'year-long partnership'; 'student teams will be formed'; eight named client organisations (e.g. Greater New Haven Chamber of Commerce, Connecticut's Office of Workforce Strategy, Arts Council of Greater New Haven).</t>
        </is>
      </c>
    </row>
    <row r="1244">
      <c r="A1244" s="77" t="inlineStr">
        <is>
          <t>US09-S05-R1</t>
        </is>
      </c>
      <c r="B1244" s="77" t="inlineStr">
        <is>
          <t>US09</t>
        </is>
      </c>
      <c r="C1244" s="77" t="inlineStr">
        <is>
          <t>US09-S05</t>
        </is>
      </c>
      <c r="D1244" s="77" t="inlineStr">
        <is>
          <t>Climate Solutions Capstone: Sub-National Actors (ENV 979b) and Sustainable Business Capstone Consulting (ENV 953), Yale School of the Environment</t>
        </is>
      </c>
      <c r="E1244" s="77" t="inlineStr">
        <is>
          <t>project; group; employer</t>
        </is>
      </c>
      <c r="F1244" s="77" t="inlineStr">
        <is>
          <t>https://cbey.yale.edu/column-1/curricular-and-cocurricular-resources/relevant-courses-clinics-and-practicums</t>
        </is>
      </c>
      <c r="G1244" s="77" t="inlineStr">
        <is>
          <t>Relevant Courses, Clinics and Practicums</t>
        </is>
      </c>
      <c r="H1244" s="77" t="inlineStr">
        <is>
          <t>Course list</t>
        </is>
      </c>
      <c r="I1244" s="77" t="inlineStr">
        <is>
          <t>undated</t>
        </is>
      </c>
      <c r="J1244" s="77" t="inlineStr">
        <is>
          <t>2026-10-13</t>
        </is>
      </c>
      <c r="K1244" s="77" t="inlineStr">
        <is>
          <t>page text (WebFetch, summariser)</t>
        </is>
      </c>
      <c r="L1244" s="77" t="inlineStr">
        <is>
          <t>ENV 979b Climate Solutions Capstone: Sub-National Actors, Spring, 'work in teams', 'clients from state government, city government, academic institutions and/or the non-profit sector'; ENV 953 Sustainable Business Capstone Consulting, Spring, 'Consulting teams', 'consulting to established organizations'; ENV 985b Neighborhood Planning Workshop 'Up to two teams of up to six students each'.</t>
        </is>
      </c>
    </row>
    <row r="1245">
      <c r="A1245" s="77" t="inlineStr">
        <is>
          <t>US09-S06-R1</t>
        </is>
      </c>
      <c r="B1245" s="77" t="inlineStr">
        <is>
          <t>US09</t>
        </is>
      </c>
      <c r="C1245" s="77" t="inlineStr">
        <is>
          <t>US09-S06</t>
        </is>
      </c>
      <c r="D1245" s="77" t="inlineStr">
        <is>
          <t>Clinic in Climate Justice and Public Health (EPH 555 / ENV 959; PUBH 555)</t>
        </is>
      </c>
      <c r="E1245" s="77" t="inlineStr">
        <is>
          <t>project; group; employer</t>
        </is>
      </c>
      <c r="F1245" s="77" t="inlineStr">
        <is>
          <t>https://ysph.yale.edu/admissions-financial-aid/applied-practice-and-research/practice-course-offerings/</t>
        </is>
      </c>
      <c r="G1245" s="77" t="inlineStr">
        <is>
          <t>YSPH's Practicum Course Offerings</t>
        </is>
      </c>
      <c r="H1245" s="77" t="inlineStr">
        <is>
          <t>PUBH 555</t>
        </is>
      </c>
      <c r="I1245" s="77" t="inlineStr">
        <is>
          <t>undated</t>
        </is>
      </c>
      <c r="J1245" s="77" t="inlineStr">
        <is>
          <t>2026-10-13</t>
        </is>
      </c>
      <c r="K1245" s="77" t="inlineStr">
        <is>
          <t>page text (WebFetch, summariser)</t>
        </is>
      </c>
      <c r="L1245" s="77" t="inlineStr">
        <is>
          <t>'interdisciplinary student teams carry out applied projects at the intersection of climate justice'; 'Each team works with a partner organization (e.g., state agency, community organization'; teams 'study, design, and implement a project'.</t>
        </is>
      </c>
    </row>
    <row r="1246">
      <c r="A1246" s="77" t="inlineStr">
        <is>
          <t>US09-S06-R2</t>
        </is>
      </c>
      <c r="B1246" s="77" t="inlineStr">
        <is>
          <t>US09</t>
        </is>
      </c>
      <c r="C1246" s="77" t="inlineStr">
        <is>
          <t>US09-S06</t>
        </is>
      </c>
      <c r="D1246" s="77" t="inlineStr">
        <is>
          <t>Clinic in Climate Justice and Public Health (EPH 555 / ENV 959; PUBH 555)</t>
        </is>
      </c>
      <c r="E1246" s="77" t="inlineStr">
        <is>
          <t>group; employer; reach</t>
        </is>
      </c>
      <c r="F1246" s="77" t="inlineStr">
        <is>
          <t>https://cbey.yale.edu/column-1/curricular-and-cocurricular-resources/relevant-courses-clinics-and-practicums</t>
        </is>
      </c>
      <c r="G1246" s="77" t="inlineStr">
        <is>
          <t>Relevant Courses, Clinics and Practicums</t>
        </is>
      </c>
      <c r="H1246" s="77" t="inlineStr">
        <is>
          <t>EPH 555 / ENV 959</t>
        </is>
      </c>
      <c r="I1246" s="77" t="inlineStr">
        <is>
          <t>undated</t>
        </is>
      </c>
      <c r="J1246" s="77" t="inlineStr">
        <is>
          <t>2026-10-13</t>
        </is>
      </c>
      <c r="K1246" s="77" t="inlineStr">
        <is>
          <t>page text (WebFetch, summariser)</t>
        </is>
      </c>
      <c r="L1246" s="77" t="inlineStr">
        <is>
          <t>EPH 555 / ENV 959 Fall and ENV 959 Spring: 'interdisciplinary student teams'; client 'a partner organization (e.g., state agency, community organization, other nongovernmental organization)'.</t>
        </is>
      </c>
    </row>
    <row r="1247">
      <c r="A1247" s="77" t="inlineStr">
        <is>
          <t>US09-S07-R1</t>
        </is>
      </c>
      <c r="B1247" s="77" t="inlineStr">
        <is>
          <t>US09</t>
        </is>
      </c>
      <c r="C1247" s="77" t="inlineStr">
        <is>
          <t>US09-S07</t>
        </is>
      </c>
      <c r="D1247" s="77" t="inlineStr">
        <is>
          <t>Global Social Entrepreneurship (MGT 529 India; MGT 865), SOM</t>
        </is>
      </c>
      <c r="E1247" s="77" t="inlineStr">
        <is>
          <t>project; group; employer; reach</t>
        </is>
      </c>
      <c r="F1247" s="77" t="inlineStr">
        <is>
          <t>https://som.yale.edu/news/2021/05/students-team-with-organizations-around-the-world-in-global-social-entrepreneurship-course</t>
        </is>
      </c>
      <c r="G1247" s="77" t="inlineStr">
        <is>
          <t>Students Team with Organizations around the World in Global Social Entrepreneurship Course</t>
        </is>
      </c>
      <c r="H1247" s="77" t="inlineStr">
        <is>
          <t>Article</t>
        </is>
      </c>
      <c r="I1247" s="77" t="inlineStr">
        <is>
          <t>2021</t>
        </is>
      </c>
      <c r="J1247" s="77" t="inlineStr">
        <is>
          <t>2026-10-13</t>
        </is>
      </c>
      <c r="K1247" s="77" t="inlineStr">
        <is>
          <t>page text (WebFetch, summariser)</t>
        </is>
      </c>
      <c r="L1247" s="77" t="inlineStr">
        <is>
          <t>Each spring the course pairs teams with social enterprises in a different country, each fall with partners in India; teams present findings to partner organisations and the SOM community; students 'help them with strategic or operational challenges'; students from other Yale schools join the teams.</t>
        </is>
      </c>
    </row>
    <row r="1248">
      <c r="A1248" s="77" t="inlineStr">
        <is>
          <t>US09-S07-R2</t>
        </is>
      </c>
      <c r="B1248" s="77" t="inlineStr">
        <is>
          <t>US09</t>
        </is>
      </c>
      <c r="C1248" s="77" t="inlineStr">
        <is>
          <t>US09-S07</t>
        </is>
      </c>
      <c r="D1248" s="77" t="inlineStr">
        <is>
          <t>Global Social Entrepreneurship (MGT 529 India; MGT 865), SOM</t>
        </is>
      </c>
      <c r="E1248" s="77" t="inlineStr">
        <is>
          <t>group; employer</t>
        </is>
      </c>
      <c r="F1248" s="77" t="inlineStr">
        <is>
          <t>https://cbey.yale.edu/column-1/curricular-and-cocurricular-resources/relevant-courses-clinics-and-practicums</t>
        </is>
      </c>
      <c r="G1248" s="77" t="inlineStr">
        <is>
          <t>Relevant Courses, Clinics and Practicums</t>
        </is>
      </c>
      <c r="H1248" s="77" t="inlineStr">
        <is>
          <t>MGT 529 / MGT 865</t>
        </is>
      </c>
      <c r="I1248" s="77" t="inlineStr">
        <is>
          <t>undated</t>
        </is>
      </c>
      <c r="J1248" s="77" t="inlineStr">
        <is>
          <t>2026-10-13</t>
        </is>
      </c>
      <c r="K1248" s="77" t="inlineStr">
        <is>
          <t>page text (WebFetch, summariser)</t>
        </is>
      </c>
      <c r="L1248" s="77" t="inlineStr">
        <is>
          <t>MGT 529 Global Social Entrepreneurship: India (Fall) 'teams of Yale students' with 'social enterprises based in India'; MGT 865 (Spring) 'teams of Yale students', local social enterprises (tentative).</t>
        </is>
      </c>
    </row>
    <row r="1249">
      <c r="A1249" s="77" t="inlineStr">
        <is>
          <t>US10-S01-R1</t>
        </is>
      </c>
      <c r="B1249" s="77" t="inlineStr">
        <is>
          <t>US10</t>
        </is>
      </c>
      <c r="C1249" s="77" t="inlineStr">
        <is>
          <t>US10-S01</t>
        </is>
      </c>
      <c r="D1249" s="77" t="inlineStr">
        <is>
          <t>SPIA Graduate Policy Workshops (SPI 591a-g)</t>
        </is>
      </c>
      <c r="E1249" s="77" t="inlineStr">
        <is>
          <t>project; group; employer; participation; status</t>
        </is>
      </c>
      <c r="F1249" s="77" t="inlineStr">
        <is>
          <t>https://spia.princeton.edu/news/2025/12/04/policy-workshops-offer-spia-students-real-world-experience-public-affairs</t>
        </is>
      </c>
      <c r="G1249" s="77" t="inlineStr">
        <is>
          <t>Policy Workshops Offer SPIA Students Real-World Experience in Public Affairs</t>
        </is>
      </c>
      <c r="H1249" s="77" t="inlineStr">
        <is>
          <t>News article</t>
        </is>
      </c>
      <c r="I1249" s="77" t="inlineStr">
        <is>
          <t>2025-12-04</t>
        </is>
      </c>
      <c r="J1249" s="77" t="inlineStr">
        <is>
          <t>2026-10-13</t>
        </is>
      </c>
      <c r="K1249" s="77" t="inlineStr">
        <is>
          <t>page text (curl via proxy after WebFetch 403)</t>
        </is>
      </c>
      <c r="L1249" s="77" t="inlineStr">
        <is>
          <t>'The workshops ... [are based on] the needs of real-world clients - such as government agencies, multilateral organizations, or nonprofits'; 'the required workshop'; 'They're working in teams, engaging stakeholders, and producing client-ready reports'; Kenya workshop returned from site visit to Mpala Research Centre.</t>
        </is>
      </c>
    </row>
    <row r="1250">
      <c r="A1250" s="77" t="inlineStr">
        <is>
          <t>US10-S01-R2</t>
        </is>
      </c>
      <c r="B1250" s="77" t="inlineStr">
        <is>
          <t>US10</t>
        </is>
      </c>
      <c r="C1250" s="77" t="inlineStr">
        <is>
          <t>US10-S01</t>
        </is>
      </c>
      <c r="D1250" s="77" t="inlineStr">
        <is>
          <t>SPIA Graduate Policy Workshops (SPI 591a-g)</t>
        </is>
      </c>
      <c r="E1250" s="77" t="inlineStr">
        <is>
          <t>project; group; employer; status; participation</t>
        </is>
      </c>
      <c r="F1250" s="77" t="inlineStr">
        <is>
          <t>https://spia.princeton.edu/graduate-programs/master-public-affairs/policy-workshops</t>
        </is>
      </c>
      <c r="G1250" s="77" t="inlineStr">
        <is>
          <t>Policy Workshops</t>
        </is>
      </c>
      <c r="H1250" s="77" t="inlineStr">
        <is>
          <t>Main page</t>
        </is>
      </c>
      <c r="I1250" s="77" t="inlineStr">
        <is>
          <t>Fall 2025 listing</t>
        </is>
      </c>
      <c r="J1250" s="77" t="inlineStr">
        <is>
          <t>2026-10-13</t>
        </is>
      </c>
      <c r="K1250" s="77" t="inlineStr">
        <is>
          <t>page text (curl via proxy after WebFetch 403)</t>
        </is>
      </c>
      <c r="L1250" s="77" t="inlineStr">
        <is>
          <t>'analyze complex and challenging policy issues, usually for real-world clients ... Each workshop consists of eight to 10 students who work in teams ... Each workshop produces a final report and gives a presentation to the client'; lists Fall 2025 SPI 591a-g topics.</t>
        </is>
      </c>
    </row>
    <row r="1251">
      <c r="A1251" s="77" t="inlineStr">
        <is>
          <t>US10-S02-R1</t>
        </is>
      </c>
      <c r="B1251" s="77" t="inlineStr">
        <is>
          <t>US10</t>
        </is>
      </c>
      <c r="C1251" s="77" t="inlineStr">
        <is>
          <t>US10-S02</t>
        </is>
      </c>
      <c r="D1251" s="77" t="inlineStr">
        <is>
          <t>SPIA Policy Task Force (SPI 301)</t>
        </is>
      </c>
      <c r="E1251" s="77" t="inlineStr">
        <is>
          <t>project; group; participation; eligibility</t>
        </is>
      </c>
      <c r="F1251" s="77" t="inlineStr">
        <is>
          <t>https://spia.princeton.edu/about/annual-report/our-students/workshops-task-forces</t>
        </is>
      </c>
      <c r="G1251" s="77" t="inlineStr">
        <is>
          <t>Workshops &amp; Task Forces</t>
        </is>
      </c>
      <c r="H1251" s="77" t="inlineStr">
        <is>
          <t>Undergraduate Policy Task Forces</t>
        </is>
      </c>
      <c r="I1251" s="77" t="inlineStr">
        <is>
          <t>undated (lists Fall 2020)</t>
        </is>
      </c>
      <c r="J1251" s="77" t="inlineStr">
        <is>
          <t>2026-10-13</t>
        </is>
      </c>
      <c r="K1251" s="77" t="inlineStr">
        <is>
          <t>page text (curl via proxy after WebFetch 403)</t>
        </is>
      </c>
      <c r="L1251" s="77" t="inlineStr">
        <is>
          <t>'the Policy Task Force (PTF) is a requirement for all Princeton juniors concentrating in SPIA ... Task force members debate proposed recommendations as a group and combine information from their individual research, guest speakers, field visits, and group discussions'.</t>
        </is>
      </c>
    </row>
    <row r="1252">
      <c r="A1252" s="77" t="inlineStr">
        <is>
          <t>US10-S02-R2</t>
        </is>
      </c>
      <c r="B1252" s="77" t="inlineStr">
        <is>
          <t>US10</t>
        </is>
      </c>
      <c r="C1252" s="77" t="inlineStr">
        <is>
          <t>US10-S02</t>
        </is>
      </c>
      <c r="D1252" s="77" t="inlineStr">
        <is>
          <t>SPIA Policy Task Force (SPI 301)</t>
        </is>
      </c>
      <c r="E1252" s="77" t="inlineStr">
        <is>
          <t>eligibility; participation; status</t>
        </is>
      </c>
      <c r="F1252" s="77" t="inlineStr">
        <is>
          <t>https://spia.princeton.edu/undergraduate-program/curriculum-requirements</t>
        </is>
      </c>
      <c r="G1252" s="77" t="inlineStr">
        <is>
          <t>Curriculum and Requirements</t>
        </is>
      </c>
      <c r="H1252" s="77" t="inlineStr">
        <is>
          <t>Core courses</t>
        </is>
      </c>
      <c r="I1252" s="77" t="inlineStr">
        <is>
          <t>current (Classes of 2027/2028+)</t>
        </is>
      </c>
      <c r="J1252" s="77" t="inlineStr">
        <is>
          <t>2026-10-13</t>
        </is>
      </c>
      <c r="K1252" s="77" t="inlineStr">
        <is>
          <t>page text (curl via proxy after WebFetch 403)</t>
        </is>
      </c>
      <c r="L1252" s="77" t="inlineStr">
        <is>
          <t>'SPI 301: Policy Task Force (Fall and Spring; juniors only; Prerequisite: SPI 298)'.</t>
        </is>
      </c>
    </row>
    <row r="1253">
      <c r="A1253" s="77" t="inlineStr">
        <is>
          <t>US10-S03-R1</t>
        </is>
      </c>
      <c r="B1253" s="77" t="inlineStr">
        <is>
          <t>US10</t>
        </is>
      </c>
      <c r="C1253" s="77" t="inlineStr">
        <is>
          <t>US10-S03</t>
        </is>
      </c>
      <c r="D1253" s="77" t="inlineStr">
        <is>
          <t>Princeton Policy Advocacy Clinic</t>
        </is>
      </c>
      <c r="E1253" s="77" t="inlineStr">
        <is>
          <t>project; employer; status</t>
        </is>
      </c>
      <c r="F1253" s="77" t="inlineStr">
        <is>
          <t>https://spia.princeton.edu/academics/undergraduate-program/princeton-policy-advocacy-clinic</t>
        </is>
      </c>
      <c r="G1253" s="77" t="inlineStr">
        <is>
          <t>Princeton Policy Advocacy Clinic</t>
        </is>
      </c>
      <c r="H1253" s="77" t="inlineStr">
        <is>
          <t>Main page</t>
        </is>
      </c>
      <c r="I1253" s="77" t="inlineStr">
        <is>
          <t>undated (site © 2026)</t>
        </is>
      </c>
      <c r="J1253" s="77" t="inlineStr">
        <is>
          <t>2026-10-13</t>
        </is>
      </c>
      <c r="K1253" s="77" t="inlineStr">
        <is>
          <t>page text (curl via proxy after WebFetch 403)</t>
        </is>
      </c>
      <c r="L1253" s="77" t="inlineStr">
        <is>
          <t>'In the spring ... students work with external policy partners ... Since its founding in 2022, Clinic students have worked on 14 projects before the United Nations, Congress, and policymakers in Louisiana, New Jersey, and New York.'</t>
        </is>
      </c>
    </row>
    <row r="1254">
      <c r="A1254" s="77" t="inlineStr">
        <is>
          <t>US10-S04-R1</t>
        </is>
      </c>
      <c r="B1254" s="77" t="inlineStr">
        <is>
          <t>US10</t>
        </is>
      </c>
      <c r="C1254" s="77" t="inlineStr">
        <is>
          <t>US10-S04</t>
        </is>
      </c>
      <c r="D1254" s="77" t="inlineStr">
        <is>
          <t>Community Project Studios - Tiger Challenge studio (EGR 250/350/450, 251/351/451)</t>
        </is>
      </c>
      <c r="E1254" s="77" t="inlineStr">
        <is>
          <t>project; group; employer; credit</t>
        </is>
      </c>
      <c r="F1254" s="77" t="inlineStr">
        <is>
          <t>https://kellercenter.princeton.edu/courses/community-project-studios</t>
        </is>
      </c>
      <c r="G1254" s="77" t="inlineStr">
        <is>
          <t>Community Project Studios</t>
        </is>
      </c>
      <c r="H1254" s="77" t="inlineStr">
        <is>
          <t>Studio 2: Tiger Challenge</t>
        </is>
      </c>
      <c r="I1254" s="77" t="inlineStr">
        <is>
          <t>undated</t>
        </is>
      </c>
      <c r="J1254" s="77" t="inlineStr">
        <is>
          <t>2026-10-13</t>
        </is>
      </c>
      <c r="K1254" s="77" t="inlineStr">
        <is>
          <t>page text (curl via proxy after WebFetch 403)</t>
        </is>
      </c>
      <c r="L1254" s="77" t="inlineStr">
        <is>
          <t>'In small teams, students and advisers work with nonprofit and government partners to develop lasting innovations ... most teams participate in the Community Project Studio course (in which Princeton students receive academic credit)'.</t>
        </is>
      </c>
    </row>
    <row r="1255">
      <c r="A1255" s="77" t="inlineStr">
        <is>
          <t>US10-S04-R2</t>
        </is>
      </c>
      <c r="B1255" s="77" t="inlineStr">
        <is>
          <t>US10</t>
        </is>
      </c>
      <c r="C1255" s="77" t="inlineStr">
        <is>
          <t>US10-S04</t>
        </is>
      </c>
      <c r="D1255" s="77" t="inlineStr">
        <is>
          <t>Community Project Studios - Tiger Challenge studio (EGR 250/350/450, 251/351/451)</t>
        </is>
      </c>
      <c r="E1255" s="77" t="inlineStr">
        <is>
          <t>employer; status</t>
        </is>
      </c>
      <c r="F1255" s="77" t="inlineStr">
        <is>
          <t>https://kellercenter.princeton.edu/programs/tiger-challenge-program</t>
        </is>
      </c>
      <c r="G1255" s="77" t="inlineStr">
        <is>
          <t>Tiger Challenge Program</t>
        </is>
      </c>
      <c r="H1255" s="77" t="inlineStr">
        <is>
          <t>Programme page</t>
        </is>
      </c>
      <c r="I1255" s="77" t="inlineStr">
        <is>
          <t>2026</t>
        </is>
      </c>
      <c r="J1255" s="77" t="inlineStr">
        <is>
          <t>2026-10-13</t>
        </is>
      </c>
      <c r="K1255" s="77" t="inlineStr">
        <is>
          <t>search-index extract</t>
        </is>
      </c>
      <c r="L1255" s="77" t="inlineStr">
        <is>
          <t>Search summary: 'In Summer 2026, we'll collaborate with the Smith Family Foundation in Trenton on the revitalization of Heritage Square'; applications closed; 9-week programme (page not directly opened; direct fetch 404).</t>
        </is>
      </c>
    </row>
    <row r="1256">
      <c r="A1256" s="77" t="inlineStr">
        <is>
          <t>US10-S05-R1</t>
        </is>
      </c>
      <c r="B1256" s="77" t="inlineStr">
        <is>
          <t>US10</t>
        </is>
      </c>
      <c r="C1256" s="77" t="inlineStr">
        <is>
          <t>US10-S05</t>
        </is>
      </c>
      <c r="D1256" s="77" t="inlineStr">
        <is>
          <t>Program for Community-Engaged Scholarship (ProCES)</t>
        </is>
      </c>
      <c r="E1256" s="77" t="inlineStr">
        <is>
          <t>project; employer; reach; status</t>
        </is>
      </c>
      <c r="F1256" s="77" t="inlineStr">
        <is>
          <t>https://proces.princeton.edu/students/find-course</t>
        </is>
      </c>
      <c r="G1256" s="77" t="inlineStr">
        <is>
          <t>Find a ProCES Course</t>
        </is>
      </c>
      <c r="H1256" s="77" t="inlineStr">
        <is>
          <t>Course listing</t>
        </is>
      </c>
      <c r="I1256" s="77" t="inlineStr">
        <is>
          <t>2026 (Fall 2026 / Spring 2026 lists)</t>
        </is>
      </c>
      <c r="J1256" s="77" t="inlineStr">
        <is>
          <t>2026-10-13</t>
        </is>
      </c>
      <c r="K1256" s="77" t="inlineStr">
        <is>
          <t>search-index extract</t>
        </is>
      </c>
      <c r="L1256" s="77" t="inlineStr">
        <is>
          <t>Search summary: required courses have all students engage with community-based knowledge via discussion, guest speakers, site visits or research; opt-in courses let students choose; examples include a course where students build web apps for non-profit partners and Fall 2026 course list. Page not opened (Cloudflare 403).</t>
        </is>
      </c>
    </row>
    <row r="1257">
      <c r="A1257" s="77" t="inlineStr">
        <is>
          <t>US10-S06-R1</t>
        </is>
      </c>
      <c r="B1257" s="77" t="inlineStr">
        <is>
          <t>US10</t>
        </is>
      </c>
      <c r="C1257" s="77" t="inlineStr">
        <is>
          <t>US10-S06</t>
        </is>
      </c>
      <c r="D1257" s="77" t="inlineStr">
        <is>
          <t>COS 333 Advanced Programming Techniques (community-partner software projects)</t>
        </is>
      </c>
      <c r="E1257" s="77" t="inlineStr">
        <is>
          <t>project; group; status</t>
        </is>
      </c>
      <c r="F1257" s="77" t="inlineStr">
        <is>
          <t>https://www.cs.princeton.edu/courses/archive/fall25/cos333/project.html</t>
        </is>
      </c>
      <c r="G1257" s="77" t="inlineStr">
        <is>
          <t>COS 333, Fall 2025: Project</t>
        </is>
      </c>
      <c r="H1257" s="77" t="inlineStr">
        <is>
          <t>Project</t>
        </is>
      </c>
      <c r="I1257" s="77" t="inlineStr">
        <is>
          <t>Fall 2025</t>
        </is>
      </c>
      <c r="J1257" s="77" t="inlineStr">
        <is>
          <t>2026-10-13</t>
        </is>
      </c>
      <c r="K1257" s="77" t="inlineStr">
        <is>
          <t>search-index extract</t>
        </is>
      </c>
      <c r="L1257" s="77" t="inlineStr">
        <is>
          <t>Search summary: 'design and implement a significant piece of software, working in teams of 3 to 5' (page not opened; 403).</t>
        </is>
      </c>
    </row>
    <row r="1258">
      <c r="A1258" s="77" t="inlineStr">
        <is>
          <t>US10-S06-R2</t>
        </is>
      </c>
      <c r="B1258" s="77" t="inlineStr">
        <is>
          <t>US10</t>
        </is>
      </c>
      <c r="C1258" s="77" t="inlineStr">
        <is>
          <t>US10-S06</t>
        </is>
      </c>
      <c r="D1258" s="77" t="inlineStr">
        <is>
          <t>COS 333 Advanced Programming Techniques (community-partner software projects)</t>
        </is>
      </c>
      <c r="E1258" s="77" t="inlineStr">
        <is>
          <t>employer</t>
        </is>
      </c>
      <c r="F1258" s="77" t="inlineStr">
        <is>
          <t>https://www.cs.princeton.edu/courses/archive/spr25/cos333/projectprevious.html</t>
        </is>
      </c>
      <c r="G1258" s="77" t="inlineStr">
        <is>
          <t>COS 333 Previous Projects</t>
        </is>
      </c>
      <c r="H1258" s="77" t="inlineStr">
        <is>
          <t>Previous projects</t>
        </is>
      </c>
      <c r="I1258" s="77" t="inlineStr">
        <is>
          <t>Spring 2025</t>
        </is>
      </c>
      <c r="J1258" s="77" t="inlineStr">
        <is>
          <t>2026-10-13</t>
        </is>
      </c>
      <c r="K1258" s="77" t="inlineStr">
        <is>
          <t>search-index extract</t>
        </is>
      </c>
      <c r="L1258" s="77" t="inlineStr">
        <is>
          <t>Search summary lists projects built with outside organisations (Wildflower Farm, local food nonprofit, NJ Food Democracy Collaborative, Anchor House, WorkWell Partnership). Not opened.</t>
        </is>
      </c>
    </row>
    <row r="1259">
      <c r="A1259" s="77" t="inlineStr">
        <is>
          <t>US10-S07-R1</t>
        </is>
      </c>
      <c r="B1259" s="77" t="inlineStr">
        <is>
          <t>US10</t>
        </is>
      </c>
      <c r="C1259" s="77" t="inlineStr">
        <is>
          <t>US10-S07</t>
        </is>
      </c>
      <c r="D1259" s="77" t="inlineStr">
        <is>
          <t>Designing the Future of Work (seminar team projects with partner organisations)</t>
        </is>
      </c>
      <c r="E1259" s="77" t="inlineStr">
        <is>
          <t>project; group; employer; status</t>
        </is>
      </c>
      <c r="F1259" s="77" t="inlineStr">
        <is>
          <t>https://paw.princeton.edu/article/students-partner-tech-projects-designed-help-workers</t>
        </is>
      </c>
      <c r="G1259" s="77" t="inlineStr">
        <is>
          <t>Students Partner on Tech Projects Designed to Help Workers</t>
        </is>
      </c>
      <c r="H1259" s="77" t="inlineStr">
        <is>
          <t>Class Close-Up</t>
        </is>
      </c>
      <c r="I1259" s="77" t="inlineStr">
        <is>
          <t>July 2025</t>
        </is>
      </c>
      <c r="J1259" s="77" t="inlineStr">
        <is>
          <t>2026-10-13</t>
        </is>
      </c>
      <c r="K1259" s="77" t="inlineStr">
        <is>
          <t>page text (curl via proxy after WebFetch 403)</t>
        </is>
      </c>
      <c r="L1259" s="77" t="inlineStr">
        <is>
          <t>'tries to address them through team projects with partner organizations ... One group was paired with a workers' co-op ... Another group collaborated with Drivers Union in Washington state ... a third group helped the nonprofit Workers Lab create tools'.</t>
        </is>
      </c>
    </row>
    <row r="1260">
      <c r="A1260" s="77" t="inlineStr">
        <is>
          <t>US11-S01-R1</t>
        </is>
      </c>
      <c r="B1260" s="77" t="inlineStr">
        <is>
          <t>US11</t>
        </is>
      </c>
      <c r="C1260" s="77" t="inlineStr">
        <is>
          <t>US11-S01</t>
        </is>
      </c>
      <c r="D1260" s="77" t="inlineStr">
        <is>
          <t>SIPA Capstone Workshops</t>
        </is>
      </c>
      <c r="E1260" s="77" t="inlineStr">
        <is>
          <t>project; group; employer; status; eligibility</t>
        </is>
      </c>
      <c r="F1260" s="77" t="inlineStr">
        <is>
          <t>https://www.sipa.columbia.edu/sipa-education/capstone-workshops</t>
        </is>
      </c>
      <c r="G1260" s="77" t="inlineStr">
        <is>
          <t>Capstone Workshops</t>
        </is>
      </c>
      <c r="H1260" s="77" t="inlineStr">
        <is>
          <t>Overview</t>
        </is>
      </c>
      <c r="I1260" s="77" t="inlineStr">
        <is>
          <t>undated (2026-27 client list)</t>
        </is>
      </c>
      <c r="J1260" s="77" t="inlineStr">
        <is>
          <t>2026-10-13</t>
        </is>
      </c>
      <c r="K1260" s="77" t="inlineStr">
        <is>
          <t>search-summary paraphrase (WebFetch 403; curl returned a Cloudflare challenge page and was not bypassed)</t>
        </is>
      </c>
      <c r="L1260" s="77" t="inlineStr">
        <is>
          <t>Live consulting project with an external client outside SIPA; team of about six graduate students with a faculty advisor; once per year, mid-November through spring; 2026-27 clients include Bank of America, Federal Reserve Bank of New York, NYC Comptroller's Office.</t>
        </is>
      </c>
    </row>
    <row r="1261">
      <c r="A1261" s="77" t="inlineStr">
        <is>
          <t>US11-S01-R2</t>
        </is>
      </c>
      <c r="B1261" s="77" t="inlineStr">
        <is>
          <t>US11</t>
        </is>
      </c>
      <c r="C1261" s="77" t="inlineStr">
        <is>
          <t>US11-S01</t>
        </is>
      </c>
      <c r="D1261" s="77" t="inlineStr">
        <is>
          <t>SIPA Capstone Workshops</t>
        </is>
      </c>
      <c r="E1261" s="77" t="inlineStr">
        <is>
          <t>employer; project</t>
        </is>
      </c>
      <c r="F1261" s="77" t="inlineStr">
        <is>
          <t>https://www.sipa.columbia.edu/capstone-workshops/info-capstone-clients</t>
        </is>
      </c>
      <c r="G1261" s="77" t="inlineStr">
        <is>
          <t>Info for Capstone Clients</t>
        </is>
      </c>
      <c r="H1261" s="77" t="inlineStr">
        <is>
          <t>Client process</t>
        </is>
      </c>
      <c r="I1261" s="77" t="inlineStr">
        <is>
          <t>undated</t>
        </is>
      </c>
      <c r="J1261" s="77" t="inlineStr">
        <is>
          <t>2026-10-13</t>
        </is>
      </c>
      <c r="K1261" s="77" t="inlineStr">
        <is>
          <t>search-summary paraphrase (WebFetch 403; curl returned a Cloudflare challenge page and was not bypassed)</t>
        </is>
      </c>
      <c r="L1261" s="77" t="inlineStr">
        <is>
          <t>Clients work with a faculty advisor to set goals and deliverables; three standard meetings (kick-off, mid-term, final); final report and briefing due before May 3; students' grade based largely on report/briefing plus client feedback.</t>
        </is>
      </c>
    </row>
    <row r="1262">
      <c r="A1262" s="77" t="inlineStr">
        <is>
          <t>US11-S01-R3</t>
        </is>
      </c>
      <c r="B1262" s="77" t="inlineStr">
        <is>
          <t>US11</t>
        </is>
      </c>
      <c r="C1262" s="77" t="inlineStr">
        <is>
          <t>US11-S01</t>
        </is>
      </c>
      <c r="D1262" s="77" t="inlineStr">
        <is>
          <t>SIPA Capstone Workshops</t>
        </is>
      </c>
      <c r="E1262" s="77" t="inlineStr">
        <is>
          <t>group; credit</t>
        </is>
      </c>
      <c r="F1262" s="77" t="inlineStr">
        <is>
          <t>https://www.sipa.columbia.edu/sipa-education/capstone-workshops/info-students/students-faqs</t>
        </is>
      </c>
      <c r="G1262" s="77" t="inlineStr">
        <is>
          <t>Capstone Workshop FAQs for Students</t>
        </is>
      </c>
      <c r="H1262" s="77" t="inlineStr">
        <is>
          <t>FAQ</t>
        </is>
      </c>
      <c r="I1262" s="77" t="inlineStr">
        <is>
          <t>undated</t>
        </is>
      </c>
      <c r="J1262" s="77" t="inlineStr">
        <is>
          <t>2026-10-13</t>
        </is>
      </c>
      <c r="K1262" s="77" t="inlineStr">
        <is>
          <t>search-summary paraphrase (WebFetch 403; curl returned a Cloudflare challenge page and was not bypassed)</t>
        </is>
      </c>
      <c r="L1262" s="77" t="inlineStr">
        <is>
          <t>Teams average six (four to eight); workshop needs at least four students; MPA bulletin lists 4.5 credits across two semesters.</t>
        </is>
      </c>
    </row>
    <row r="1263">
      <c r="A1263" s="77" t="inlineStr">
        <is>
          <t>US11-S02-R1</t>
        </is>
      </c>
      <c r="B1263" s="77" t="inlineStr">
        <is>
          <t>US11</t>
        </is>
      </c>
      <c r="C1263" s="77" t="inlineStr">
        <is>
          <t>US11-S02</t>
        </is>
      </c>
      <c r="D1263" s="77" t="inlineStr">
        <is>
          <t>Data Science Capstone &amp; Ethics (MS Data Science capstone)</t>
        </is>
      </c>
      <c r="E1263" s="77" t="inlineStr">
        <is>
          <t>project; group; employer; status</t>
        </is>
      </c>
      <c r="F1263" s="77" t="inlineStr">
        <is>
          <t>https://industry.datascience.columbia.edu/engage/capstone</t>
        </is>
      </c>
      <c r="G1263" s="77" t="inlineStr">
        <is>
          <t>Capstone Projects</t>
        </is>
      </c>
      <c r="H1263" s="77" t="inlineStr">
        <is>
          <t>Overview</t>
        </is>
      </c>
      <c r="I1263" s="77" t="inlineStr">
        <is>
          <t>undated</t>
        </is>
      </c>
      <c r="J1263" s="77" t="inlineStr">
        <is>
          <t>2026-10-13</t>
        </is>
      </c>
      <c r="K1263" s="77" t="inlineStr">
        <is>
          <t>search-summary paraphrase (WebFetch 403; curl returned a Cloudflare challenge page and was not bypassed)</t>
        </is>
      </c>
      <c r="L1263" s="77" t="inlineStr">
        <is>
          <t>Semester-length project sponsored by a DSI Industry Catalyst Network member, an external company or non-profit, or a faculty member; teams with faculty mentor and sponsor mentor; Spring and Fall offerings.</t>
        </is>
      </c>
    </row>
    <row r="1264">
      <c r="A1264" s="77" t="inlineStr">
        <is>
          <t>US11-S02-R2</t>
        </is>
      </c>
      <c r="B1264" s="77" t="inlineStr">
        <is>
          <t>US11</t>
        </is>
      </c>
      <c r="C1264" s="77" t="inlineStr">
        <is>
          <t>US11-S02</t>
        </is>
      </c>
      <c r="D1264" s="77" t="inlineStr">
        <is>
          <t>Data Science Capstone &amp; Ethics (MS Data Science capstone)</t>
        </is>
      </c>
      <c r="E1264" s="77" t="inlineStr">
        <is>
          <t>participation; status</t>
        </is>
      </c>
      <c r="F1264" s="77" t="inlineStr">
        <is>
          <t>https://datascience.columbia.edu/news/2022/dsis-capstone-course-provides-invaluable-real-world-experience/</t>
        </is>
      </c>
      <c r="G1264" s="77" t="inlineStr">
        <is>
          <t>DSI's Capstone Course Provides Invaluable Real World Experience</t>
        </is>
      </c>
      <c r="H1264" s="77" t="inlineStr">
        <is>
          <t>News</t>
        </is>
      </c>
      <c r="I1264" s="77" t="inlineStr">
        <is>
          <t>2022</t>
        </is>
      </c>
      <c r="J1264" s="77" t="inlineStr">
        <is>
          <t>2026-10-13</t>
        </is>
      </c>
      <c r="K1264" s="77" t="inlineStr">
        <is>
          <t>search-summary paraphrase (WebFetch 403; curl returned a Cloudflare challenge page and was not bypassed)</t>
        </is>
      </c>
      <c r="L1264" s="77" t="inlineStr">
        <is>
          <t>2022 cohort largest to date: over 200 students, 43 collaborative research projects.</t>
        </is>
      </c>
    </row>
    <row r="1265">
      <c r="A1265" s="77" t="inlineStr">
        <is>
          <t>US11-S03-R1</t>
        </is>
      </c>
      <c r="B1265" s="77" t="inlineStr">
        <is>
          <t>US11</t>
        </is>
      </c>
      <c r="C1265" s="77" t="inlineStr">
        <is>
          <t>US11-S03</t>
        </is>
      </c>
      <c r="D1265" s="77" t="inlineStr">
        <is>
          <t>MS in Sustainability Management Capstone Workshop</t>
        </is>
      </c>
      <c r="E1265" s="77" t="inlineStr">
        <is>
          <t>project; group; employer; status</t>
        </is>
      </c>
      <c r="F1265" s="77" t="inlineStr">
        <is>
          <t>https://sps.columbia.edu/events/sustainability-graduate-programs-final-capstone-briefings-spring-2026</t>
        </is>
      </c>
      <c r="G1265" s="77" t="inlineStr">
        <is>
          <t>Sustainability Graduate Programs Final Capstone Briefings: Spring 2026</t>
        </is>
      </c>
      <c r="H1265" s="77" t="inlineStr">
        <is>
          <t>Event page</t>
        </is>
      </c>
      <c r="I1265" s="77" t="inlineStr">
        <is>
          <t>2026</t>
        </is>
      </c>
      <c r="J1265" s="77" t="inlineStr">
        <is>
          <t>2026-10-13</t>
        </is>
      </c>
      <c r="K1265" s="77" t="inlineStr">
        <is>
          <t>search-summary paraphrase (WebFetch 403; curl returned a Cloudflare challenge page and was not bypassed)</t>
        </is>
      </c>
      <c r="L1265" s="77" t="inlineStr">
        <is>
          <t>Student teams serve as consultants to external organizations; listed projects include Football For Future, KazWaste, Council for Responsible Sport, Fundacion Terra &amp; Marre.</t>
        </is>
      </c>
    </row>
    <row r="1266">
      <c r="A1266" s="77" t="inlineStr">
        <is>
          <t>US11-S03-R2</t>
        </is>
      </c>
      <c r="B1266" s="77" t="inlineStr">
        <is>
          <t>US11</t>
        </is>
      </c>
      <c r="C1266" s="77" t="inlineStr">
        <is>
          <t>US11-S03</t>
        </is>
      </c>
      <c r="D1266" s="77" t="inlineStr">
        <is>
          <t>MS in Sustainability Management Capstone Workshop</t>
        </is>
      </c>
      <c r="E1266" s="77" t="inlineStr">
        <is>
          <t>participation; employer; participation</t>
        </is>
      </c>
      <c r="F1266" s="77" t="inlineStr">
        <is>
          <t>https://sps.columbia.edu/news/fifteen-years-columbias-master-science-sustainability-management-program</t>
        </is>
      </c>
      <c r="G1266" s="77" t="inlineStr">
        <is>
          <t>Fifteen Years of Columbia's MS in Sustainability Management</t>
        </is>
      </c>
      <c r="H1266" s="77" t="inlineStr">
        <is>
          <t>News</t>
        </is>
      </c>
      <c r="I1266" s="77" t="inlineStr">
        <is>
          <t>undated</t>
        </is>
      </c>
      <c r="J1266" s="77" t="inlineStr">
        <is>
          <t>2026-10-13</t>
        </is>
      </c>
      <c r="K1266" s="77" t="inlineStr">
        <is>
          <t>search-summary paraphrase (WebFetch 403; curl returned a Cloudflare challenge page and was not bypassed)</t>
        </is>
      </c>
      <c r="L1266" s="77" t="inlineStr">
        <is>
          <t>Program has two required classes: a survey course and a capstone workshop undertaken for nonprofit or government clients; more than 40 projects since 2011.</t>
        </is>
      </c>
    </row>
    <row r="1267">
      <c r="A1267" s="77" t="inlineStr">
        <is>
          <t>US11-S04-R1</t>
        </is>
      </c>
      <c r="B1267" s="77" t="inlineStr">
        <is>
          <t>US11</t>
        </is>
      </c>
      <c r="C1267" s="77" t="inlineStr">
        <is>
          <t>US11-S04</t>
        </is>
      </c>
      <c r="D1267" s="77" t="inlineStr">
        <is>
          <t>Design for Social Innovation (DFSI)</t>
        </is>
      </c>
      <c r="E1267" s="77" t="inlineStr">
        <is>
          <t>project; group; employer; reach; eligibility; credit; status</t>
        </is>
      </c>
      <c r="F1267" s="77" t="inlineStr">
        <is>
          <t>https://entrepreneurship.columbia.edu/event/application-deadline-fall-2025-design-for-social-innovation-dfsi/</t>
        </is>
      </c>
      <c r="G1267" s="77" t="inlineStr">
        <is>
          <t>Rolling Admission Application: Spring 2026 Design for Social Innovation (DFSI)</t>
        </is>
      </c>
      <c r="H1267" s="77" t="inlineStr">
        <is>
          <t>Event/application page</t>
        </is>
      </c>
      <c r="I1267" s="77" t="inlineStr">
        <is>
          <t>2025-26</t>
        </is>
      </c>
      <c r="J1267" s="77" t="inlineStr">
        <is>
          <t>2026-10-13</t>
        </is>
      </c>
      <c r="K1267" s="77" t="inlineStr">
        <is>
          <t>search-summary paraphrase (WebFetch 403; curl returned a Cloudflare challenge page and was not bypassed)</t>
        </is>
      </c>
      <c r="L1267" s="77" t="inlineStr">
        <is>
          <t>Columbia students work in teams to solve real-world problems on behalf of social sector clients; open across Columbia's schools; 3-credit; cohort capped at 30; Spring 2026 AI for Impact.</t>
        </is>
      </c>
    </row>
    <row r="1268">
      <c r="A1268" s="77" t="inlineStr">
        <is>
          <t>US11-S05-R1</t>
        </is>
      </c>
      <c r="B1268" s="77" t="inlineStr">
        <is>
          <t>US11</t>
        </is>
      </c>
      <c r="C1268" s="77" t="inlineStr">
        <is>
          <t>US11-S05</t>
        </is>
      </c>
      <c r="D1268" s="77" t="inlineStr">
        <is>
          <t>Management Consulting Lab</t>
        </is>
      </c>
      <c r="E1268" s="77" t="inlineStr">
        <is>
          <t>project; group; employer; status</t>
        </is>
      </c>
      <c r="F1268" s="77" t="inlineStr">
        <is>
          <t>https://courses.business.columbia.edu/B8701</t>
        </is>
      </c>
      <c r="G1268" s="77" t="inlineStr">
        <is>
          <t>Management Consulting Lab</t>
        </is>
      </c>
      <c r="H1268" s="77" t="inlineStr">
        <is>
          <t>Course page</t>
        </is>
      </c>
      <c r="I1268" s="77" t="inlineStr">
        <is>
          <t>Spring 2026</t>
        </is>
      </c>
      <c r="J1268" s="77" t="inlineStr">
        <is>
          <t>2026-10-13</t>
        </is>
      </c>
      <c r="K1268" s="77" t="inlineStr">
        <is>
          <t>search-summary paraphrase (WebFetch 403; curl returned a Cloudflare challenge page and was not bypassed)</t>
        </is>
      </c>
      <c r="L1268" s="77" t="inlineStr">
        <is>
          <t>Course is almost entirely project-based; students grouped into teams of three; Spring 2026 section Tuesday evenings late January to 1 May 2026.</t>
        </is>
      </c>
    </row>
    <row r="1269">
      <c r="A1269" s="77" t="inlineStr">
        <is>
          <t>US11-S05-R2</t>
        </is>
      </c>
      <c r="B1269" s="77" t="inlineStr">
        <is>
          <t>US11</t>
        </is>
      </c>
      <c r="C1269" s="77" t="inlineStr">
        <is>
          <t>US11-S05</t>
        </is>
      </c>
      <c r="D1269" s="77" t="inlineStr">
        <is>
          <t>Management Consulting Lab</t>
        </is>
      </c>
      <c r="E1269" s="77" t="inlineStr">
        <is>
          <t>employer; status</t>
        </is>
      </c>
      <c r="F1269" s="77" t="inlineStr">
        <is>
          <t>https://business.columbia.edu/ecp/ec-africa/about-ec-africa</t>
        </is>
      </c>
      <c r="G1269" s="77" t="inlineStr">
        <is>
          <t>About EC-Africa</t>
        </is>
      </c>
      <c r="H1269" s="77" t="inlineStr">
        <is>
          <t>Programme page</t>
        </is>
      </c>
      <c r="I1269" s="77" t="inlineStr">
        <is>
          <t>2026</t>
        </is>
      </c>
      <c r="J1269" s="77" t="inlineStr">
        <is>
          <t>2026-10-13</t>
        </is>
      </c>
      <c r="K1269" s="77" t="inlineStr">
        <is>
          <t>search-summary paraphrase (WebFetch 403; curl returned a Cloudflare challenge page and was not bypassed)</t>
        </is>
      </c>
      <c r="L1269" s="77" t="inlineStr">
        <is>
          <t>EC-Africa companies enroll a team of two or three senior staff; typical revenue $500k-$15M; 2026 cohort underway.</t>
        </is>
      </c>
    </row>
    <row r="1270">
      <c r="A1270" s="77" t="inlineStr">
        <is>
          <t>US11-S06-R1</t>
        </is>
      </c>
      <c r="B1270" s="77" t="inlineStr">
        <is>
          <t>US11</t>
        </is>
      </c>
      <c r="C1270" s="77" t="inlineStr">
        <is>
          <t>US11-S06</t>
        </is>
      </c>
      <c r="D1270" s="77" t="inlineStr">
        <is>
          <t>Workshop in Sustainable Development (EESC BC3300)</t>
        </is>
      </c>
      <c r="E1270" s="77" t="inlineStr">
        <is>
          <t>project; group; employer</t>
        </is>
      </c>
      <c r="F1270" s="77" t="inlineStr">
        <is>
          <t>https://scienceandsociety.columbia.edu/courses/bc3300-workshop-sustainable-development</t>
        </is>
      </c>
      <c r="G1270" s="77" t="inlineStr">
        <is>
          <t>BC3300: Workshop in Sustainable Development</t>
        </is>
      </c>
      <c r="H1270" s="77" t="inlineStr">
        <is>
          <t>Course page</t>
        </is>
      </c>
      <c r="I1270" s="77" t="inlineStr">
        <is>
          <t>undated</t>
        </is>
      </c>
      <c r="J1270" s="77" t="inlineStr">
        <is>
          <t>2026-10-13</t>
        </is>
      </c>
      <c r="K1270" s="77" t="inlineStr">
        <is>
          <t>search-summary paraphrase (WebFetch 403; curl returned a Cloudflare challenge page and was not bypassed)</t>
        </is>
      </c>
      <c r="L1270" s="77" t="inlineStr">
        <is>
          <t>Students work in groups on real-world sustainability issues for an external client agency; projects vary by year.</t>
        </is>
      </c>
    </row>
    <row r="1271">
      <c r="A1271" s="77" t="inlineStr">
        <is>
          <t>US11-S06-R2</t>
        </is>
      </c>
      <c r="B1271" s="77" t="inlineStr">
        <is>
          <t>US11</t>
        </is>
      </c>
      <c r="C1271" s="77" t="inlineStr">
        <is>
          <t>US11-S06</t>
        </is>
      </c>
      <c r="D1271" s="77" t="inlineStr">
        <is>
          <t>Workshop in Sustainable Development (EESC BC3300)</t>
        </is>
      </c>
      <c r="E1271" s="77" t="inlineStr">
        <is>
          <t>status; participation</t>
        </is>
      </c>
      <c r="F1271" s="77" t="inlineStr">
        <is>
          <t>https://www1.columbia.edu/cu/bulletin/uwb/subj/EESC/X3300-20263-001/</t>
        </is>
      </c>
      <c r="G1271" s="77" t="inlineStr">
        <is>
          <t>Fall 2026 EESC BC3300 section 001</t>
        </is>
      </c>
      <c r="H1271" s="77" t="inlineStr">
        <is>
          <t>Bulletin listing</t>
        </is>
      </c>
      <c r="I1271" s="77" t="inlineStr">
        <is>
          <t>2026</t>
        </is>
      </c>
      <c r="J1271" s="77" t="inlineStr">
        <is>
          <t>2026-10-13</t>
        </is>
      </c>
      <c r="K1271" s="77" t="inlineStr">
        <is>
          <t>search-summary paraphrase (WebFetch 403; curl returned a Cloudflare challenge page and was not bypassed)</t>
        </is>
      </c>
      <c r="L1271" s="77" t="inlineStr">
        <is>
          <t>Fall 2026 section listed, enrolment 6-7 of 14.</t>
        </is>
      </c>
    </row>
    <row r="1272">
      <c r="A1272" s="77" t="inlineStr">
        <is>
          <t>US11-S07-R1</t>
        </is>
      </c>
      <c r="B1272" s="77" t="inlineStr">
        <is>
          <t>US11</t>
        </is>
      </c>
      <c r="C1272" s="77" t="inlineStr">
        <is>
          <t>US11-S07</t>
        </is>
      </c>
      <c r="D1272" s="77" t="inlineStr">
        <is>
          <t>Urban Planning Studio (MS Urban Planning)</t>
        </is>
      </c>
      <c r="E1272" s="77" t="inlineStr">
        <is>
          <t>project; group; employer; status</t>
        </is>
      </c>
      <c r="F1272" s="77" t="inlineStr">
        <is>
          <t>https://www.arch.columbia.edu/books/reader/922-spring-2022-urban-planning-semester-in-review</t>
        </is>
      </c>
      <c r="G1272" s="77" t="inlineStr">
        <is>
          <t>Spring 2022 Urban Planning Semester in Review</t>
        </is>
      </c>
      <c r="H1272" s="77" t="inlineStr">
        <is>
          <t>Reader</t>
        </is>
      </c>
      <c r="I1272" s="77" t="inlineStr">
        <is>
          <t>2022</t>
        </is>
      </c>
      <c r="J1272" s="77" t="inlineStr">
        <is>
          <t>2026-10-13</t>
        </is>
      </c>
      <c r="K1272" s="77" t="inlineStr">
        <is>
          <t>search-summary paraphrase (WebFetch 403; curl returned a Cloudflare challenge page and was not bypassed)</t>
        </is>
      </c>
      <c r="L1272" s="77" t="inlineStr">
        <is>
          <t>Studio teams paired with clients incl. NYC DOT, City of Newark, Bronx Community Foundation.</t>
        </is>
      </c>
    </row>
    <row r="1273">
      <c r="A1273" s="77" t="inlineStr">
        <is>
          <t>US12-S01-R1</t>
        </is>
      </c>
      <c r="B1273" s="77" t="inlineStr">
        <is>
          <t>US12</t>
        </is>
      </c>
      <c r="C1273" s="77" t="inlineStr">
        <is>
          <t>US12-S01</t>
        </is>
      </c>
      <c r="D1273" s="77" t="inlineStr">
        <is>
          <t>Mechanical Engineering Senior Design (EN.530.403/404)</t>
        </is>
      </c>
      <c r="E1273" s="77" t="inlineStr">
        <is>
          <t>project; group; employer</t>
        </is>
      </c>
      <c r="F1273" s="77" t="inlineStr">
        <is>
          <t>https://me.jhu.edu/education/undergraduate-studies/senior-design/</t>
        </is>
      </c>
      <c r="G1273" s="77" t="inlineStr">
        <is>
          <t>Senior Design - Department of Mechanical Engineering</t>
        </is>
      </c>
      <c r="H1273" s="77" t="inlineStr">
        <is>
          <t>Overview</t>
        </is>
      </c>
      <c r="I1273" s="77" t="inlineStr">
        <is>
          <t>undated</t>
        </is>
      </c>
      <c r="J1273" s="77" t="inlineStr">
        <is>
          <t>2026-10-13</t>
        </is>
      </c>
      <c r="K1273" s="77" t="inlineStr">
        <is>
          <t>search-index extract (summary paraphrase; WebFetch and curl returned 403 for jhu.edu hosts, not bypassed)</t>
        </is>
      </c>
      <c r="L1273" s="77" t="inlineStr">
        <is>
          <t>Sponsors provide student teams with funds for materials, access to resources and technical contacts; students provide sponsors with functioning prototypes; sponsors from industry, government, academia and nonprofit.</t>
        </is>
      </c>
    </row>
    <row r="1274">
      <c r="A1274" s="77" t="inlineStr">
        <is>
          <t>US12-S01-R2</t>
        </is>
      </c>
      <c r="B1274" s="77" t="inlineStr">
        <is>
          <t>US12</t>
        </is>
      </c>
      <c r="C1274" s="77" t="inlineStr">
        <is>
          <t>US12-S01</t>
        </is>
      </c>
      <c r="D1274" s="77" t="inlineStr">
        <is>
          <t>Mechanical Engineering Senior Design (EN.530.403/404)</t>
        </is>
      </c>
      <c r="E1274" s="77" t="inlineStr">
        <is>
          <t>project; credit; participation</t>
        </is>
      </c>
      <c r="F1274" s="77" t="inlineStr">
        <is>
          <t>https://e-catalogue.jhu.edu/engineering/full-time-residential-programs/degree-programs/mechanical-engineering/</t>
        </is>
      </c>
      <c r="G1274" s="77" t="inlineStr">
        <is>
          <t>Mechanical Engineering (catalogue)</t>
        </is>
      </c>
      <c r="H1274" s="77" t="inlineStr">
        <is>
          <t>Capstone design</t>
        </is>
      </c>
      <c r="I1274" s="77" t="inlineStr">
        <is>
          <t>catalogue</t>
        </is>
      </c>
      <c r="J1274" s="77" t="inlineStr">
        <is>
          <t>2026-10-13</t>
        </is>
      </c>
      <c r="K1274" s="77" t="inlineStr">
        <is>
          <t>search-index extract (summary paraphrase; WebFetch and curl returned 403 for jhu.edu hosts, not bypassed)</t>
        </is>
      </c>
      <c r="L1274" s="77" t="inlineStr">
        <is>
          <t>EN.530.403 and 404 Senior Design Project I/II, 4 credits each; teams design, construct and test a prototype and present to the sponsor.</t>
        </is>
      </c>
    </row>
    <row r="1275">
      <c r="A1275" s="77" t="inlineStr">
        <is>
          <t>US12-S01-R3</t>
        </is>
      </c>
      <c r="B1275" s="77" t="inlineStr">
        <is>
          <t>US12</t>
        </is>
      </c>
      <c r="C1275" s="77" t="inlineStr">
        <is>
          <t>US12-S01</t>
        </is>
      </c>
      <c r="D1275" s="77" t="inlineStr">
        <is>
          <t>Mechanical Engineering Senior Design (EN.530.403/404)</t>
        </is>
      </c>
      <c r="E1275" s="77" t="inlineStr">
        <is>
          <t>status; employer</t>
        </is>
      </c>
      <c r="F1275" s="77" t="inlineStr">
        <is>
          <t>https://me.jhu.edu/news/design-day-26-teams-gear-up-for-presentations-thursday/</t>
        </is>
      </c>
      <c r="G1275" s="77" t="inlineStr">
        <is>
          <t>Design Day '26 teams gear up for presentations</t>
        </is>
      </c>
      <c r="H1275" s="77" t="inlineStr">
        <is>
          <t>News</t>
        </is>
      </c>
      <c r="I1275" s="77" t="inlineStr">
        <is>
          <t>2026</t>
        </is>
      </c>
      <c r="J1275" s="77" t="inlineStr">
        <is>
          <t>2026-10-13</t>
        </is>
      </c>
      <c r="K1275" s="77" t="inlineStr">
        <is>
          <t>search-index extract (summary paraphrase; WebFetch and curl returned 403 for jhu.edu hosts, not bypassed)</t>
        </is>
      </c>
      <c r="L1275" s="77" t="inlineStr">
        <is>
          <t>2026 team list with sponsors incl. Johns Hopkins APL, Stanley Black &amp; Decker, JHU School of Medicine; presentations 30 April (event page says 28 April).</t>
        </is>
      </c>
    </row>
    <row r="1276">
      <c r="A1276" s="77" t="inlineStr">
        <is>
          <t>US12-S02-R1</t>
        </is>
      </c>
      <c r="B1276" s="77" t="inlineStr">
        <is>
          <t>US12</t>
        </is>
      </c>
      <c r="C1276" s="77" t="inlineStr">
        <is>
          <t>US12-S02</t>
        </is>
      </c>
      <c r="D1276" s="77" t="inlineStr">
        <is>
          <t>Civil and Systems Engineering senior capstone (community-centered design)</t>
        </is>
      </c>
      <c r="E1276" s="77" t="inlineStr">
        <is>
          <t>project; group; employer; status</t>
        </is>
      </c>
      <c r="F1276" s="77" t="inlineStr">
        <is>
          <t>https://engineering.jhu.edu/designcenter/2026/04/21/civil-and-systems-engineering-seniors-design-community-centered-solutions-for-their-capstone-course/</t>
        </is>
      </c>
      <c r="G1276" s="77" t="inlineStr">
        <is>
          <t>Civil and systems engineering seniors design community-centered solutions for their capstone course</t>
        </is>
      </c>
      <c r="H1276" s="77" t="inlineStr">
        <is>
          <t>News</t>
        </is>
      </c>
      <c r="I1276" s="77" t="inlineStr">
        <is>
          <t>2026</t>
        </is>
      </c>
      <c r="J1276" s="77" t="inlineStr">
        <is>
          <t>2026-10-13</t>
        </is>
      </c>
      <c r="K1276" s="77" t="inlineStr">
        <is>
          <t>search-index extract (summary paraphrase; WebFetch and curl returned 403 for jhu.edu hosts, not bypassed)</t>
        </is>
      </c>
      <c r="L1276" s="77" t="inlineStr">
        <is>
          <t>Teams work with designated clients to improve life for Baltimore City residents; one civil team works with a nonprofit and community land trust on rowhome preservation.</t>
        </is>
      </c>
    </row>
    <row r="1277">
      <c r="A1277" s="77" t="inlineStr">
        <is>
          <t>US12-S03-R1</t>
        </is>
      </c>
      <c r="B1277" s="77" t="inlineStr">
        <is>
          <t>US12</t>
        </is>
      </c>
      <c r="C1277" s="77" t="inlineStr">
        <is>
          <t>US12-S03</t>
        </is>
      </c>
      <c r="D1277" s="77" t="inlineStr">
        <is>
          <t>BME Undergraduate Design Team</t>
        </is>
      </c>
      <c r="E1277" s="77" t="inlineStr">
        <is>
          <t>project; group; employer; status; participation</t>
        </is>
      </c>
      <c r="F1277" s="77" t="inlineStr">
        <is>
          <t>https://www.bme.jhu.edu/academics/bme-design/undergraduate-design-team/</t>
        </is>
      </c>
      <c r="G1277" s="77" t="inlineStr">
        <is>
          <t>Undergraduate Design Team</t>
        </is>
      </c>
      <c r="H1277" s="77" t="inlineStr">
        <is>
          <t>Overview</t>
        </is>
      </c>
      <c r="I1277" s="77" t="inlineStr">
        <is>
          <t>undated</t>
        </is>
      </c>
      <c r="J1277" s="77" t="inlineStr">
        <is>
          <t>2026-10-13</t>
        </is>
      </c>
      <c r="K1277" s="77" t="inlineStr">
        <is>
          <t>search-index extract (summary paraphrase; WebFetch and curl returned 403 for jhu.edu hosts, not bypassed)</t>
        </is>
      </c>
      <c r="L1277" s="77" t="inlineStr">
        <is>
          <t>Teams of 5-8 undergraduates plus faculty work on selected projects for a year; sponsors engage ~1 hr/week; supports ~20 teams/year; Winter 2026 E-Team news.</t>
        </is>
      </c>
    </row>
    <row r="1278">
      <c r="A1278" s="77" t="inlineStr">
        <is>
          <t>US12-S04-R1</t>
        </is>
      </c>
      <c r="B1278" s="77" t="inlineStr">
        <is>
          <t>US12</t>
        </is>
      </c>
      <c r="C1278" s="77" t="inlineStr">
        <is>
          <t>US12-S04</t>
        </is>
      </c>
      <c r="D1278" s="77" t="inlineStr">
        <is>
          <t>Innovation Field Project (Carey Business School)</t>
        </is>
      </c>
      <c r="E1278" s="77" t="inlineStr">
        <is>
          <t>project; group; employer; status</t>
        </is>
      </c>
      <c r="F1278" s="77" t="inlineStr">
        <is>
          <t>https://carey.jhu.edu/student-life/experiential-learning/experiential-courses/innovation-field-project</t>
        </is>
      </c>
      <c r="G1278" s="77" t="inlineStr">
        <is>
          <t>Innovation Field Project</t>
        </is>
      </c>
      <c r="H1278" s="77" t="inlineStr">
        <is>
          <t>Course page</t>
        </is>
      </c>
      <c r="I1278" s="77" t="inlineStr">
        <is>
          <t>undated</t>
        </is>
      </c>
      <c r="J1278" s="77" t="inlineStr">
        <is>
          <t>2026-10-13</t>
        </is>
      </c>
      <c r="K1278" s="77" t="inlineStr">
        <is>
          <t>search-index extract (summary paraphrase; WebFetch and curl returned 403 for jhu.edu hosts, not bypassed)</t>
        </is>
      </c>
      <c r="L1278" s="77" t="inlineStr">
        <is>
          <t>Eight-week intensive; teams meet sponsor, 3-5 days on-site, analysis, final presentation to the business; faculty advisor.</t>
        </is>
      </c>
    </row>
    <row r="1279">
      <c r="A1279" s="77" t="inlineStr">
        <is>
          <t>US12-S05-R1</t>
        </is>
      </c>
      <c r="B1279" s="77" t="inlineStr">
        <is>
          <t>US12</t>
        </is>
      </c>
      <c r="C1279" s="77" t="inlineStr">
        <is>
          <t>US12-S05</t>
        </is>
      </c>
      <c r="D1279" s="77" t="inlineStr">
        <is>
          <t>Health Care Strategy Consulting Practicum (Carey)</t>
        </is>
      </c>
      <c r="E1279" s="77" t="inlineStr">
        <is>
          <t>project; group; employer</t>
        </is>
      </c>
      <c r="F1279" s="77" t="inlineStr">
        <is>
          <t>https://carey.jhu.edu/student-life/experiential-learning/experiential-courses/health-care-strategy-consulting-practicum</t>
        </is>
      </c>
      <c r="G1279" s="77" t="inlineStr">
        <is>
          <t>Health Care Strategy Consulting Practicum</t>
        </is>
      </c>
      <c r="H1279" s="77" t="inlineStr">
        <is>
          <t>Course page</t>
        </is>
      </c>
      <c r="I1279" s="77" t="inlineStr">
        <is>
          <t>undated</t>
        </is>
      </c>
      <c r="J1279" s="77" t="inlineStr">
        <is>
          <t>2026-10-13</t>
        </is>
      </c>
      <c r="K1279" s="77" t="inlineStr">
        <is>
          <t>search-index extract (summary paraphrase; WebFetch and curl returned 403 for jhu.edu hosts, not bypassed)</t>
        </is>
      </c>
      <c r="L1279" s="77" t="inlineStr">
        <is>
          <t>Groups of 3-5 paired with a challenge sourced by Office of Experiential Learning; past partners Helping UP Mission, JH Community Health, Protenus.</t>
        </is>
      </c>
    </row>
    <row r="1280">
      <c r="A1280" s="77" t="inlineStr">
        <is>
          <t>US12-S06-R1</t>
        </is>
      </c>
      <c r="B1280" s="77" t="inlineStr">
        <is>
          <t>US12</t>
        </is>
      </c>
      <c r="C1280" s="77" t="inlineStr">
        <is>
          <t>US12-S06</t>
        </is>
      </c>
      <c r="D1280" s="77" t="inlineStr">
        <is>
          <t>SAIS practicums (MAIR, MATP, ERE, Women Lead, Canadian Studies)</t>
        </is>
      </c>
      <c r="E1280" s="77" t="inlineStr">
        <is>
          <t>project; group; employer</t>
        </is>
      </c>
      <c r="F1280" s="77" t="inlineStr">
        <is>
          <t>https://sais.jhu.edu/academics/master-degrees/master-arts-international-relations-mair</t>
        </is>
      </c>
      <c r="G1280" s="77" t="inlineStr">
        <is>
          <t>MAIR</t>
        </is>
      </c>
      <c r="H1280" s="77" t="inlineStr">
        <is>
          <t>Practicums</t>
        </is>
      </c>
      <c r="I1280" s="77" t="inlineStr">
        <is>
          <t>undated</t>
        </is>
      </c>
      <c r="J1280" s="77" t="inlineStr">
        <is>
          <t>2026-10-13</t>
        </is>
      </c>
      <c r="K1280" s="77" t="inlineStr">
        <is>
          <t>search-index extract (summary paraphrase; WebFetch and curl returned 403 for jhu.edu hosts, not bypassed)</t>
        </is>
      </c>
      <c r="L1280" s="77" t="inlineStr">
        <is>
          <t>Practicums: consulting project for an outside client organization; students usually work in teams of four.</t>
        </is>
      </c>
    </row>
    <row r="1281">
      <c r="A1281" s="77" t="inlineStr">
        <is>
          <t>US12-S06-R2</t>
        </is>
      </c>
      <c r="B1281" s="77" t="inlineStr">
        <is>
          <t>US12</t>
        </is>
      </c>
      <c r="C1281" s="77" t="inlineStr">
        <is>
          <t>US12-S06</t>
        </is>
      </c>
      <c r="D1281" s="77" t="inlineStr">
        <is>
          <t>SAIS practicums (MAIR, MATP, ERE, Women Lead, Canadian Studies)</t>
        </is>
      </c>
      <c r="E1281" s="77" t="inlineStr">
        <is>
          <t>employer</t>
        </is>
      </c>
      <c r="F1281" s="77" t="inlineStr">
        <is>
          <t>https://sais.jhu.edu/news-press/johns-hopkins-sais-students-launch-final-report-aecom-cities-and-resilient-infrastructure</t>
        </is>
      </c>
      <c r="G1281" s="77" t="inlineStr">
        <is>
          <t>SAIS students launch final report with AECOM</t>
        </is>
      </c>
      <c r="H1281" s="77" t="inlineStr">
        <is>
          <t>News</t>
        </is>
      </c>
      <c r="I1281" s="77" t="inlineStr">
        <is>
          <t>undated</t>
        </is>
      </c>
      <c r="J1281" s="77" t="inlineStr">
        <is>
          <t>2026-10-13</t>
        </is>
      </c>
      <c r="K1281" s="77" t="inlineStr">
        <is>
          <t>search-index extract (summary paraphrase; WebFetch and curl returned 403 for jhu.edu hosts, not bypassed)</t>
        </is>
      </c>
      <c r="L1281" s="77" t="inlineStr">
        <is>
          <t>Student practicum team report with AECOM on cities and resilient infrastructure.</t>
        </is>
      </c>
    </row>
    <row r="1282">
      <c r="A1282" s="77" t="inlineStr">
        <is>
          <t>US12-S07-R1</t>
        </is>
      </c>
      <c r="B1282" s="77" t="inlineStr">
        <is>
          <t>US12</t>
        </is>
      </c>
      <c r="C1282" s="77" t="inlineStr">
        <is>
          <t>US12-S07</t>
        </is>
      </c>
      <c r="D1282" s="77" t="inlineStr">
        <is>
          <t>MSEM Immersion Program and Industry Partner Strategy / Healthcare Systems Innovation projects</t>
        </is>
      </c>
      <c r="E1282" s="77" t="inlineStr">
        <is>
          <t>project; group; employer</t>
        </is>
      </c>
      <c r="F1282" s="77" t="inlineStr">
        <is>
          <t>https://msem.engineering.jhu.edu/projects/</t>
        </is>
      </c>
      <c r="G1282" s="77" t="inlineStr">
        <is>
          <t>Projects - MSEM</t>
        </is>
      </c>
      <c r="H1282" s="77" t="inlineStr">
        <is>
          <t>Projects</t>
        </is>
      </c>
      <c r="I1282" s="77" t="inlineStr">
        <is>
          <t>undated</t>
        </is>
      </c>
      <c r="J1282" s="77" t="inlineStr">
        <is>
          <t>2026-10-13</t>
        </is>
      </c>
      <c r="K1282" s="77" t="inlineStr">
        <is>
          <t>search-index extract (summary paraphrase; WebFetch and curl returned 403 for jhu.edu hosts, not bypassed)</t>
        </is>
      </c>
      <c r="L1282" s="77" t="inlineStr">
        <is>
          <t>Immersion consulting with project partners in small teams; Healthcare Systems Innovation Project 7 weeks, 4-5 students, 114 projects since 2016; capstone with industry partner in Strategies for Innovation and Growth.</t>
        </is>
      </c>
    </row>
    <row r="1283">
      <c r="A1283" s="77" t="inlineStr">
        <is>
          <t>US12-S08-R1</t>
        </is>
      </c>
      <c r="B1283" s="77" t="inlineStr">
        <is>
          <t>US12</t>
        </is>
      </c>
      <c r="C1283" s="77" t="inlineStr">
        <is>
          <t>US12-S08</t>
        </is>
      </c>
      <c r="D1283" s="77" t="inlineStr">
        <is>
          <t>Connection Community Consultants Program (SOURCE)</t>
        </is>
      </c>
      <c r="E1283" s="77" t="inlineStr">
        <is>
          <t>project; group; employer; eligibility; status</t>
        </is>
      </c>
      <c r="F1283" s="77" t="inlineStr">
        <is>
          <t>https://source.jhu.edu/who-we-serve/information-for-baltimore-community-based-organizations/source-opportunities-guide/one-time-and-short-term-projects/connection-community-consultants</t>
        </is>
      </c>
      <c r="G1283" s="77" t="inlineStr">
        <is>
          <t>Connection Community Consultants</t>
        </is>
      </c>
      <c r="H1283" s="77" t="inlineStr">
        <is>
          <t>Programme page</t>
        </is>
      </c>
      <c r="I1283" s="77" t="inlineStr">
        <is>
          <t>undated; 2026-27 sign-ups advertised</t>
        </is>
      </c>
      <c r="J1283" s="77" t="inlineStr">
        <is>
          <t>2026-10-13</t>
        </is>
      </c>
      <c r="K1283" s="77" t="inlineStr">
        <is>
          <t>search-index extract (summary paraphrase; WebFetch and curl returned 403 for jhu.edu hosts, not bypassed)</t>
        </is>
      </c>
      <c r="L1283" s="77" t="inlineStr">
        <is>
          <t>Teams of 3-5 students, up to 8 weeks, for partnering CBOs; any student in JHU health professional schools can apply; requests Fall and Spring.</t>
        </is>
      </c>
    </row>
    <row r="1284">
      <c r="A1284" s="77" t="inlineStr">
        <is>
          <t>US13-S01-R1</t>
        </is>
      </c>
      <c r="B1284" s="77" t="inlineStr">
        <is>
          <t>US13</t>
        </is>
      </c>
      <c r="C1284" s="77" t="inlineStr">
        <is>
          <t>US13-S01</t>
        </is>
      </c>
      <c r="D1284" s="77" t="inlineStr">
        <is>
          <t>Multidisciplinary Design Program (MDP) - Industry Sponsored Projects</t>
        </is>
      </c>
      <c r="E1284" s="77" t="inlineStr">
        <is>
          <t>eligibility; credit; status; reach</t>
        </is>
      </c>
      <c r="F1284" s="77" t="inlineStr">
        <is>
          <t>https://mdp.engin.umich.edu/start-here/</t>
        </is>
      </c>
      <c r="G1284" s="77" t="inlineStr">
        <is>
          <t>Start Here!</t>
        </is>
      </c>
      <c r="H1284" s="77" t="inlineStr">
        <is>
          <t>Eligibility/credit</t>
        </is>
      </c>
      <c r="I1284" s="77" t="inlineStr">
        <is>
          <t>undated (2025-26 cycle)</t>
        </is>
      </c>
      <c r="J1284" s="77" t="inlineStr">
        <is>
          <t>2026-10-13</t>
        </is>
      </c>
      <c r="K1284" s="77" t="inlineStr">
        <is>
          <t>search-index extract (quoted)</t>
        </is>
      </c>
      <c r="L1284" s="77" t="inlineStr">
        <is>
          <t>Projects run January to December, recruitment each fall with mid-October deadline; undergraduates earn 7-8 credits split across two semesters, graduate students 4 credits (search extract).</t>
        </is>
      </c>
    </row>
    <row r="1285">
      <c r="A1285" s="77" t="inlineStr">
        <is>
          <t>US13-S01-R2</t>
        </is>
      </c>
      <c r="B1285" s="77" t="inlineStr">
        <is>
          <t>US13</t>
        </is>
      </c>
      <c r="C1285" s="77" t="inlineStr">
        <is>
          <t>US13-S01</t>
        </is>
      </c>
      <c r="D1285" s="77" t="inlineStr">
        <is>
          <t>Multidisciplinary Design Program (MDP) - Industry Sponsored Projects</t>
        </is>
      </c>
      <c r="E1285" s="77" t="inlineStr">
        <is>
          <t>project; group; employer; credit</t>
        </is>
      </c>
      <c r="F1285" s="77" t="inlineStr">
        <is>
          <t>https://mdp.engin.umich.edu/about-mdp/</t>
        </is>
      </c>
      <c r="G1285" s="77" t="inlineStr">
        <is>
          <t>About MDP</t>
        </is>
      </c>
      <c r="H1285" s="77" t="inlineStr">
        <is>
          <t>Program</t>
        </is>
      </c>
      <c r="I1285" s="77" t="inlineStr">
        <is>
          <t>undated</t>
        </is>
      </c>
      <c r="J1285" s="77" t="inlineStr">
        <is>
          <t>2026-10-13</t>
        </is>
      </c>
      <c r="K1285" s="77" t="inlineStr">
        <is>
          <t>search-summary paraphrase</t>
        </is>
      </c>
      <c r="L1285" s="77" t="inlineStr">
        <is>
          <t>Small teams of 5-7 students guided weekly by faculty and sponsor mentors; jointly mentored by a U-M faculty member and a member of the sponsoring organization; teams present and hand over final work to sponsors in the last week of classes; 30-40 corporations, nonprofits, government entities and internal University clients each year; 40% individual / 60% team grades (search summary of MDP pages).</t>
        </is>
      </c>
    </row>
    <row r="1286">
      <c r="A1286" s="77" t="inlineStr">
        <is>
          <t>US13-S01-R3</t>
        </is>
      </c>
      <c r="B1286" s="77" t="inlineStr">
        <is>
          <t>US13</t>
        </is>
      </c>
      <c r="C1286" s="77" t="inlineStr">
        <is>
          <t>US13-S01</t>
        </is>
      </c>
      <c r="D1286" s="77" t="inlineStr">
        <is>
          <t>Multidisciplinary Design Program (MDP) - Industry Sponsored Projects</t>
        </is>
      </c>
      <c r="E1286" s="77" t="inlineStr">
        <is>
          <t>employer; status; eligibility</t>
        </is>
      </c>
      <c r="F1286" s="77" t="inlineStr">
        <is>
          <t>https://mdp.engin.umich.edu/sponsor_teams/walbridge-26/</t>
        </is>
      </c>
      <c r="G1286" s="77" t="inlineStr">
        <is>
          <t>Walbridge 26</t>
        </is>
      </c>
      <c r="H1286" s="77" t="inlineStr">
        <is>
          <t>Sponsor team page</t>
        </is>
      </c>
      <c r="I1286" s="77" t="inlineStr">
        <is>
          <t>2026</t>
        </is>
      </c>
      <c r="J1286" s="77" t="inlineStr">
        <is>
          <t>2026-10-13</t>
        </is>
      </c>
      <c r="K1286" s="77" t="inlineStr">
        <is>
          <t>search-index extract (quoted)</t>
        </is>
      </c>
      <c r="L1286" s="77" t="inlineStr">
        <is>
          <t>Open to all students (F-1 students must declare part-time CPT); lists course substitutions such as ChE Elective and CS Capstone.</t>
        </is>
      </c>
    </row>
    <row r="1287">
      <c r="A1287" s="77" t="inlineStr">
        <is>
          <t>US13-S01-R4</t>
        </is>
      </c>
      <c r="B1287" s="77" t="inlineStr">
        <is>
          <t>US13</t>
        </is>
      </c>
      <c r="C1287" s="77" t="inlineStr">
        <is>
          <t>US13-S01</t>
        </is>
      </c>
      <c r="D1287" s="77" t="inlineStr">
        <is>
          <t>Multidisciplinary Design Program (MDP) - Industry Sponsored Projects</t>
        </is>
      </c>
      <c r="E1287" s="77" t="inlineStr">
        <is>
          <t>credit; eligibility; status</t>
        </is>
      </c>
      <c r="F1287" s="77" t="inlineStr">
        <is>
          <t>https://mdp.engin.umich.edu/earn-academic-credit/</t>
        </is>
      </c>
      <c r="G1287" s="77" t="inlineStr">
        <is>
          <t>Earn Academic Credit</t>
        </is>
      </c>
      <c r="H1287" s="77" t="inlineStr">
        <is>
          <t>Credit</t>
        </is>
      </c>
      <c r="I1287" s="77" t="inlineStr">
        <is>
          <t>2026</t>
        </is>
      </c>
      <c r="J1287" s="77" t="inlineStr">
        <is>
          <t>2026-10-13</t>
        </is>
      </c>
      <c r="K1287" s="77" t="inlineStr">
        <is>
          <t>search-index extract (quoted)</t>
        </is>
      </c>
      <c r="L1287" s="77" t="inlineStr">
        <is>
          <t>From Winter 2026 graduate students earn credit under ENGR 555 (replacing ENGR 599); Master of Engineering students cannot count MDP toward degree requirements.</t>
        </is>
      </c>
    </row>
    <row r="1288">
      <c r="A1288" s="77" t="inlineStr">
        <is>
          <t>US13-S02-R1</t>
        </is>
      </c>
      <c r="B1288" s="77" t="inlineStr">
        <is>
          <t>US13</t>
        </is>
      </c>
      <c r="C1288" s="77" t="inlineStr">
        <is>
          <t>US13-S02</t>
        </is>
      </c>
      <c r="D1288" s="77" t="inlineStr">
        <is>
          <t>Multidisciplinary Action Projects (MAP) - Ross School of Business</t>
        </is>
      </c>
      <c r="E1288" s="77" t="inlineStr">
        <is>
          <t>project; employer; group</t>
        </is>
      </c>
      <c r="F1288" s="77" t="inlineStr">
        <is>
          <t>https://michiganross.umich.edu/courses/multidisciplinary-action-projects-map-4501</t>
        </is>
      </c>
      <c r="G1288" s="77" t="inlineStr">
        <is>
          <t>Multidisciplinary Action Projects - MAP</t>
        </is>
      </c>
      <c r="H1288" s="77" t="inlineStr">
        <is>
          <t>Course page</t>
        </is>
      </c>
      <c r="I1288" s="77" t="inlineStr">
        <is>
          <t>undated</t>
        </is>
      </c>
      <c r="J1288" s="77" t="inlineStr">
        <is>
          <t>2026-10-13</t>
        </is>
      </c>
      <c r="K1288" s="77" t="inlineStr">
        <is>
          <t>search-summary paraphrase</t>
        </is>
      </c>
      <c r="L1288" s="77" t="inlineStr">
        <is>
          <t>Teams of first-year MBA students analyse a real, complex business problem with a participating company; write a detailed report and present recommendations to faculty and company representatives.</t>
        </is>
      </c>
    </row>
    <row r="1289">
      <c r="A1289" s="77" t="inlineStr">
        <is>
          <t>US13-S02-R2</t>
        </is>
      </c>
      <c r="B1289" s="77" t="inlineStr">
        <is>
          <t>US13</t>
        </is>
      </c>
      <c r="C1289" s="77" t="inlineStr">
        <is>
          <t>US13-S02</t>
        </is>
      </c>
      <c r="D1289" s="77" t="inlineStr">
        <is>
          <t>Multidisciplinary Action Projects (MAP) - Ross School of Business</t>
        </is>
      </c>
      <c r="E1289" s="77" t="inlineStr">
        <is>
          <t>group; employer; duration</t>
        </is>
      </c>
      <c r="F1289" s="77" t="inlineStr">
        <is>
          <t>https://michiganross.umich.edu/sites/default/files/uploads/Programs/MAP/pdfs/map_brochure.pdf</t>
        </is>
      </c>
      <c r="G1289" s="77" t="inlineStr">
        <is>
          <t>MAP brochure</t>
        </is>
      </c>
      <c r="H1289" s="77" t="inlineStr">
        <is>
          <t>Sponsor commitments</t>
        </is>
      </c>
      <c r="I1289" s="77" t="inlineStr">
        <is>
          <t>undated</t>
        </is>
      </c>
      <c r="J1289" s="77" t="inlineStr">
        <is>
          <t>2026-10-13</t>
        </is>
      </c>
      <c r="K1289" s="77" t="inlineStr">
        <is>
          <t>search-summary paraphrase</t>
        </is>
      </c>
      <c r="L1289" s="77" t="inlineStr">
        <is>
          <t>Seven weeks, team of four to six MBAs; sponsors provide two project liaisons and an executive sponsor, supply data, arrange interviews, cover expenses, and arrange minimum two weeks on site.</t>
        </is>
      </c>
    </row>
    <row r="1290">
      <c r="A1290" s="77" t="inlineStr">
        <is>
          <t>US13-S02-R3</t>
        </is>
      </c>
      <c r="B1290" s="77" t="inlineStr">
        <is>
          <t>US13</t>
        </is>
      </c>
      <c r="C1290" s="77" t="inlineStr">
        <is>
          <t>US13-S02</t>
        </is>
      </c>
      <c r="D1290" s="77" t="inlineStr">
        <is>
          <t>Multidisciplinary Action Projects (MAP) - Ross School of Business</t>
        </is>
      </c>
      <c r="E1290" s="77" t="inlineStr">
        <is>
          <t>project; employer; credit; status</t>
        </is>
      </c>
      <c r="F1290" s="77" t="inlineStr">
        <is>
          <t>https://michiganross.umich.edu/courses/capstone-map-10484</t>
        </is>
      </c>
      <c r="G1290" s="77" t="inlineStr">
        <is>
          <t>Capstone MAP</t>
        </is>
      </c>
      <c r="H1290" s="77" t="inlineStr">
        <is>
          <t>Course page</t>
        </is>
      </c>
      <c r="I1290" s="77" t="inlineStr">
        <is>
          <t>W26</t>
        </is>
      </c>
      <c r="J1290" s="77" t="inlineStr">
        <is>
          <t>2026-10-13</t>
        </is>
      </c>
      <c r="K1290" s="77" t="inlineStr">
        <is>
          <t>search-summary paraphrase</t>
        </is>
      </c>
      <c r="L1290" s="77" t="inlineStr">
        <is>
          <t>Capstone MAP (BA 453), 3-credit elective offered W26; prerequisites STRATEGY 390 or Ross Minor; teams work with companies, startups, nonprofits on original research and present to executives.</t>
        </is>
      </c>
    </row>
    <row r="1291">
      <c r="A1291" s="77" t="inlineStr">
        <is>
          <t>US13-S03-R1</t>
        </is>
      </c>
      <c r="B1291" s="77" t="inlineStr">
        <is>
          <t>US13</t>
        </is>
      </c>
      <c r="C1291" s="77" t="inlineStr">
        <is>
          <t>US13-S03</t>
        </is>
      </c>
      <c r="D1291" s="77" t="inlineStr">
        <is>
          <t>SEAS Master's Project (Master's Capstone, client-based)</t>
        </is>
      </c>
      <c r="E1291" s="77" t="inlineStr">
        <is>
          <t>project; group; employer; status</t>
        </is>
      </c>
      <c r="F1291" s="77" t="inlineStr">
        <is>
          <t>https://seas.umich.edu/research-impact/student-research/masters-projects</t>
        </is>
      </c>
      <c r="G1291" s="77" t="inlineStr">
        <is>
          <t>Master's Projects</t>
        </is>
      </c>
      <c r="H1291" s="77" t="inlineStr">
        <is>
          <t>Overview and 2025-2026 list</t>
        </is>
      </c>
      <c r="I1291" s="77" t="inlineStr">
        <is>
          <t>2025-2026</t>
        </is>
      </c>
      <c r="J1291" s="77" t="inlineStr">
        <is>
          <t>2026-10-13</t>
        </is>
      </c>
      <c r="K1291" s="77" t="inlineStr">
        <is>
          <t>search-summary paraphrase</t>
        </is>
      </c>
      <c r="L1291" s="77" t="inlineStr">
        <is>
          <t>Teams of ~5 students develop the project scope based on a proposed idea from the sponsoring organization (the client); faculty advisor; about 15-18 months (search summary).</t>
        </is>
      </c>
    </row>
    <row r="1292">
      <c r="A1292" s="77" t="inlineStr">
        <is>
          <t>US13-S03-R2</t>
        </is>
      </c>
      <c r="B1292" s="77" t="inlineStr">
        <is>
          <t>US13</t>
        </is>
      </c>
      <c r="C1292" s="77" t="inlineStr">
        <is>
          <t>US13-S03</t>
        </is>
      </c>
      <c r="D1292" s="77" t="inlineStr">
        <is>
          <t>SEAS Master's Project (Master's Capstone, client-based)</t>
        </is>
      </c>
      <c r="E1292" s="77" t="inlineStr">
        <is>
          <t>employer; project</t>
        </is>
      </c>
      <c r="F1292" s="77" t="inlineStr">
        <is>
          <t>https://seas.umich.edu/sites/default/files/users/user37/Client_Expectations%202024.pdf</t>
        </is>
      </c>
      <c r="G1292" s="77" t="inlineStr">
        <is>
          <t>Client Expectations</t>
        </is>
      </c>
      <c r="H1292" s="77" t="inlineStr">
        <is>
          <t>Client roles</t>
        </is>
      </c>
      <c r="I1292" s="77" t="inlineStr">
        <is>
          <t>2024</t>
        </is>
      </c>
      <c r="J1292" s="77" t="inlineStr">
        <is>
          <t>2026-10-13</t>
        </is>
      </c>
      <c r="K1292" s="77" t="inlineStr">
        <is>
          <t>search-summary paraphrase</t>
        </is>
      </c>
      <c r="L1292" s="77" t="inlineStr">
        <is>
          <t>Client expectations document: successful clients are engaged and committed to work with the team; final proposal covers objectives, research questions, tasks and products.</t>
        </is>
      </c>
    </row>
    <row r="1293">
      <c r="A1293" s="77" t="inlineStr">
        <is>
          <t>US13-S03-R3</t>
        </is>
      </c>
      <c r="B1293" s="77" t="inlineStr">
        <is>
          <t>US13</t>
        </is>
      </c>
      <c r="C1293" s="77" t="inlineStr">
        <is>
          <t>US13-S03</t>
        </is>
      </c>
      <c r="D1293" s="77" t="inlineStr">
        <is>
          <t>SEAS Master's Project (Master's Capstone, client-based)</t>
        </is>
      </c>
      <c r="E1293" s="77" t="inlineStr">
        <is>
          <t>employer; status</t>
        </is>
      </c>
      <c r="F1293" s="77" t="inlineStr">
        <is>
          <t>https://seas.umich.edu/research-impact/student-research/masters-projects/search</t>
        </is>
      </c>
      <c r="G1293" s="77" t="inlineStr">
        <is>
          <t>List of Master's Projects</t>
        </is>
      </c>
      <c r="H1293" s="77" t="inlineStr">
        <is>
          <t>2025-2026 entries</t>
        </is>
      </c>
      <c r="I1293" s="77" t="inlineStr">
        <is>
          <t>2025-2026</t>
        </is>
      </c>
      <c r="J1293" s="77" t="inlineStr">
        <is>
          <t>2026-10-13</t>
        </is>
      </c>
      <c r="K1293" s="77" t="inlineStr">
        <is>
          <t>search-summary paraphrase</t>
        </is>
      </c>
      <c r="L1293" s="77" t="inlineStr">
        <is>
          <t>Entries include Regenerative Agriculture Program Development and Meijer Customer Recycling Program Expansion (Meijer, Grand Rapids), Funding the MI Healthy Climate Plan (EGLE OCE, Lansing).</t>
        </is>
      </c>
    </row>
    <row r="1294">
      <c r="A1294" s="77" t="inlineStr">
        <is>
          <t>US13-S04-R1</t>
        </is>
      </c>
      <c r="B1294" s="77" t="inlineStr">
        <is>
          <t>US13</t>
        </is>
      </c>
      <c r="C1294" s="77" t="inlineStr">
        <is>
          <t>US13-S04</t>
        </is>
      </c>
      <c r="D1294" s="77" t="inlineStr">
        <is>
          <t>Strategic Public Policy Consulting (formerly Applied Policy Seminar), PubPol 578</t>
        </is>
      </c>
      <c r="E1294" s="77" t="inlineStr">
        <is>
          <t>project; group; employer; credit; status</t>
        </is>
      </c>
      <c r="F1294" s="77" t="inlineStr">
        <is>
          <t>https://fordschool.umich.edu/strategic-public-policy-consulting</t>
        </is>
      </c>
      <c r="G1294" s="77" t="inlineStr">
        <is>
          <t>Strategic Public Policy Consulting</t>
        </is>
      </c>
      <c r="H1294" s="77" t="inlineStr">
        <is>
          <t>Program page</t>
        </is>
      </c>
      <c r="I1294" s="77" t="inlineStr">
        <is>
          <t>undated</t>
        </is>
      </c>
      <c r="J1294" s="77" t="inlineStr">
        <is>
          <t>2026-10-13</t>
        </is>
      </c>
      <c r="K1294" s="77" t="inlineStr">
        <is>
          <t>search-summary paraphrase</t>
        </is>
      </c>
      <c r="L1294" s="77" t="inlineStr">
        <is>
          <t>Semester-long four-credit course; teams of 3-6 students work with a faculty coordinator and client representative; written report and presentation to client; completed in 13 weeks; proposals for Winter due October 15.</t>
        </is>
      </c>
    </row>
    <row r="1295">
      <c r="A1295" s="77" t="inlineStr">
        <is>
          <t>US13-S05-R1</t>
        </is>
      </c>
      <c r="B1295" s="77" t="inlineStr">
        <is>
          <t>US13</t>
        </is>
      </c>
      <c r="C1295" s="77" t="inlineStr">
        <is>
          <t>US13-S05</t>
        </is>
      </c>
      <c r="D1295" s="77" t="inlineStr">
        <is>
          <t>UMSI client-based courses and Engaged Learning Office projects</t>
        </is>
      </c>
      <c r="E1295" s="77" t="inlineStr">
        <is>
          <t>project; group; employer</t>
        </is>
      </c>
      <c r="F1295" s="77" t="inlineStr">
        <is>
          <t>https://www.si.umich.edu/programs/engaged-learning/client-based-courses</t>
        </is>
      </c>
      <c r="G1295" s="77" t="inlineStr">
        <is>
          <t>Client-based courses</t>
        </is>
      </c>
      <c r="H1295" s="77" t="inlineStr">
        <is>
          <t>Overview</t>
        </is>
      </c>
      <c r="I1295" s="77" t="inlineStr">
        <is>
          <t>undated</t>
        </is>
      </c>
      <c r="J1295" s="77" t="inlineStr">
        <is>
          <t>2026-10-13</t>
        </is>
      </c>
      <c r="K1295" s="77" t="inlineStr">
        <is>
          <t>search-summary paraphrase</t>
        </is>
      </c>
      <c r="L1295" s="77" t="inlineStr">
        <is>
          <t>Engaged Learning Office sources projects from local and global organizations for courses; SO-ELL teams present deliverables to clients at end of semester; clients meet teams 3-4 times (search summary).</t>
        </is>
      </c>
    </row>
    <row r="1296">
      <c r="A1296" s="77" t="inlineStr">
        <is>
          <t>US13-S06-R1</t>
        </is>
      </c>
      <c r="B1296" s="77" t="inlineStr">
        <is>
          <t>US13</t>
        </is>
      </c>
      <c r="C1296" s="77" t="inlineStr">
        <is>
          <t>US13-S06</t>
        </is>
      </c>
      <c r="D1296" s="77" t="inlineStr">
        <is>
          <t>ME 450 Capstone Design (industry-sponsored sections)</t>
        </is>
      </c>
      <c r="E1296" s="77" t="inlineStr">
        <is>
          <t>project; group; employer</t>
        </is>
      </c>
      <c r="F1296" s="77" t="inlineStr">
        <is>
          <t>https://me.engin.umich.edu/academics/undergrad/me450/</t>
        </is>
      </c>
      <c r="G1296" s="77" t="inlineStr">
        <is>
          <t>Capstone Design (ME 450)</t>
        </is>
      </c>
      <c r="H1296" s="77" t="inlineStr">
        <is>
          <t>Course page</t>
        </is>
      </c>
      <c r="I1296" s="77" t="inlineStr">
        <is>
          <t>undated</t>
        </is>
      </c>
      <c r="J1296" s="77" t="inlineStr">
        <is>
          <t>2026-10-13</t>
        </is>
      </c>
      <c r="K1296" s="77" t="inlineStr">
        <is>
          <t>search-index extract (quoted)</t>
        </is>
      </c>
      <c r="L1296" s="77" t="inlineStr">
        <is>
          <t>Teams of typically four, semester-long; 'several of our projects come from industry partners' each semester; faculty-sponsored, global health and student-initiated projects also offered (search extract).</t>
        </is>
      </c>
    </row>
    <row r="1297">
      <c r="A1297" s="77" t="inlineStr">
        <is>
          <t>US13-S06-R2</t>
        </is>
      </c>
      <c r="B1297" s="77" t="inlineStr">
        <is>
          <t>US13</t>
        </is>
      </c>
      <c r="C1297" s="77" t="inlineStr">
        <is>
          <t>US13-S06</t>
        </is>
      </c>
      <c r="D1297" s="77" t="inlineStr">
        <is>
          <t>ME 450 Capstone Design (industry-sponsored sections)</t>
        </is>
      </c>
      <c r="E1297" s="77" t="inlineStr">
        <is>
          <t>status</t>
        </is>
      </c>
      <c r="F1297" s="77" t="inlineStr">
        <is>
          <t>https://mdp.engin.umich.edu/design-expo/</t>
        </is>
      </c>
      <c r="G1297" s="77" t="inlineStr">
        <is>
          <t>Design Expo</t>
        </is>
      </c>
      <c r="H1297" s="77" t="inlineStr">
        <is>
          <t>Dates</t>
        </is>
      </c>
      <c r="I1297" s="77" t="inlineStr">
        <is>
          <t>2026</t>
        </is>
      </c>
      <c r="J1297" s="77" t="inlineStr">
        <is>
          <t>2026-10-13</t>
        </is>
      </c>
      <c r="K1297" s="77" t="inlineStr">
        <is>
          <t>search-index extract (quoted)</t>
        </is>
      </c>
      <c r="L1297" s="77" t="inlineStr">
        <is>
          <t>Winter Term 2026 Design Expo April 16, 12-4 PM; projects include internal, nonprofit and industry-sponsored (search extract).</t>
        </is>
      </c>
    </row>
    <row r="1298">
      <c r="A1298" s="77" t="inlineStr">
        <is>
          <t>US14-S01-R1</t>
        </is>
      </c>
      <c r="B1298" s="77" t="inlineStr">
        <is>
          <t>US14</t>
        </is>
      </c>
      <c r="C1298" s="77" t="inlineStr">
        <is>
          <t>US14-S01</t>
        </is>
      </c>
      <c r="D1298" s="77" t="inlineStr">
        <is>
          <t>Applied Integrated Research (AIR) capstone</t>
        </is>
      </c>
      <c r="E1298" s="77" t="inlineStr">
        <is>
          <t>project; group; employer; reach</t>
        </is>
      </c>
      <c r="F1298" s="77" t="inlineStr">
        <is>
          <t>https://www.anderson.ucla.edu/for-companies/engage-a-student-team</t>
        </is>
      </c>
      <c r="G1298" s="77" t="inlineStr">
        <is>
          <t>Engage a Student Team</t>
        </is>
      </c>
      <c r="H1298" s="77" t="inlineStr">
        <is>
          <t>AIR</t>
        </is>
      </c>
      <c r="I1298" s="77" t="inlineStr">
        <is>
          <t>undated</t>
        </is>
      </c>
      <c r="J1298" s="77" t="inlineStr">
        <is>
          <t>2026-10-13</t>
        </is>
      </c>
      <c r="K1298" s="77" t="inlineStr">
        <is>
          <t>page text (WebFetch)</t>
        </is>
      </c>
      <c r="L1298" s="77" t="inlineStr">
        <is>
          <t>'Teams of 5 MBA students work as consultants to an external organization (company, government agency, non-profit).' 'Engagement between student team and the client organization lasts about 2.5 months.' Timelines: FT MBA March, FEMBA December, EMBA June (no years).</t>
        </is>
      </c>
    </row>
    <row r="1299">
      <c r="A1299" s="77" t="inlineStr">
        <is>
          <t>US14-S01-R2</t>
        </is>
      </c>
      <c r="B1299" s="77" t="inlineStr">
        <is>
          <t>US14</t>
        </is>
      </c>
      <c r="C1299" s="77" t="inlineStr">
        <is>
          <t>US14-S01</t>
        </is>
      </c>
      <c r="D1299" s="77" t="inlineStr">
        <is>
          <t>Applied Integrated Research (AIR) capstone</t>
        </is>
      </c>
      <c r="E1299" s="77" t="inlineStr">
        <is>
          <t>project; group; employer; participation; status</t>
        </is>
      </c>
      <c r="F1299" s="77" t="inlineStr">
        <is>
          <t>https://www.anderson.ucla.edu/degrees/full-time-mba/academics/capstone-projects</t>
        </is>
      </c>
      <c r="G1299" s="77" t="inlineStr">
        <is>
          <t>Capstone Project (Full-Time MBA)</t>
        </is>
      </c>
      <c r="H1299" s="77" t="inlineStr">
        <is>
          <t>Which Capstone Is Right for Me</t>
        </is>
      </c>
      <c r="I1299" s="77" t="inlineStr">
        <is>
          <t>undated (Class of 2026 cohort)</t>
        </is>
      </c>
      <c r="J1299" s="77" t="inlineStr">
        <is>
          <t>2026-10-13</t>
        </is>
      </c>
      <c r="K1299" s="77" t="inlineStr">
        <is>
          <t>page text (WebFetch)</t>
        </is>
      </c>
      <c r="L1299" s="77" t="inlineStr">
        <is>
          <t>AIR 'pairs a team of students from a variety of professional backgrounds with a client organization'; 'One out of four students in the Full-Time MBA Class of 2026 chose AIR.'</t>
        </is>
      </c>
    </row>
    <row r="1300">
      <c r="A1300" s="77" t="inlineStr">
        <is>
          <t>US14-S02-R1</t>
        </is>
      </c>
      <c r="B1300" s="77" t="inlineStr">
        <is>
          <t>US14</t>
        </is>
      </c>
      <c r="C1300" s="77" t="inlineStr">
        <is>
          <t>US14-S02</t>
        </is>
      </c>
      <c r="D1300" s="77" t="inlineStr">
        <is>
          <t>Applied Analytics Project (MSBA capstone)</t>
        </is>
      </c>
      <c r="E1300" s="77" t="inlineStr">
        <is>
          <t>project; group; employer; credit</t>
        </is>
      </c>
      <c r="F1300" s="77" t="inlineStr">
        <is>
          <t>https://www.anderson.ucla.edu/degrees/master-of-science-in-business-analytics/for-companies/capstone-applied-analytics-project</t>
        </is>
      </c>
      <c r="G1300" s="77" t="inlineStr">
        <is>
          <t>Capstone: Applied Analytics Project</t>
        </is>
      </c>
      <c r="H1300" s="77" t="inlineStr">
        <is>
          <t>Program structure / requirements</t>
        </is>
      </c>
      <c r="I1300" s="77" t="inlineStr">
        <is>
          <t>undated</t>
        </is>
      </c>
      <c r="J1300" s="77" t="inlineStr">
        <is>
          <t>2026-10-13</t>
        </is>
      </c>
      <c r="K1300" s="77" t="inlineStr">
        <is>
          <t>page text (WebFetch)</t>
        </is>
      </c>
      <c r="L1300" s="77" t="inlineStr">
        <is>
          <t>'The AAP is a 10-week project serving as the students' comprehensive exam.' 'Two client contacts who will serve as primary and secondary project contacts'; 'All parties sign standard UCLA Anderson nondisclosure agreement'; final report early December.</t>
        </is>
      </c>
    </row>
    <row r="1301">
      <c r="A1301" s="77" t="inlineStr">
        <is>
          <t>US14-S03-R1</t>
        </is>
      </c>
      <c r="B1301" s="77" t="inlineStr">
        <is>
          <t>US14</t>
        </is>
      </c>
      <c r="C1301" s="77" t="inlineStr">
        <is>
          <t>US14-S03</t>
        </is>
      </c>
      <c r="D1301" s="77" t="inlineStr">
        <is>
          <t>Master of Engineering Capstone Project (ENGR 299)</t>
        </is>
      </c>
      <c r="E1301" s="77" t="inlineStr">
        <is>
          <t>project; group; employer; participation; credit</t>
        </is>
      </c>
      <c r="F1301" s="77" t="inlineStr">
        <is>
          <t>https://www.meng.ucla.edu/program-overview/</t>
        </is>
      </c>
      <c r="G1301" s="77" t="inlineStr">
        <is>
          <t>MEng Program Overview</t>
        </is>
      </c>
      <c r="H1301" s="77" t="inlineStr">
        <is>
          <t>ENGR 299 Capstone Project</t>
        </is>
      </c>
      <c r="I1301" s="77" t="inlineStr">
        <is>
          <t>undated (footer 2026)</t>
        </is>
      </c>
      <c r="J1301" s="77" t="inlineStr">
        <is>
          <t>2026-10-13</t>
        </is>
      </c>
      <c r="K1301" s="77" t="inlineStr">
        <is>
          <t>page text (WebFetch)</t>
        </is>
      </c>
      <c r="L1301" s="77" t="inlineStr">
        <is>
          <t>'All students must enroll and complete a capstone project (ENGR 299).' 'The capstone project is led by a faculty adviser and may include industry sponsors.' 'Teams of 3-4 students will work together in groups.'</t>
        </is>
      </c>
    </row>
    <row r="1302">
      <c r="A1302" s="77" t="inlineStr">
        <is>
          <t>US14-S04-R1</t>
        </is>
      </c>
      <c r="B1302" s="77" t="inlineStr">
        <is>
          <t>US14</t>
        </is>
      </c>
      <c r="C1302" s="77" t="inlineStr">
        <is>
          <t>US14-S04</t>
        </is>
      </c>
      <c r="D1302" s="77" t="inlineStr">
        <is>
          <t>Community Engagement and Social Change minor capstone (CESC 191AX/191BX)</t>
        </is>
      </c>
      <c r="E1302" s="77" t="inlineStr">
        <is>
          <t>project; employer; reach; eligibility; status; credit</t>
        </is>
      </c>
      <c r="F1302" s="77" t="inlineStr">
        <is>
          <t>https://communityengagement.ucla.edu/programs/community-engagement-and-social-change-minor/</t>
        </is>
      </c>
      <c r="G1302" s="77" t="inlineStr">
        <is>
          <t>Community Engagement and Social Change minor</t>
        </is>
      </c>
      <c r="H1302" s="77" t="inlineStr">
        <is>
          <t>Capstone</t>
        </is>
      </c>
      <c r="I1302" s="77" t="inlineStr">
        <is>
          <t>2026</t>
        </is>
      </c>
      <c r="J1302" s="77" t="inlineStr">
        <is>
          <t>2026-10-13</t>
        </is>
      </c>
      <c r="K1302" s="77" t="inlineStr">
        <is>
          <t>page text (WebFetch)</t>
        </is>
      </c>
      <c r="L1302" s="77" t="inlineStr">
        <is>
          <t>'CESC 191AX (only offered in winter quarter) and CESC 191BX (only offered in spring quarter).' 'The research is developed and conducted in collaboration with a community partner.' '2026 Capstone Research Posters'; info sessions 10-11 August 2026.</t>
        </is>
      </c>
    </row>
    <row r="1303">
      <c r="A1303" s="77" t="inlineStr">
        <is>
          <t>US14-S05-R1</t>
        </is>
      </c>
      <c r="B1303" s="77" t="inlineStr">
        <is>
          <t>US14</t>
        </is>
      </c>
      <c r="C1303" s="77" t="inlineStr">
        <is>
          <t>US14-S05</t>
        </is>
      </c>
      <c r="D1303" s="77" t="inlineStr">
        <is>
          <t>Client Project / Applied Planning Research Project (MURP capstone)</t>
        </is>
      </c>
      <c r="E1303" s="77" t="inlineStr">
        <is>
          <t>project; employer; status; participation</t>
        </is>
      </c>
      <c r="F1303" s="77" t="inlineStr">
        <is>
          <t>https://luskin.ucla.edu/urban-planning/student-projects/applied-planning-research-projects/</t>
        </is>
      </c>
      <c r="G1303" s="77" t="inlineStr">
        <is>
          <t>Applied Planning Research Projects</t>
        </is>
      </c>
      <c r="H1303" s="77" t="inlineStr">
        <is>
          <t>Projects</t>
        </is>
      </c>
      <c r="I1303" s="77" t="inlineStr">
        <is>
          <t>2026</t>
        </is>
      </c>
      <c r="J1303" s="77" t="inlineStr">
        <is>
          <t>2026-10-13</t>
        </is>
      </c>
      <c r="K1303" s="77" t="inlineStr">
        <is>
          <t>page text (WebFetch)</t>
        </is>
      </c>
      <c r="L1303" s="77" t="inlineStr">
        <is>
          <t>'Each pin represents a client-based capstone project'; 'In 2026, nearly 30 students collaborated with nonprofit organizations, public agencies, and planning practitioners.'</t>
        </is>
      </c>
    </row>
    <row r="1304">
      <c r="A1304" s="77" t="inlineStr">
        <is>
          <t>US14-S05-R2</t>
        </is>
      </c>
      <c r="B1304" s="77" t="inlineStr">
        <is>
          <t>US14</t>
        </is>
      </c>
      <c r="C1304" s="77" t="inlineStr">
        <is>
          <t>US14-S05</t>
        </is>
      </c>
      <c r="D1304" s="77" t="inlineStr">
        <is>
          <t>Client Project / Applied Planning Research Project (MURP capstone)</t>
        </is>
      </c>
      <c r="E1304" s="77" t="inlineStr">
        <is>
          <t>project; participation; credit</t>
        </is>
      </c>
      <c r="F1304" s="77" t="inlineStr">
        <is>
          <t>https://luskin.ucla.edu/urban-planning/student-projects/</t>
        </is>
      </c>
      <c r="G1304" s="77" t="inlineStr">
        <is>
          <t>Urban Planning Student Projects</t>
        </is>
      </c>
      <c r="H1304" s="77" t="inlineStr">
        <is>
          <t>Client Project</t>
        </is>
      </c>
      <c r="I1304" s="77" t="inlineStr">
        <is>
          <t>2026</t>
        </is>
      </c>
      <c r="J1304" s="77" t="inlineStr">
        <is>
          <t>2026-10-13</t>
        </is>
      </c>
      <c r="K1304" s="77" t="inlineStr">
        <is>
          <t>page text (WebFetch)</t>
        </is>
      </c>
      <c r="L1304" s="77" t="inlineStr">
        <is>
          <t>'applied planning research on a real-world problem ... conducted by MURP students in their 2nd year in order to satisfy the capstone requirement for the degree.'</t>
        </is>
      </c>
    </row>
    <row r="1305">
      <c r="A1305" s="77" t="inlineStr">
        <is>
          <t>US15-S01-R1</t>
        </is>
      </c>
      <c r="B1305" s="77" t="inlineStr">
        <is>
          <t>US15</t>
        </is>
      </c>
      <c r="C1305" s="77" t="inlineStr">
        <is>
          <t>US15-S01</t>
        </is>
      </c>
      <c r="D1305" s="77" t="inlineStr">
        <is>
          <t>Bass Connections</t>
        </is>
      </c>
      <c r="E1305" s="77" t="inlineStr">
        <is>
          <t>project; group; employer; credit; participation; duration</t>
        </is>
      </c>
      <c r="F1305" s="77" t="inlineStr">
        <is>
          <t>https://bassconnections.duke.edu/get-involved/faculty/propose-project/</t>
        </is>
      </c>
      <c r="G1305" s="77" t="inlineStr">
        <is>
          <t>Propose a Project</t>
        </is>
      </c>
      <c r="H1305" s="77" t="inlineStr">
        <is>
          <t>Partners, team composition, credit, duration</t>
        </is>
      </c>
      <c r="I1305" s="77" t="inlineStr">
        <is>
          <t>2027-28 call (2026)</t>
        </is>
      </c>
      <c r="J1305" s="77" t="inlineStr">
        <is>
          <t>2026-10-13</t>
        </is>
      </c>
      <c r="K1305" s="77" t="inlineStr">
        <is>
          <t>page text</t>
        </is>
      </c>
      <c r="L1305" s="77" t="inlineStr">
        <is>
          <t>'Projects are encouraged (but not required) to involve external partners.' 'Teams must provide opportunities for at least five students'; 'All teams must include undergraduate students'; teams average about 10 to 12 students; students 'typically receive academic credit'; 'Projects typically run for either 9 or 12 months.'</t>
        </is>
      </c>
    </row>
    <row r="1306">
      <c r="A1306" s="77" t="inlineStr">
        <is>
          <t>US15-S01-R2</t>
        </is>
      </c>
      <c r="B1306" s="77" t="inlineStr">
        <is>
          <t>US15</t>
        </is>
      </c>
      <c r="C1306" s="77" t="inlineStr">
        <is>
          <t>US15-S01</t>
        </is>
      </c>
      <c r="D1306" s="77" t="inlineStr">
        <is>
          <t>Bass Connections</t>
        </is>
      </c>
      <c r="E1306" s="77" t="inlineStr">
        <is>
          <t>employer; group; credit; status; eligibility</t>
        </is>
      </c>
      <c r="F1306" s="77" t="inlineStr">
        <is>
          <t>https://bassconnections.duke.edu/news/explore-2026-2027-bass-connections-project-teams/</t>
        </is>
      </c>
      <c r="G1306" s="77" t="inlineStr">
        <is>
          <t>Explore 2026-2027 Bass Connections Project Teams</t>
        </is>
      </c>
      <c r="H1306" s="77" t="inlineStr">
        <is>
          <t>News</t>
        </is>
      </c>
      <c r="I1306" s="77" t="inlineStr">
        <is>
          <t>2026</t>
        </is>
      </c>
      <c r="J1306" s="77" t="inlineStr">
        <is>
          <t>2026-10-13</t>
        </is>
      </c>
      <c r="K1306" s="77" t="inlineStr">
        <is>
          <t>page text</t>
        </is>
      </c>
      <c r="L1306" s="77" t="inlineStr">
        <is>
          <t>Most teams work with outside groups, 'companies, nonprofits, universities, school systems, hospitals and government agencies.' 'Academic credit and summer funding are available.' Teams 'bring together faculty, postdocs, graduate students and undergraduates.' 'Project teams last for two semesters.' Application deadline 9 February 2026.</t>
        </is>
      </c>
    </row>
    <row r="1307">
      <c r="A1307" s="77" t="inlineStr">
        <is>
          <t>US15-S01-R3</t>
        </is>
      </c>
      <c r="B1307" s="77" t="inlineStr">
        <is>
          <t>US15</t>
        </is>
      </c>
      <c r="C1307" s="77" t="inlineStr">
        <is>
          <t>US15-S01</t>
        </is>
      </c>
      <c r="D1307" s="77" t="inlineStr">
        <is>
          <t>Bass Connections</t>
        </is>
      </c>
      <c r="E1307" s="77" t="inlineStr">
        <is>
          <t>reach; status</t>
        </is>
      </c>
      <c r="F1307" s="77" t="inlineStr">
        <is>
          <t>https://bassconnections.duke.edu/</t>
        </is>
      </c>
      <c r="G1307" s="77" t="inlineStr">
        <is>
          <t>Bass Connections home</t>
        </is>
      </c>
      <c r="H1307" s="77" t="inlineStr">
        <is>
          <t>Home</t>
        </is>
      </c>
      <c r="I1307" s="77" t="inlineStr">
        <is>
          <t>2026</t>
        </is>
      </c>
      <c r="J1307" s="77" t="inlineStr">
        <is>
          <t>2026-10-13</t>
        </is>
      </c>
      <c r="K1307" s="77" t="inlineStr">
        <is>
          <t>page text</t>
        </is>
      </c>
      <c r="L1307" s="77" t="inlineStr">
        <is>
          <t>'Bass Connections bridges the classroom and the real world'; projects engage 'faculty, staff, undergraduates and graduate/professional students'; features the 2025-2026 Annual Report and a 2027-2028 call for projects.</t>
        </is>
      </c>
    </row>
    <row r="1308">
      <c r="A1308" s="77" t="inlineStr">
        <is>
          <t>US15-S02-R1</t>
        </is>
      </c>
      <c r="B1308" s="77" t="inlineStr">
        <is>
          <t>US15</t>
        </is>
      </c>
      <c r="C1308" s="77" t="inlineStr">
        <is>
          <t>US15-S02</t>
        </is>
      </c>
      <c r="D1308" s="77" t="inlineStr">
        <is>
          <t>Fuqua Client Consulting Practicum (FCCP) - Daytime MBA</t>
        </is>
      </c>
      <c r="E1308" s="77" t="inlineStr">
        <is>
          <t>project; group; employer; eligibility</t>
        </is>
      </c>
      <c r="F1308" s="77" t="inlineStr">
        <is>
          <t>https://sites.fuqua.duke.edu/fccp/</t>
        </is>
      </c>
      <c r="G1308" s="77" t="inlineStr">
        <is>
          <t>Fuqua Client Consulting Practicum</t>
        </is>
      </c>
      <c r="H1308" s="77" t="inlineStr">
        <is>
          <t>Home / client eligibility</t>
        </is>
      </c>
      <c r="I1308" s="77" t="inlineStr">
        <is>
          <t>undated (current site)</t>
        </is>
      </c>
      <c r="J1308" s="77" t="inlineStr">
        <is>
          <t>2026-10-13</t>
        </is>
      </c>
      <c r="K1308" s="77" t="inlineStr">
        <is>
          <t>search-summary paraphrase</t>
        </is>
      </c>
      <c r="L1308" s="77" t="inlineStr">
        <is>
          <t>Student teams take the lead in shaping the engagement, defining scope and 'delivering actionable, strategic recommendations'; clients sign a Master Agreement, designate an Executive Project Sponsor and two Project Leads, meet regularly with the team and attend key presentations; ideal clients 3+ years, 25+ employees, $1m+ revenue.</t>
        </is>
      </c>
    </row>
    <row r="1309">
      <c r="A1309" s="77" t="inlineStr">
        <is>
          <t>US15-S02-R2</t>
        </is>
      </c>
      <c r="B1309" s="77" t="inlineStr">
        <is>
          <t>US15</t>
        </is>
      </c>
      <c r="C1309" s="77" t="inlineStr">
        <is>
          <t>US15-S02</t>
        </is>
      </c>
      <c r="D1309" s="77" t="inlineStr">
        <is>
          <t>Fuqua Client Consulting Practicum (FCCP) - Daytime MBA</t>
        </is>
      </c>
      <c r="E1309" s="77" t="inlineStr">
        <is>
          <t>group; credit; status; project</t>
        </is>
      </c>
      <c r="F1309" s="77" t="inlineStr">
        <is>
          <t>https://sites.fuqua.duke.edu/fccp/wp-content/uploads/sites/4/2025/07/Daytime-MBA-FCCP-Overview-2025-2026.pdf</t>
        </is>
      </c>
      <c r="G1309" s="77" t="inlineStr">
        <is>
          <t>Daytime MBA FCCP Overview 2025-2026</t>
        </is>
      </c>
      <c r="H1309" s="77" t="inlineStr">
        <is>
          <t>Overview PDF</t>
        </is>
      </c>
      <c r="I1309" s="77" t="inlineStr">
        <is>
          <t>2025-26</t>
        </is>
      </c>
      <c r="J1309" s="77" t="inlineStr">
        <is>
          <t>2026-10-13</t>
        </is>
      </c>
      <c r="K1309" s="77" t="inlineStr">
        <is>
          <t>search-summary paraphrase</t>
        </is>
      </c>
      <c r="L1309" s="77" t="inlineStr">
        <is>
          <t>Team of five students with faculty advisor and second-year FCCP Fellow; 6-credit graded spring elective; midpoint presentation before spring break; final recommendations presented to client stakeholders in April.</t>
        </is>
      </c>
    </row>
    <row r="1310">
      <c r="A1310" s="77" t="inlineStr">
        <is>
          <t>US15-S02-R3</t>
        </is>
      </c>
      <c r="B1310" s="77" t="inlineStr">
        <is>
          <t>US15</t>
        </is>
      </c>
      <c r="C1310" s="77" t="inlineStr">
        <is>
          <t>US15-S02</t>
        </is>
      </c>
      <c r="D1310" s="77" t="inlineStr">
        <is>
          <t>Fuqua Client Consulting Practicum (FCCP) - Daytime MBA</t>
        </is>
      </c>
      <c r="E1310" s="77" t="inlineStr">
        <is>
          <t>status</t>
        </is>
      </c>
      <c r="F1310" s="77" t="inlineStr">
        <is>
          <t>https://sites.fuqua.duke.edu/fccp/apply/</t>
        </is>
      </c>
      <c r="G1310" s="77" t="inlineStr">
        <is>
          <t>How to Apply</t>
        </is>
      </c>
      <c r="H1310" s="77" t="inlineStr">
        <is>
          <t>Application</t>
        </is>
      </c>
      <c r="I1310" s="77" t="inlineStr">
        <is>
          <t>2026</t>
        </is>
      </c>
      <c r="J1310" s="77" t="inlineStr">
        <is>
          <t>2026-10-13</t>
        </is>
      </c>
      <c r="K1310" s="77" t="inlineStr">
        <is>
          <t>search-summary paraphrase</t>
        </is>
      </c>
      <c r="L1310" s="77" t="inlineStr">
        <is>
          <t>Daytime MBA project window 14 Jan-16 Apr 2027; client proposals due Friday 4 September 2026.</t>
        </is>
      </c>
    </row>
    <row r="1311">
      <c r="A1311" s="77" t="inlineStr">
        <is>
          <t>US15-S03-R1</t>
        </is>
      </c>
      <c r="B1311" s="77" t="inlineStr">
        <is>
          <t>US15</t>
        </is>
      </c>
      <c r="C1311" s="77" t="inlineStr">
        <is>
          <t>US15-S03</t>
        </is>
      </c>
      <c r="D1311" s="77" t="inlineStr">
        <is>
          <t>Sanford Spring Consulting Project (MPP)</t>
        </is>
      </c>
      <c r="E1311" s="77" t="inlineStr">
        <is>
          <t>project; group; employer; eligibility</t>
        </is>
      </c>
      <c r="F1311" s="77" t="inlineStr">
        <is>
          <t>https://sanford.duke.edu/sanford-spring-consulting-project/</t>
        </is>
      </c>
      <c r="G1311" s="77" t="inlineStr">
        <is>
          <t>Sanford Spring Consulting Project</t>
        </is>
      </c>
      <c r="H1311" s="77" t="inlineStr">
        <is>
          <t>Program page</t>
        </is>
      </c>
      <c r="I1311" s="77" t="inlineStr">
        <is>
          <t>undated (footer 2026)</t>
        </is>
      </c>
      <c r="J1311" s="77" t="inlineStr">
        <is>
          <t>2026-10-13</t>
        </is>
      </c>
      <c r="K1311" s="77" t="inlineStr">
        <is>
          <t>page text</t>
        </is>
      </c>
      <c r="L1311" s="77" t="inlineStr">
        <is>
          <t>'pairs teams of 3-5 Master's in Public Policy students with client organizations seeking to address a policy challenge'; clients designate 'a single point of contact to serve as the liaison'; teams 'produce a detailed report advising the client'; clients range 'from small non-profit organizations to large consultancies and federal, state, or local government agencies'.</t>
        </is>
      </c>
    </row>
    <row r="1312">
      <c r="A1312" s="77" t="inlineStr">
        <is>
          <t>US15-S03-R2</t>
        </is>
      </c>
      <c r="B1312" s="77" t="inlineStr">
        <is>
          <t>US15</t>
        </is>
      </c>
      <c r="C1312" s="77" t="inlineStr">
        <is>
          <t>US15-S03</t>
        </is>
      </c>
      <c r="D1312" s="77" t="inlineStr">
        <is>
          <t>Sanford Spring Consulting Project (MPP)</t>
        </is>
      </c>
      <c r="E1312" s="77" t="inlineStr">
        <is>
          <t>participation; credit</t>
        </is>
      </c>
      <c r="F1312" s="77" t="inlineStr">
        <is>
          <t>https://sanford.duke.edu/academics/masters-programs/master-public-policy/practical-experiences/</t>
        </is>
      </c>
      <c r="G1312" s="77" t="inlineStr">
        <is>
          <t>MPP Practical Experiences</t>
        </is>
      </c>
      <c r="H1312" s="77" t="inlineStr">
        <is>
          <t>Master's Project / Spring Consulting</t>
        </is>
      </c>
      <c r="I1312" s="77" t="inlineStr">
        <is>
          <t>undated</t>
        </is>
      </c>
      <c r="J1312" s="77" t="inlineStr">
        <is>
          <t>2026-10-13</t>
        </is>
      </c>
      <c r="K1312" s="77" t="inlineStr">
        <is>
          <t>search-summary paraphrase</t>
        </is>
      </c>
      <c r="L1312" s="77" t="inlineStr">
        <is>
          <t>Master's Project teams of 3-4 students complete a yearlong capstone for an external client; Spring Consulting Project is a first-year, semester-long option tied to PUBPOL 804.</t>
        </is>
      </c>
    </row>
    <row r="1313">
      <c r="A1313" s="77" t="inlineStr">
        <is>
          <t>US15-S04-R1</t>
        </is>
      </c>
      <c r="B1313" s="77" t="inlineStr">
        <is>
          <t>US15</t>
        </is>
      </c>
      <c r="C1313" s="77" t="inlineStr">
        <is>
          <t>US15-S04</t>
        </is>
      </c>
      <c r="D1313" s="77" t="inlineStr">
        <is>
          <t>Nicholas School Master's Project (MEM/MF)</t>
        </is>
      </c>
      <c r="E1313" s="77" t="inlineStr">
        <is>
          <t>project; group; employer; status</t>
        </is>
      </c>
      <c r="F1313" s="77" t="inlineStr">
        <is>
          <t>https://sites.nicholas.duke.edu/mastersprojectshandbook/</t>
        </is>
      </c>
      <c r="G1313" s="77" t="inlineStr">
        <is>
          <t>Master's Projects Handbook</t>
        </is>
      </c>
      <c r="H1313" s="77" t="inlineStr">
        <is>
          <t>Home</t>
        </is>
      </c>
      <c r="I1313" s="77" t="inlineStr">
        <is>
          <t>2026</t>
        </is>
      </c>
      <c r="J1313" s="77" t="inlineStr">
        <is>
          <t>2026-10-13</t>
        </is>
      </c>
      <c r="K1313" s="77" t="inlineStr">
        <is>
          <t>page text</t>
        </is>
      </c>
      <c r="L1313" s="77" t="inlineStr">
        <is>
          <t>'The MP is a culminating hands-on experience for Nicholas School MEM and MF students.' Projects 'may include a small team (2-5) of other professional students'; 'final project deliverables can take many forms, but always include a written report and public presentation.'</t>
        </is>
      </c>
    </row>
    <row r="1314">
      <c r="A1314" s="77" t="inlineStr">
        <is>
          <t>US15-S04-R2</t>
        </is>
      </c>
      <c r="B1314" s="77" t="inlineStr">
        <is>
          <t>US15</t>
        </is>
      </c>
      <c r="C1314" s="77" t="inlineStr">
        <is>
          <t>US15-S04</t>
        </is>
      </c>
      <c r="D1314" s="77" t="inlineStr">
        <is>
          <t>Nicholas School Master's Project (MEM/MF)</t>
        </is>
      </c>
      <c r="E1314" s="77" t="inlineStr">
        <is>
          <t>employer; duration</t>
        </is>
      </c>
      <c r="F1314" s="77" t="inlineStr">
        <is>
          <t>https://sites.nicholas.duke.edu/mastersprojectshandbook/2-semester-mp/2s-selection/</t>
        </is>
      </c>
      <c r="G1314" s="77" t="inlineStr">
        <is>
          <t>Project Selection</t>
        </is>
      </c>
      <c r="H1314" s="77" t="inlineStr">
        <is>
          <t>Selection</t>
        </is>
      </c>
      <c r="I1314" s="77" t="inlineStr">
        <is>
          <t>undated</t>
        </is>
      </c>
      <c r="J1314" s="77" t="inlineStr">
        <is>
          <t>2026-10-13</t>
        </is>
      </c>
      <c r="K1314" s="77" t="inlineStr">
        <is>
          <t>search-summary paraphrase</t>
        </is>
      </c>
      <c r="L1314" s="77" t="inlineStr">
        <is>
          <t>Clients submit proposals by June 1; students matched early September; final project submitted in April; students cannot self-form groups.</t>
        </is>
      </c>
    </row>
    <row r="1315">
      <c r="A1315" s="77" t="inlineStr">
        <is>
          <t>US15-S05-R1</t>
        </is>
      </c>
      <c r="B1315" s="77" t="inlineStr">
        <is>
          <t>US15</t>
        </is>
      </c>
      <c r="C1315" s="77" t="inlineStr">
        <is>
          <t>US15-S05</t>
        </is>
      </c>
      <c r="D1315" s="77" t="inlineStr">
        <is>
          <t>Pratt School of Engineering industry-sponsored capstone projects</t>
        </is>
      </c>
      <c r="E1315" s="77" t="inlineStr">
        <is>
          <t>project; group; employer</t>
        </is>
      </c>
      <c r="F1315" s="77" t="inlineStr">
        <is>
          <t>https://masters.pratt.duke.edu/industry/</t>
        </is>
      </c>
      <c r="G1315" s="77" t="inlineStr">
        <is>
          <t>Industry &amp; Employer Relations</t>
        </is>
      </c>
      <c r="H1315" s="77" t="inlineStr">
        <is>
          <t>Sponsored projects</t>
        </is>
      </c>
      <c r="I1315" s="77" t="inlineStr">
        <is>
          <t>undated</t>
        </is>
      </c>
      <c r="J1315" s="77" t="inlineStr">
        <is>
          <t>2026-10-13</t>
        </is>
      </c>
      <c r="K1315" s="77" t="inlineStr">
        <is>
          <t>page text</t>
        </is>
      </c>
      <c r="L1315" s="77" t="inlineStr">
        <is>
          <t>'Teams of students nearing educational program completion work on authentic problems'; 'Students manage projects directly with client sponsors, who receive a full presentation of the team's proposed solution'.</t>
        </is>
      </c>
    </row>
    <row r="1316">
      <c r="A1316" s="77" t="inlineStr">
        <is>
          <t>US15-S06-R1</t>
        </is>
      </c>
      <c r="B1316" s="77" t="inlineStr">
        <is>
          <t>US15</t>
        </is>
      </c>
      <c r="C1316" s="77" t="inlineStr">
        <is>
          <t>US15-S06</t>
        </is>
      </c>
      <c r="D1316" s="77" t="inlineStr">
        <is>
          <t>MIDS Capstone Projects (Master in Interdisciplinary Data Science)</t>
        </is>
      </c>
      <c r="E1316" s="77" t="inlineStr">
        <is>
          <t>project; group; employer; duration</t>
        </is>
      </c>
      <c r="F1316" s="77" t="inlineStr">
        <is>
          <t>https://ssri.duke.edu/education/master-in-interdisciplinary-data-science-mids/</t>
        </is>
      </c>
      <c r="G1316" s="77" t="inlineStr">
        <is>
          <t>Master in Interdisciplinary Data Science (MIDS)</t>
        </is>
      </c>
      <c r="H1316" s="77" t="inlineStr">
        <is>
          <t>Capstone</t>
        </is>
      </c>
      <c r="I1316" s="77" t="inlineStr">
        <is>
          <t>undated</t>
        </is>
      </c>
      <c r="J1316" s="77" t="inlineStr">
        <is>
          <t>2026-10-13</t>
        </is>
      </c>
      <c r="K1316" s="77" t="inlineStr">
        <is>
          <t>page text</t>
        </is>
      </c>
      <c r="L1316" s="77" t="inlineStr">
        <is>
          <t>'Capstone projects pair external partners with teams of second year MIDS students'; 'year-long Capstone projects'.</t>
        </is>
      </c>
    </row>
    <row r="1317">
      <c r="A1317" s="77" t="inlineStr">
        <is>
          <t>US15-S07-R1</t>
        </is>
      </c>
      <c r="B1317" s="77" t="inlineStr">
        <is>
          <t>US15</t>
        </is>
      </c>
      <c r="C1317" s="77" t="inlineStr">
        <is>
          <t>US15-S07</t>
        </is>
      </c>
      <c r="D1317" s="77" t="inlineStr">
        <is>
          <t>Collaborative Project Courses (e.g. AI-Copiloted Software Engineering Practicum)</t>
        </is>
      </c>
      <c r="E1317" s="77" t="inlineStr">
        <is>
          <t>project; group; employer; status</t>
        </is>
      </c>
      <c r="F1317" s="77" t="inlineStr">
        <is>
          <t>https://bassconnections.duke.edu/news/meet-2026-collaborative-project-courses-faculty-fellows/</t>
        </is>
      </c>
      <c r="G1317" s="77" t="inlineStr">
        <is>
          <t>Meet the 2026 Collaborative Project Courses Faculty Fellows</t>
        </is>
      </c>
      <c r="H1317" s="77" t="inlineStr">
        <is>
          <t>Fellows and courses</t>
        </is>
      </c>
      <c r="I1317" s="77" t="inlineStr">
        <is>
          <t>2026</t>
        </is>
      </c>
      <c r="J1317" s="77" t="inlineStr">
        <is>
          <t>2026-10-13</t>
        </is>
      </c>
      <c r="K1317" s="77" t="inlineStr">
        <is>
          <t>page text</t>
        </is>
      </c>
      <c r="L1317" s="77" t="inlineStr">
        <is>
          <t>'Students will work in teams of 5-6 to build real software for community partners.' 'Projects will be sourced from Duke alumni, Durham businesses and Duke departments.' BME 462/490: 'Projects for both courses will be sourced from community, clinical and global health partners.'</t>
        </is>
      </c>
    </row>
    <row r="1318">
      <c r="A1318" s="77" t="inlineStr">
        <is>
          <t>US16-S01-R1</t>
        </is>
      </c>
      <c r="B1318" s="77" t="inlineStr">
        <is>
          <t>US16</t>
        </is>
      </c>
      <c r="C1318" s="77" t="inlineStr">
        <is>
          <t>US16-S01</t>
        </is>
      </c>
      <c r="D1318" s="77" t="inlineStr">
        <is>
          <t>Capstone: Advanced Projects (NYU Wagner Capstone, CAP-GP)</t>
        </is>
      </c>
      <c r="E1318" s="77" t="inlineStr">
        <is>
          <t>project; group; employer; eligibility; status</t>
        </is>
      </c>
      <c r="F1318" s="77" t="inlineStr">
        <is>
          <t>https://wagner.nyu.edu/portal/employers/capstone/faq</t>
        </is>
      </c>
      <c r="G1318" s="77" t="inlineStr">
        <is>
          <t>Capstone Client FAQ - NYU Wagner</t>
        </is>
      </c>
      <c r="H1318" s="77" t="inlineStr">
        <is>
          <t>FAQ</t>
        </is>
      </c>
      <c r="I1318" s="77" t="inlineStr">
        <is>
          <t>2025-26 timeline</t>
        </is>
      </c>
      <c r="J1318" s="77" t="inlineStr">
        <is>
          <t>2026-10-13</t>
        </is>
      </c>
      <c r="K1318" s="77" t="inlineStr">
        <is>
          <t>search-index extract (search summary paraphrase, page 403 on direct fetch)</t>
        </is>
      </c>
      <c r="L1318" s="77" t="inlineStr">
        <is>
          <t>Teams of three to five Wagner graduate students completing last two semesters of MPA/MUP; clients respond to spring RFP; proposals vetted by Wagner and offered to Capstone faculty; final work product typically owned by client; since 1995 7,300+ students, 1,828 projects, 1,000+ organisations.</t>
        </is>
      </c>
    </row>
    <row r="1319">
      <c r="A1319" s="77" t="inlineStr">
        <is>
          <t>US16-S01-R2</t>
        </is>
      </c>
      <c r="B1319" s="77" t="inlineStr">
        <is>
          <t>US16</t>
        </is>
      </c>
      <c r="C1319" s="77" t="inlineStr">
        <is>
          <t>US16-S01</t>
        </is>
      </c>
      <c r="D1319" s="77" t="inlineStr">
        <is>
          <t>Capstone: Advanced Projects (NYU Wagner Capstone, CAP-GP)</t>
        </is>
      </c>
      <c r="E1319" s="77" t="inlineStr">
        <is>
          <t>project; group; employer</t>
        </is>
      </c>
      <c r="F1319" s="77" t="inlineStr">
        <is>
          <t>https://wagner.nyu.edu/portal/students/academics/capstone</t>
        </is>
      </c>
      <c r="G1319" s="77" t="inlineStr">
        <is>
          <t>Capstone: Learning In Action</t>
        </is>
      </c>
      <c r="H1319" s="77" t="inlineStr">
        <is>
          <t>Student page</t>
        </is>
      </c>
      <c r="I1319" s="77" t="inlineStr">
        <is>
          <t>undated</t>
        </is>
      </c>
      <c r="J1319" s="77" t="inlineStr">
        <is>
          <t>2026-10-13</t>
        </is>
      </c>
      <c r="K1319" s="77" t="inlineStr">
        <is>
          <t>search-index extract</t>
        </is>
      </c>
      <c r="L1319" s="77" t="inlineStr">
        <is>
          <t>Teams work with faculty oversight to identify opportunities for a client organization or research a pressing social question.</t>
        </is>
      </c>
    </row>
    <row r="1320">
      <c r="A1320" s="77" t="inlineStr">
        <is>
          <t>US16-S01-R3</t>
        </is>
      </c>
      <c r="B1320" s="77" t="inlineStr">
        <is>
          <t>US16</t>
        </is>
      </c>
      <c r="C1320" s="77" t="inlineStr">
        <is>
          <t>US16-S01</t>
        </is>
      </c>
      <c r="D1320" s="77" t="inlineStr">
        <is>
          <t>Capstone: Advanced Projects (NYU Wagner Capstone, CAP-GP)</t>
        </is>
      </c>
      <c r="E1320" s="77" t="inlineStr">
        <is>
          <t>employer; status</t>
        </is>
      </c>
      <c r="F1320" s="77" t="inlineStr">
        <is>
          <t>https://wagner.nyu.edu/portal/employers/capstone</t>
        </is>
      </c>
      <c r="G1320" s="77" t="inlineStr">
        <is>
          <t>Capstone: Learning in Action (search result, 2025-26 cycle)</t>
        </is>
      </c>
      <c r="H1320" s="77" t="inlineStr">
        <is>
          <t>Employer page</t>
        </is>
      </c>
      <c r="I1320" s="77" t="inlineStr">
        <is>
          <t>2025-26</t>
        </is>
      </c>
      <c r="J1320" s="77" t="inlineStr">
        <is>
          <t>2026-10-13</t>
        </is>
      </c>
      <c r="K1320" s="77" t="inlineStr">
        <is>
          <t>search-index extract (search-summary paraphrase)</t>
        </is>
      </c>
      <c r="L1320" s="77" t="inlineStr">
        <is>
          <t>2025-26 cycle: proposals due May 30, 2025; faculty choose projects presented to students in September; projects conclude with client presentations April-May 2026; past clients incl. City Harvest, Mount Sinai Health System, NYC DOT, World Bank.</t>
        </is>
      </c>
    </row>
    <row r="1321">
      <c r="A1321" s="77" t="inlineStr">
        <is>
          <t>US16-S02-R1</t>
        </is>
      </c>
      <c r="B1321" s="77" t="inlineStr">
        <is>
          <t>US16</t>
        </is>
      </c>
      <c r="C1321" s="77" t="inlineStr">
        <is>
          <t>US16-S02</t>
        </is>
      </c>
      <c r="D1321" s="77" t="inlineStr">
        <is>
          <t>CUSP Capstone Projects (Urban Science Intensive I and II)</t>
        </is>
      </c>
      <c r="E1321" s="77" t="inlineStr">
        <is>
          <t>project; group; employer; eligibility; status; duration</t>
        </is>
      </c>
      <c r="F1321" s="77" t="inlineStr">
        <is>
          <t>https://engineering.nyu.edu/research/centers/cusp/engagement/capstone-projects-sponsor-guide</t>
        </is>
      </c>
      <c r="G1321" s="77" t="inlineStr">
        <is>
          <t>Capstone Projects: Sponsor Guide</t>
        </is>
      </c>
      <c r="H1321" s="77" t="inlineStr">
        <is>
          <t>Sponsor guide</t>
        </is>
      </c>
      <c r="I1321" s="77" t="inlineStr">
        <is>
          <t>2026-27</t>
        </is>
      </c>
      <c r="J1321" s="77" t="inlineStr">
        <is>
          <t>2026-10-13</t>
        </is>
      </c>
      <c r="K1321" s="77" t="inlineStr">
        <is>
          <t>page text (WebFetch)</t>
        </is>
      </c>
      <c r="L1321" s="77" t="inlineStr">
        <is>
          <t>'a team of 3-5 graduate students and a faculty advisor'; 'a two-semester project'; 2026-2027 cycle Sept 2026 to May 2027; sponsors: government agencies, private sector companies including startups, academic institutions and research centers, think tanks and nonprofits; 'Deliverables are tailored to each project'; sponsors attend presentations in December and May; 1-2 hours every two weeks for meetings and feedback.</t>
        </is>
      </c>
    </row>
    <row r="1322">
      <c r="A1322" s="77" t="inlineStr">
        <is>
          <t>US16-S03-R1</t>
        </is>
      </c>
      <c r="B1322" s="77" t="inlineStr">
        <is>
          <t>US16</t>
        </is>
      </c>
      <c r="C1322" s="77" t="inlineStr">
        <is>
          <t>US16-S03</t>
        </is>
      </c>
      <c r="D1322" s="77" t="inlineStr">
        <is>
          <t>Master's in Data Science: Capstone Project (DS-GA 1006)</t>
        </is>
      </c>
      <c r="E1322" s="77" t="inlineStr">
        <is>
          <t>project; group; employer; status</t>
        </is>
      </c>
      <c r="F1322" s="77" t="inlineStr">
        <is>
          <t>https://cds.nyu.edu/masters-in-data-science-capstone/</t>
        </is>
      </c>
      <c r="G1322" s="77" t="inlineStr">
        <is>
          <t>Master's in Data Science: Capstone Project</t>
        </is>
      </c>
      <c r="H1322" s="77" t="inlineStr">
        <is>
          <t>Capstone page</t>
        </is>
      </c>
      <c r="I1322" s="77" t="inlineStr">
        <is>
          <t>2026</t>
        </is>
      </c>
      <c r="J1322" s="77" t="inlineStr">
        <is>
          <t>2026-10-13</t>
        </is>
      </c>
      <c r="K1322" s="77" t="inlineStr">
        <is>
          <t>page text (WebFetch)</t>
        </is>
      </c>
      <c r="L1322" s="77" t="inlineStr">
        <is>
          <t>'solve real-world problems through the capstone course in the final year'; 'projects are typically run across groups of 2 to 4 people'; 'The Capstone Project offers organizations the chance to propose a project that our graduate students will work on'; Fall 2026 proposals due August 16, 2026; best poster: S&amp;P Global Ratings (Fall 2024), UNDP (Fall 2025).</t>
        </is>
      </c>
    </row>
    <row r="1323">
      <c r="A1323" s="77" t="inlineStr">
        <is>
          <t>US16-S04-R1</t>
        </is>
      </c>
      <c r="B1323" s="77" t="inlineStr">
        <is>
          <t>US16</t>
        </is>
      </c>
      <c r="C1323" s="77" t="inlineStr">
        <is>
          <t>US16-S04</t>
        </is>
      </c>
      <c r="D1323" s="77" t="inlineStr">
        <is>
          <t>NYC Consulting Capstone (MULT-UB 303)</t>
        </is>
      </c>
      <c r="E1323" s="77" t="inlineStr">
        <is>
          <t>project; group; employer; participation; status</t>
        </is>
      </c>
      <c r="F1323" s="77" t="inlineStr">
        <is>
          <t>https://www.stern.nyu.edu/experience-stern/news-events/change-experience-it-nyu-stern-undergraduate-college-seniors-get-hands-experience-nyc-consulting</t>
        </is>
      </c>
      <c r="G1323" s="77" t="inlineStr">
        <is>
          <t>Stern Undergraduate College seniors get hands-on experience in NYC Consulting Capstone</t>
        </is>
      </c>
      <c r="H1323" s="77" t="inlineStr">
        <is>
          <t>News article</t>
        </is>
      </c>
      <c r="I1323" s="77" t="inlineStr">
        <is>
          <t>11 Dec 2024</t>
        </is>
      </c>
      <c r="J1323" s="77" t="inlineStr">
        <is>
          <t>2026-10-13</t>
        </is>
      </c>
      <c r="K1323" s="77" t="inlineStr">
        <is>
          <t>page text (WebFetch)</t>
        </is>
      </c>
      <c r="L1323" s="77" t="inlineStr">
        <is>
          <t>Course 'taken by all BS in Business students in their final year'; 'Faculty-led student teams are paired with corporate partners across various industries'; 'We delivered a pitch to the firm halfway through the semester and will do so again at the end.'</t>
        </is>
      </c>
    </row>
    <row r="1324">
      <c r="A1324" s="77" t="inlineStr">
        <is>
          <t>US16-S04-R2</t>
        </is>
      </c>
      <c r="B1324" s="77" t="inlineStr">
        <is>
          <t>US16</t>
        </is>
      </c>
      <c r="C1324" s="77" t="inlineStr">
        <is>
          <t>US16-S04</t>
        </is>
      </c>
      <c r="D1324" s="77" t="inlineStr">
        <is>
          <t>NYC Consulting Capstone (MULT-UB 303)</t>
        </is>
      </c>
      <c r="E1324" s="77" t="inlineStr">
        <is>
          <t>employer; status; credit</t>
        </is>
      </c>
      <c r="F1324" s="77" t="inlineStr">
        <is>
          <t>https://web-apps-shib.stern.nyu.edu/syllabi/static/syllabusfiles/MULT-UB.303_009_F2026.pdf</t>
        </is>
      </c>
      <c r="G1324" s="77" t="inlineStr">
        <is>
          <t>NYC Consulting Capstone Course Syllabus MULT-UB 303.009 Fall 2025</t>
        </is>
      </c>
      <c r="H1324" s="77" t="inlineStr">
        <is>
          <t>Syllabus</t>
        </is>
      </c>
      <c r="I1324" s="77" t="inlineStr">
        <is>
          <t>Fall 2025</t>
        </is>
      </c>
      <c r="J1324" s="77" t="inlineStr">
        <is>
          <t>2026-10-13</t>
        </is>
      </c>
      <c r="K1324" s="77" t="inlineStr">
        <is>
          <t>search-index extract (search result title/summary; PDF not text-extractable)</t>
        </is>
      </c>
      <c r="L1324" s="77" t="inlineStr">
        <is>
          <t>Section 303.004 syllabus (Fall 2025) names McDonald's Corporation as partner; section 303.009 names SoHo Broadway Business Improvement District; one syllabus weights midterm presentation 30%, draft deliverable 10%, final deliverable 40%.</t>
        </is>
      </c>
    </row>
    <row r="1325">
      <c r="A1325" s="77" t="inlineStr">
        <is>
          <t>US16-S05-R1</t>
        </is>
      </c>
      <c r="B1325" s="77" t="inlineStr">
        <is>
          <t>US16</t>
        </is>
      </c>
      <c r="C1325" s="77" t="inlineStr">
        <is>
          <t>US16-S05</t>
        </is>
      </c>
      <c r="D1325" s="77" t="inlineStr">
        <is>
          <t>SPS Real World courses</t>
        </is>
      </c>
      <c r="E1325" s="77" t="inlineStr">
        <is>
          <t>project; group; employer; reach; eligibility; credit; status</t>
        </is>
      </c>
      <c r="F1325" s="77" t="inlineStr">
        <is>
          <t>https://www.sps.nyu.edu/experience/how-youll-learn/real-world.html</t>
        </is>
      </c>
      <c r="G1325" s="77" t="inlineStr">
        <is>
          <t>Real World</t>
        </is>
      </c>
      <c r="H1325" s="77" t="inlineStr">
        <is>
          <t>Course page</t>
        </is>
      </c>
      <c r="I1325" s="77" t="inlineStr">
        <is>
          <t>Fall 2026</t>
        </is>
      </c>
      <c r="J1325" s="77" t="inlineStr">
        <is>
          <t>2026-10-13</t>
        </is>
      </c>
      <c r="K1325" s="77" t="inlineStr">
        <is>
          <t>page text (WebFetch)</t>
        </is>
      </c>
      <c r="L1325" s="77" t="inlineStr">
        <is>
          <t>'Students start with a real business challenge from an industry partner organization'; 'students are divided into multidisciplinary teams comprised of students from different degree programs'; 'create competing pitches to be presented to a panel of executives from the partner organization'; courses offer 2 or 3 credits; Fall 2026 applications close September 14, 2026.</t>
        </is>
      </c>
    </row>
    <row r="1326">
      <c r="A1326" s="77" t="inlineStr">
        <is>
          <t>US16-S06-R1</t>
        </is>
      </c>
      <c r="B1326" s="77" t="inlineStr">
        <is>
          <t>US16</t>
        </is>
      </c>
      <c r="C1326" s="77" t="inlineStr">
        <is>
          <t>US16-S06</t>
        </is>
      </c>
      <c r="D1326" s="77" t="inlineStr">
        <is>
          <t>Stern Solutions</t>
        </is>
      </c>
      <c r="E1326" s="77" t="inlineStr">
        <is>
          <t>project; group; employer; credit; status</t>
        </is>
      </c>
      <c r="F1326" s="77" t="inlineStr">
        <is>
          <t>https://www.stern.nyu.edu/business-partnerships/solve-business-challenge</t>
        </is>
      </c>
      <c r="G1326" s="77" t="inlineStr">
        <is>
          <t>Solve a Business Challenge - Stern Solutions</t>
        </is>
      </c>
      <c r="H1326" s="77" t="inlineStr">
        <is>
          <t>Programme page</t>
        </is>
      </c>
      <c r="I1326" s="77" t="inlineStr">
        <is>
          <t>undated</t>
        </is>
      </c>
      <c r="J1326" s="77" t="inlineStr">
        <is>
          <t>2026-10-13</t>
        </is>
      </c>
      <c r="K1326" s="77" t="inlineStr">
        <is>
          <t>page text (WebFetch)</t>
        </is>
      </c>
      <c r="L1326" s="77" t="inlineStr">
        <is>
          <t>'a group of Stern graduate students with a faculty adviser on a team'; 'semester or year-long for-credit project'; average 480 hours; 'Organizations from finance to fashion to CPG to non-profits work with Stern Solutions'; 'Brands such as Amazon, Estee Lauder and BMW sponsored projects last year.'</t>
        </is>
      </c>
    </row>
    <row r="1327">
      <c r="A1327" s="77" t="inlineStr">
        <is>
          <t>US17-S01-R1</t>
        </is>
      </c>
      <c r="B1327" s="77" t="inlineStr">
        <is>
          <t>US17</t>
        </is>
      </c>
      <c r="C1327" s="77" t="inlineStr">
        <is>
          <t>US17-S01</t>
        </is>
      </c>
      <c r="D1327" s="77" t="inlineStr">
        <is>
          <t>Design Thinking and Communication (DTC)</t>
        </is>
      </c>
      <c r="E1327" s="77" t="inlineStr">
        <is>
          <t>project; group; employer; participation</t>
        </is>
      </c>
      <c r="F1327" s="77" t="inlineStr">
        <is>
          <t>https://design.northwestern.edu/programs/take-design-course/design-thinking-communication/</t>
        </is>
      </c>
      <c r="G1327" s="77" t="inlineStr">
        <is>
          <t>Design Thinking &amp; Communication (DTC)</t>
        </is>
      </c>
      <c r="H1327" s="77" t="inlineStr">
        <is>
          <t>Course page</t>
        </is>
      </c>
      <c r="I1327" s="77" t="inlineStr">
        <is>
          <t>undated (2026 footer)</t>
        </is>
      </c>
      <c r="J1327" s="77" t="inlineStr">
        <is>
          <t>2026-10-13</t>
        </is>
      </c>
      <c r="K1327" s="77" t="inlineStr">
        <is>
          <t>page text (WebFetch; extract is the fetch model's quoted answer)</t>
        </is>
      </c>
      <c r="L1327" s="77" t="inlineStr">
        <is>
          <t>'a required two-quarter course for all first-year students at Northwestern Engineering'; 'real design problems submitted by individuals, non-profits, entrepreneurs, and industry members'; 'DTC student teams integrate communication skills and design thinking'.</t>
        </is>
      </c>
    </row>
    <row r="1328">
      <c r="A1328" s="77" t="inlineStr">
        <is>
          <t>US17-S01-R2</t>
        </is>
      </c>
      <c r="B1328" s="77" t="inlineStr">
        <is>
          <t>US17</t>
        </is>
      </c>
      <c r="C1328" s="77" t="inlineStr">
        <is>
          <t>US17-S01</t>
        </is>
      </c>
      <c r="D1328" s="77" t="inlineStr">
        <is>
          <t>Design Thinking and Communication (DTC)</t>
        </is>
      </c>
      <c r="E1328" s="77" t="inlineStr">
        <is>
          <t>project; group; employer</t>
        </is>
      </c>
      <c r="F1328" s="77" t="inlineStr">
        <is>
          <t>https://design.northwestern.edu/work-with-us/project-partners/dtc-project-partnerships/</t>
        </is>
      </c>
      <c r="G1328" s="77" t="inlineStr">
        <is>
          <t>DTC Project Partnerships</t>
        </is>
      </c>
      <c r="H1328" s="77" t="inlineStr">
        <is>
          <t>Partner role</t>
        </is>
      </c>
      <c r="I1328" s="77" t="inlineStr">
        <is>
          <t>undated</t>
        </is>
      </c>
      <c r="J1328" s="77" t="inlineStr">
        <is>
          <t>2026-10-13</t>
        </is>
      </c>
      <c r="K1328" s="77" t="inlineStr">
        <is>
          <t>page text (WebFetch; extract is the fetch model's quoted answer)</t>
        </is>
      </c>
      <c r="L1328" s="77" t="inlineStr">
        <is>
          <t>'Project partners commit to 5 to 10 hours of collaboration over ten weeks'; partners meet student teams to review progress and give feedback; partners receive 'a semi-functional proof of concept' and a report of research and findings.</t>
        </is>
      </c>
    </row>
    <row r="1329">
      <c r="A1329" s="77" t="inlineStr">
        <is>
          <t>US17-S01-R3</t>
        </is>
      </c>
      <c r="B1329" s="77" t="inlineStr">
        <is>
          <t>US17</t>
        </is>
      </c>
      <c r="C1329" s="77" t="inlineStr">
        <is>
          <t>US17-S01</t>
        </is>
      </c>
      <c r="D1329" s="77" t="inlineStr">
        <is>
          <t>Design Thinking and Communication (DTC)</t>
        </is>
      </c>
      <c r="E1329" s="77" t="inlineStr">
        <is>
          <t>reach; eligibility; participation; status; employer</t>
        </is>
      </c>
      <c r="F1329" s="77" t="inlineStr">
        <is>
          <t>https://writingprogram.northwestern.edu/courses/2026-2027/course-descriptions/</t>
        </is>
      </c>
      <c r="G1329" s="77" t="inlineStr">
        <is>
          <t>Writing Program 2026-27 course descriptions</t>
        </is>
      </c>
      <c r="H1329" s="77" t="inlineStr">
        <is>
          <t>ENG 106-1/-2 DTC</t>
        </is>
      </c>
      <c r="I1329" s="77" t="inlineStr">
        <is>
          <t>2026-27</t>
        </is>
      </c>
      <c r="J1329" s="77" t="inlineStr">
        <is>
          <t>2026-10-13</t>
        </is>
      </c>
      <c r="K1329" s="77" t="inlineStr">
        <is>
          <t>page text (WebFetch; extract is the fetch model's quoted answer)</t>
        </is>
      </c>
      <c r="L1329" s="77" t="inlineStr">
        <is>
          <t>'required two-quarter course for all first-year students at McCormick'; 'also available to any Northwestern undergraduate student interested in design'; 'real design problems submitted by individuals, non-profits, entrepreneurs, and industry members'.</t>
        </is>
      </c>
    </row>
    <row r="1330">
      <c r="A1330" s="77" t="inlineStr">
        <is>
          <t>US17-S02-R1</t>
        </is>
      </c>
      <c r="B1330" s="77" t="inlineStr">
        <is>
          <t>US17</t>
        </is>
      </c>
      <c r="C1330" s="77" t="inlineStr">
        <is>
          <t>US17-S02</t>
        </is>
      </c>
      <c r="D1330" s="77" t="inlineStr">
        <is>
          <t>IEMS 394: IE Client Project Challenge</t>
        </is>
      </c>
      <c r="E1330" s="77" t="inlineStr">
        <is>
          <t>project; employer; status</t>
        </is>
      </c>
      <c r="F1330" s="77" t="inlineStr">
        <is>
          <t>https://www.mccormick.northwestern.edu/industrial/academics/undergraduate/client-project-challenge/</t>
        </is>
      </c>
      <c r="G1330" s="77" t="inlineStr">
        <is>
          <t>Client Project Challenge</t>
        </is>
      </c>
      <c r="H1330" s="77" t="inlineStr">
        <is>
          <t>Main page</t>
        </is>
      </c>
      <c r="I1330" s="77" t="inlineStr">
        <is>
          <t>2025-2026 (named projects)</t>
        </is>
      </c>
      <c r="J1330" s="77" t="inlineStr">
        <is>
          <t>2026-10-13</t>
        </is>
      </c>
      <c r="K1330" s="77" t="inlineStr">
        <is>
          <t>page text (WebFetch; extract is the fetch model's quoted answer)</t>
        </is>
      </c>
      <c r="L1330" s="77" t="inlineStr">
        <is>
          <t>'The process of working on projects for external clients is essential to the IEMS undergraduate curriculum.' 'Each year we look for projects for students to work on in the fall and spring quarters.' Named clients 2026: Coca-Cola Consolidated; Fall 2025: JetBlue, Lurie Children's Hospital.</t>
        </is>
      </c>
    </row>
    <row r="1331">
      <c r="A1331" s="77" t="inlineStr">
        <is>
          <t>US17-S02-R2</t>
        </is>
      </c>
      <c r="B1331" s="77" t="inlineStr">
        <is>
          <t>US17</t>
        </is>
      </c>
      <c r="C1331" s="77" t="inlineStr">
        <is>
          <t>US17-S02</t>
        </is>
      </c>
      <c r="D1331" s="77" t="inlineStr">
        <is>
          <t>IEMS 394: IE Client Project Challenge</t>
        </is>
      </c>
      <c r="E1331" s="77" t="inlineStr">
        <is>
          <t>project</t>
        </is>
      </c>
      <c r="F1331" s="77" t="inlineStr">
        <is>
          <t>https://www.mccormick.northwestern.edu/industrial/academics/courses/descriptions/394.html</t>
        </is>
      </c>
      <c r="G1331" s="77" t="inlineStr">
        <is>
          <t>IEMS 394: IE Client Project Challenge</t>
        </is>
      </c>
      <c r="H1331" s="77" t="inlineStr">
        <is>
          <t>Course description</t>
        </is>
      </c>
      <c r="I1331" s="77" t="inlineStr">
        <is>
          <t>undated</t>
        </is>
      </c>
      <c r="J1331" s="77" t="inlineStr">
        <is>
          <t>2026-10-13</t>
        </is>
      </c>
      <c r="K1331" s="77" t="inlineStr">
        <is>
          <t>search-index extract</t>
        </is>
      </c>
      <c r="L1331" s="77" t="inlineStr">
        <is>
          <t>Course title appeared in search results; description text not opened.</t>
        </is>
      </c>
    </row>
    <row r="1332">
      <c r="A1332" s="77" t="inlineStr">
        <is>
          <t>US17-S03-R1</t>
        </is>
      </c>
      <c r="B1332" s="77" t="inlineStr">
        <is>
          <t>US17</t>
        </is>
      </c>
      <c r="C1332" s="77" t="inlineStr">
        <is>
          <t>US17-S03</t>
        </is>
      </c>
      <c r="D1332" s="77" t="inlineStr">
        <is>
          <t>Marketing Consulting Lab (MKTG 650)</t>
        </is>
      </c>
      <c r="E1332" s="77" t="inlineStr">
        <is>
          <t>project; group; employer; credit; status</t>
        </is>
      </c>
      <c r="F1332" s="77" t="inlineStr">
        <is>
          <t>https://www6.kellogg.northwestern.edu/CourseCatalog/coursecatalog/coursedetail?coursecatalogid=206993</t>
        </is>
      </c>
      <c r="G1332" s="77" t="inlineStr">
        <is>
          <t>Marketing Consulting Lab</t>
        </is>
      </c>
      <c r="H1332" s="77" t="inlineStr">
        <is>
          <t>Course catalog</t>
        </is>
      </c>
      <c r="I1332" s="77" t="inlineStr">
        <is>
          <t>Spring 2027 schedule</t>
        </is>
      </c>
      <c r="J1332" s="77" t="inlineStr">
        <is>
          <t>2026-10-13</t>
        </is>
      </c>
      <c r="K1332" s="77" t="inlineStr">
        <is>
          <t>page text (WebFetch; extract is the fetch model's quoted answer)</t>
        </is>
      </c>
      <c r="L1332" s="77" t="inlineStr">
        <is>
          <t>'The Marketing Consulting Lab allows students to work on a real-time 10-week consulting project.' 'Students will be assigned to a team of 5-6 students and a client.' 'Past clients include AbbVie, Crate and Barrel, Coca-Cola, McDonalds, Nike, and Uber.' Grading PASS / NO CREDIT.</t>
        </is>
      </c>
    </row>
    <row r="1333">
      <c r="A1333" s="77" t="inlineStr">
        <is>
          <t>US17-S03-R2</t>
        </is>
      </c>
      <c r="B1333" s="77" t="inlineStr">
        <is>
          <t>US17</t>
        </is>
      </c>
      <c r="C1333" s="77" t="inlineStr">
        <is>
          <t>US17-S03</t>
        </is>
      </c>
      <c r="D1333" s="77" t="inlineStr">
        <is>
          <t>Marketing Consulting Lab (MKTG 650)</t>
        </is>
      </c>
      <c r="E1333" s="77" t="inlineStr">
        <is>
          <t>project; employer</t>
        </is>
      </c>
      <c r="F1333" s="77" t="inlineStr">
        <is>
          <t>https://www.kellogg.northwestern.edu/programs/full-time-mba/academics/experiential-learning/</t>
        </is>
      </c>
      <c r="G1333" s="77" t="inlineStr">
        <is>
          <t>Experiential Learning (Full-Time MBA)</t>
        </is>
      </c>
      <c r="H1333" s="77" t="inlineStr">
        <is>
          <t>Lab courses list</t>
        </is>
      </c>
      <c r="I1333" s="77" t="inlineStr">
        <is>
          <t>2026-27 deadlines</t>
        </is>
      </c>
      <c r="J1333" s="77" t="inlineStr">
        <is>
          <t>2026-10-13</t>
        </is>
      </c>
      <c r="K1333" s="77" t="inlineStr">
        <is>
          <t>page text (WebFetch; extract is the fetch model's quoted answer)</t>
        </is>
      </c>
      <c r="L1333" s="77" t="inlineStr">
        <is>
          <t>Lab courses described as 'fully immersed in a client project' incl. MKTG 650 Marketing Consulting Laboratory; client-project courses where students 'will partner with a real company'.</t>
        </is>
      </c>
    </row>
    <row r="1334">
      <c r="A1334" s="77" t="inlineStr">
        <is>
          <t>US17-S04-R1</t>
        </is>
      </c>
      <c r="B1334" s="77" t="inlineStr">
        <is>
          <t>US17</t>
        </is>
      </c>
      <c r="C1334" s="77" t="inlineStr">
        <is>
          <t>US17-S04</t>
        </is>
      </c>
      <c r="D1334" s="77" t="inlineStr">
        <is>
          <t>Business Innovation Lab (MMM Program capstone)</t>
        </is>
      </c>
      <c r="E1334" s="77" t="inlineStr">
        <is>
          <t>project; group; employer; duration</t>
        </is>
      </c>
      <c r="F1334" s="77" t="inlineStr">
        <is>
          <t>https://design.northwestern.edu/mmm-program/partner-with-mmm/partnering-on-a-business-innovation-lab/</t>
        </is>
      </c>
      <c r="G1334" s="77" t="inlineStr">
        <is>
          <t>Partnering on a Business Innovation Lab</t>
        </is>
      </c>
      <c r="H1334" s="77" t="inlineStr">
        <is>
          <t>Partner page</t>
        </is>
      </c>
      <c r="I1334" s="77" t="inlineStr">
        <is>
          <t>undated</t>
        </is>
      </c>
      <c r="J1334" s="77" t="inlineStr">
        <is>
          <t>2026-10-13</t>
        </is>
      </c>
      <c r="K1334" s="77" t="inlineStr">
        <is>
          <t>page text (WebFetch; extract is the fetch model's quoted answer)</t>
        </is>
      </c>
      <c r="L1334" s="77" t="inlineStr">
        <is>
          <t>Teams of 'four to six' students with a faculty lead; project champion with 'the capacity to provide pertinent data and feedback'; 'the final deliverables are presented to senior-level executives'; lab 'typically takes place over a 10-week period', winter or spring quarter; companies 'collaborate with MMM students each year'.</t>
        </is>
      </c>
    </row>
    <row r="1335">
      <c r="A1335" s="77" t="inlineStr">
        <is>
          <t>US17-S05-R1</t>
        </is>
      </c>
      <c r="B1335" s="77" t="inlineStr">
        <is>
          <t>US17</t>
        </is>
      </c>
      <c r="C1335" s="77" t="inlineStr">
        <is>
          <t>US17-S05</t>
        </is>
      </c>
      <c r="D1335" s="77" t="inlineStr">
        <is>
          <t>MLDS Practicum and Capstone</t>
        </is>
      </c>
      <c r="E1335" s="77" t="inlineStr">
        <is>
          <t>project; group; employer; duration</t>
        </is>
      </c>
      <c r="F1335" s="77" t="inlineStr">
        <is>
          <t>https://www.mccormick.northwestern.edu/machine-learning-data-science/industry-partners/practicum-and-capstone-sponsorship.html</t>
        </is>
      </c>
      <c r="G1335" s="77" t="inlineStr">
        <is>
          <t>Practicum &amp; Capstone Sponsorship</t>
        </is>
      </c>
      <c r="H1335" s="77" t="inlineStr">
        <is>
          <t>Structure</t>
        </is>
      </c>
      <c r="I1335" s="77" t="inlineStr">
        <is>
          <t>undated</t>
        </is>
      </c>
      <c r="J1335" s="77" t="inlineStr">
        <is>
          <t>2026-10-13</t>
        </is>
      </c>
      <c r="K1335" s="77" t="inlineStr">
        <is>
          <t>page text (WebFetch; extract is the fetch model's quoted answer)</t>
        </is>
      </c>
      <c r="L1335" s="77" t="inlineStr">
        <is>
          <t>'MLDS students engage in two applied projects provided directly from industry'; Practicum 'groups of 3-4', 'Eight months, October - May'; Capstone 'groups of 3-4', 'Ten weeks, September - December'; 'supported by a faculty advisor with relevant technical background'.</t>
        </is>
      </c>
    </row>
    <row r="1336">
      <c r="A1336" s="77" t="inlineStr">
        <is>
          <t>US17-S06-R1</t>
        </is>
      </c>
      <c r="B1336" s="77" t="inlineStr">
        <is>
          <t>US17</t>
        </is>
      </c>
      <c r="C1336" s="77" t="inlineStr">
        <is>
          <t>US17-S06</t>
        </is>
      </c>
      <c r="D1336" s="77" t="inlineStr">
        <is>
          <t>Cause Marketing Initiative (Medill IMC)</t>
        </is>
      </c>
      <c r="E1336" s="77" t="inlineStr">
        <is>
          <t>project; group; employer</t>
        </is>
      </c>
      <c r="F1336" s="77" t="inlineStr">
        <is>
          <t>https://www.medill.northwestern.edu/imc/full-time/life-at-medill/student-committees.html</t>
        </is>
      </c>
      <c r="G1336" s="77" t="inlineStr">
        <is>
          <t>Student Committees (Medill IMC)</t>
        </is>
      </c>
      <c r="H1336" s="77" t="inlineStr">
        <is>
          <t>Cause Marketing Initiative</t>
        </is>
      </c>
      <c r="I1336" s="77" t="inlineStr">
        <is>
          <t>undated</t>
        </is>
      </c>
      <c r="J1336" s="77" t="inlineStr">
        <is>
          <t>2026-10-13</t>
        </is>
      </c>
      <c r="K1336" s="77" t="inlineStr">
        <is>
          <t>page text (WebFetch; extract is the fetch model's quoted answer)</t>
        </is>
      </c>
      <c r="L1336" s="77" t="inlineStr">
        <is>
          <t>'you work with a team of IMC students on a marketing communications project for a local nonprofit organization.' 'Each spring, teams present their work to their clients.'</t>
        </is>
      </c>
    </row>
    <row r="1337">
      <c r="A1337" s="77" t="inlineStr">
        <is>
          <t>US17-S07-R1</t>
        </is>
      </c>
      <c r="B1337" s="77" t="inlineStr">
        <is>
          <t>US17</t>
        </is>
      </c>
      <c r="C1337" s="77" t="inlineStr">
        <is>
          <t>US17-S07</t>
        </is>
      </c>
      <c r="D1337" s="77" t="inlineStr">
        <is>
          <t>Metropolitan Chicago Data-Science Corps (MCDC) practicums</t>
        </is>
      </c>
      <c r="E1337" s="77" t="inlineStr">
        <is>
          <t>project; group; employer; eligibility; status</t>
        </is>
      </c>
      <c r="F1337" s="77" t="inlineStr">
        <is>
          <t>https://news.weinberg.northwestern.edu/2024/01/10/using-data-for-social-good-faculty-empower-students-to-use-data-to-uplift-community-organizations-through-collaboration/</t>
        </is>
      </c>
      <c r="G1337" s="77" t="inlineStr">
        <is>
          <t>Using data for social good</t>
        </is>
      </c>
      <c r="H1337" s="77" t="inlineStr">
        <is>
          <t>Article</t>
        </is>
      </c>
      <c r="I1337" s="77" t="inlineStr">
        <is>
          <t>2024</t>
        </is>
      </c>
      <c r="J1337" s="77" t="inlineStr">
        <is>
          <t>2026-10-13</t>
        </is>
      </c>
      <c r="K1337" s="77" t="inlineStr">
        <is>
          <t>page text (WebFetch; extract is the fetch model's quoted answer)</t>
        </is>
      </c>
      <c r="L1337" s="77" t="inlineStr">
        <is>
          <t>Students enrol after 'completing three basic data science courses'; faculty lead practicums 'tasking teams of students to work on distinct parts of the partner organization's needs'; partners include The Nature Conservancy/Nachusa Grasslands, Women for Green Spaces, Equiticity; 'visually rich presentations and assets' for a final showcase for the partner.</t>
        </is>
      </c>
    </row>
    <row r="1338">
      <c r="A1338" s="77" t="inlineStr">
        <is>
          <t>US18-S01-R1</t>
        </is>
      </c>
      <c r="B1338" s="77" t="inlineStr">
        <is>
          <t>US18</t>
        </is>
      </c>
      <c r="C1338" s="77" t="inlineStr">
        <is>
          <t>US18-S01</t>
        </is>
      </c>
      <c r="D1338" s="77" t="inlineStr">
        <is>
          <t>Heinz College Capstone / Systems Synthesis (client projects)</t>
        </is>
      </c>
      <c r="E1338" s="77" t="inlineStr">
        <is>
          <t>project; group; employer; status</t>
        </is>
      </c>
      <c r="F1338" s="77" t="inlineStr">
        <is>
          <t>https://www.heinz.cmu.edu/employers-partners/propose-project</t>
        </is>
      </c>
      <c r="G1338" s="77" t="inlineStr">
        <is>
          <t>Capstone: Your Problems, Our Solutions</t>
        </is>
      </c>
      <c r="H1338" s="77" t="inlineStr">
        <is>
          <t>Sponsor page</t>
        </is>
      </c>
      <c r="I1338" s="77" t="inlineStr">
        <is>
          <t>undated</t>
        </is>
      </c>
      <c r="J1338" s="77" t="inlineStr">
        <is>
          <t>2026-10-13</t>
        </is>
      </c>
      <c r="K1338" s="77" t="inlineStr">
        <is>
          <t>page text (WebFetch, quoted)</t>
        </is>
      </c>
      <c r="L1338" s="77" t="inlineStr">
        <is>
          <t>'a team of 4-6 talented master's students' guided by one faculty expert; 'a semester (15 weeks)'; no cost to sponsor; proposal deadlines June 1 (fall), October 1 (spring), March 1 (summer).</t>
        </is>
      </c>
    </row>
    <row r="1339">
      <c r="A1339" s="77" t="inlineStr">
        <is>
          <t>US18-S01-R2</t>
        </is>
      </c>
      <c r="B1339" s="77" t="inlineStr">
        <is>
          <t>US18</t>
        </is>
      </c>
      <c r="C1339" s="77" t="inlineStr">
        <is>
          <t>US18-S01</t>
        </is>
      </c>
      <c r="D1339" s="77" t="inlineStr">
        <is>
          <t>Heinz College Capstone / Systems Synthesis (client projects)</t>
        </is>
      </c>
      <c r="E1339" s="77" t="inlineStr">
        <is>
          <t>project; group; employer; participation</t>
        </is>
      </c>
      <c r="F1339" s="77" t="inlineStr">
        <is>
          <t>https://www.heinz.cmu.edu/programs/information-systems-management-master/experiential-learning</t>
        </is>
      </c>
      <c r="G1339" s="77" t="inlineStr">
        <is>
          <t>Experiential Learning in Information Systems Management</t>
        </is>
      </c>
      <c r="H1339" s="77" t="inlineStr">
        <is>
          <t>Capstone</t>
        </is>
      </c>
      <c r="I1339" s="77" t="inlineStr">
        <is>
          <t>undated</t>
        </is>
      </c>
      <c r="J1339" s="77" t="inlineStr">
        <is>
          <t>2026-10-13</t>
        </is>
      </c>
      <c r="K1339" s="77" t="inlineStr">
        <is>
          <t>page text (WebFetch, quoted)</t>
        </is>
      </c>
      <c r="L1339" s="77" t="inlineStr">
        <is>
          <t>Students 'complete a team-based Capstone project that bridges technology and business' with a real-world client; clients incl. Hershey's, BBC Worldwide, Uber, Disney, PwC, Deloitte, IBM, Sony Music, Johnson &amp; Johnson, Capital One, PayPal.</t>
        </is>
      </c>
    </row>
    <row r="1340">
      <c r="A1340" s="77" t="inlineStr">
        <is>
          <t>US18-S01-R3</t>
        </is>
      </c>
      <c r="B1340" s="77" t="inlineStr">
        <is>
          <t>US18</t>
        </is>
      </c>
      <c r="C1340" s="77" t="inlineStr">
        <is>
          <t>US18-S01</t>
        </is>
      </c>
      <c r="D1340" s="77" t="inlineStr">
        <is>
          <t>Heinz College Capstone / Systems Synthesis (client projects)</t>
        </is>
      </c>
      <c r="E1340" s="77" t="inlineStr">
        <is>
          <t>status; participation</t>
        </is>
      </c>
      <c r="F1340" s="77" t="inlineStr">
        <is>
          <t>https://www.heinz.cmu.edu/heinz-shared/_files/img/student-handbooks/msppm-dc-student-handbook.pdf</t>
        </is>
      </c>
      <c r="G1340" s="77" t="inlineStr">
        <is>
          <t>MSPPM 2026-2027 Handbook Addendum</t>
        </is>
      </c>
      <c r="H1340" s="77" t="inlineStr">
        <is>
          <t>Systems Synthesis / Capstone</t>
        </is>
      </c>
      <c r="I1340" s="77" t="inlineStr">
        <is>
          <t>2026/27</t>
        </is>
      </c>
      <c r="J1340" s="77" t="inlineStr">
        <is>
          <t>2026-10-13</t>
        </is>
      </c>
      <c r="K1340" s="77" t="inlineStr">
        <is>
          <t>search-summary paraphrase</t>
        </is>
      </c>
      <c r="L1340" s="77" t="inlineStr">
        <is>
          <t>Search extract: handbook refers to 90-739 and 94-739 for Systems Synthesis and Capstone; eligible students enrolled automatically. (WebFetch could not extract PDF text; only title '2026-2027 Handbook Addendum' read.)</t>
        </is>
      </c>
    </row>
    <row r="1341">
      <c r="A1341" s="77" t="inlineStr">
        <is>
          <t>US18-S02-R1</t>
        </is>
      </c>
      <c r="B1341" s="77" t="inlineStr">
        <is>
          <t>US18</t>
        </is>
      </c>
      <c r="C1341" s="77" t="inlineStr">
        <is>
          <t>US18-S02</t>
        </is>
      </c>
      <c r="D1341" s="77" t="inlineStr">
        <is>
          <t>Master of Software Engineering Studio Project / Practicum</t>
        </is>
      </c>
      <c r="E1341" s="77" t="inlineStr">
        <is>
          <t>project; group; employer</t>
        </is>
      </c>
      <c r="F1341" s="77" t="inlineStr">
        <is>
          <t>https://mse.s3d.cmu.edu/companies/sponsorship.html</t>
        </is>
      </c>
      <c r="G1341" s="77" t="inlineStr">
        <is>
          <t>Project Sponsorships - MSE</t>
        </is>
      </c>
      <c r="H1341" s="77" t="inlineStr">
        <is>
          <t>Sponsor expectations</t>
        </is>
      </c>
      <c r="I1341" s="77" t="inlineStr">
        <is>
          <t>undated</t>
        </is>
      </c>
      <c r="J1341" s="77" t="inlineStr">
        <is>
          <t>2026-10-13</t>
        </is>
      </c>
      <c r="K1341" s="77" t="inlineStr">
        <is>
          <t>page text (WebFetch, quoted)</t>
        </is>
      </c>
      <c r="L1341" s="77" t="inlineStr">
        <is>
          <t>'Avg team size: 4-5'; 'Project Length: 16 weeks'; one designated technical point-of-contact, ~1-3 hrs per week; sponsors attend August kick-off in Pittsburgh and December final presentations; 'Students design and develop a product'.</t>
        </is>
      </c>
    </row>
    <row r="1342">
      <c r="A1342" s="77" t="inlineStr">
        <is>
          <t>US18-S02-R2</t>
        </is>
      </c>
      <c r="B1342" s="77" t="inlineStr">
        <is>
          <t>US18</t>
        </is>
      </c>
      <c r="C1342" s="77" t="inlineStr">
        <is>
          <t>US18-S02</t>
        </is>
      </c>
      <c r="D1342" s="77" t="inlineStr">
        <is>
          <t>Master of Software Engineering Studio Project / Practicum</t>
        </is>
      </c>
      <c r="E1342" s="77" t="inlineStr">
        <is>
          <t>group; employer; participation</t>
        </is>
      </c>
      <c r="F1342" s="77" t="inlineStr">
        <is>
          <t>https://mse.s3d.cmu.edu/applicants/mse-as/studio.html</t>
        </is>
      </c>
      <c r="G1342" s="77" t="inlineStr">
        <is>
          <t>Studio Project - MSE</t>
        </is>
      </c>
      <c r="H1342" s="77" t="inlineStr">
        <is>
          <t>Studio</t>
        </is>
      </c>
      <c r="I1342" s="77" t="inlineStr">
        <is>
          <t>undated</t>
        </is>
      </c>
      <c r="J1342" s="77" t="inlineStr">
        <is>
          <t>2026-10-13</t>
        </is>
      </c>
      <c r="K1342" s="77" t="inlineStr">
        <is>
          <t>search-summary paraphrase</t>
        </is>
      </c>
      <c r="L1342" s="77" t="inlineStr">
        <is>
          <t>Search extract: studio teams capped at six, two faculty mentors; students present to faculty and sponsors; sponsors include Boeing, Bosch, Cisco, Charles Schwab.</t>
        </is>
      </c>
    </row>
    <row r="1343">
      <c r="A1343" s="77" t="inlineStr">
        <is>
          <t>US18-S03-R1</t>
        </is>
      </c>
      <c r="B1343" s="77" t="inlineStr">
        <is>
          <t>US18</t>
        </is>
      </c>
      <c r="C1343" s="77" t="inlineStr">
        <is>
          <t>US18-S03</t>
        </is>
      </c>
      <c r="D1343" s="77" t="inlineStr">
        <is>
          <t>Strategic Management of the Enterprise (MBA client consulting project)</t>
        </is>
      </c>
      <c r="E1343" s="77" t="inlineStr">
        <is>
          <t>project; employer; participation</t>
        </is>
      </c>
      <c r="F1343" s="77" t="inlineStr">
        <is>
          <t>https://www.cmu.edu/tepper/programs/mba/curriculum/capstones/index.html</t>
        </is>
      </c>
      <c r="G1343" s="77" t="inlineStr">
        <is>
          <t>Capstones - Tepper MBA</t>
        </is>
      </c>
      <c r="H1343" s="77" t="inlineStr">
        <is>
          <t>Client consulting projects</t>
        </is>
      </c>
      <c r="I1343" s="77" t="inlineStr">
        <is>
          <t>undated</t>
        </is>
      </c>
      <c r="J1343" s="77" t="inlineStr">
        <is>
          <t>2026-10-13</t>
        </is>
      </c>
      <c r="K1343" s="77" t="inlineStr">
        <is>
          <t>page text (WebFetch, quoted)</t>
        </is>
      </c>
      <c r="L1343" s="77" t="inlineStr">
        <is>
          <t>'Offered in partnership with Kearney and select sponsoring companies'; 'students work to solve business problems faced by client companies'; options include working alongside corporations or a strategic management exercise.</t>
        </is>
      </c>
    </row>
    <row r="1344">
      <c r="A1344" s="77" t="inlineStr">
        <is>
          <t>US18-S03-R2</t>
        </is>
      </c>
      <c r="B1344" s="77" t="inlineStr">
        <is>
          <t>US18</t>
        </is>
      </c>
      <c r="C1344" s="77" t="inlineStr">
        <is>
          <t>US18-S03</t>
        </is>
      </c>
      <c r="D1344" s="77" t="inlineStr">
        <is>
          <t>Strategic Management of the Enterprise (MBA client consulting project)</t>
        </is>
      </c>
      <c r="E1344" s="77" t="inlineStr">
        <is>
          <t>group; duration</t>
        </is>
      </c>
      <c r="F1344" s="77" t="inlineStr">
        <is>
          <t>https://www.cmu.edu/tepper/recruiting-and-partnerships/partner-with-the-tepper-school/student-projects</t>
        </is>
      </c>
      <c r="G1344" s="77" t="inlineStr">
        <is>
          <t>Student Project Sponsorship</t>
        </is>
      </c>
      <c r="H1344" s="77" t="inlineStr">
        <is>
          <t>Sponsor page</t>
        </is>
      </c>
      <c r="I1344" s="77" t="inlineStr">
        <is>
          <t>undated</t>
        </is>
      </c>
      <c r="J1344" s="77" t="inlineStr">
        <is>
          <t>2026-10-13</t>
        </is>
      </c>
      <c r="K1344" s="77" t="inlineStr">
        <is>
          <t>search-summary paraphrase</t>
        </is>
      </c>
      <c r="L1344" s="77" t="inlineStr">
        <is>
          <t>Search extract: 15-week course; group of two to five students; license to student work product.</t>
        </is>
      </c>
    </row>
    <row r="1345">
      <c r="A1345" s="77" t="inlineStr">
        <is>
          <t>US18-S04-R1</t>
        </is>
      </c>
      <c r="B1345" s="77" t="inlineStr">
        <is>
          <t>US18</t>
        </is>
      </c>
      <c r="C1345" s="77" t="inlineStr">
        <is>
          <t>US18-S04</t>
        </is>
      </c>
      <c r="D1345" s="77" t="inlineStr">
        <is>
          <t>Corporate Capstone Project (Statistics &amp; Data Science)</t>
        </is>
      </c>
      <c r="E1345" s="77" t="inlineStr">
        <is>
          <t>project; group; employer; duration</t>
        </is>
      </c>
      <c r="F1345" s="77" t="inlineStr">
        <is>
          <t>https://www.cmu.edu/dietrich/statistics-datascience/engagement/corporate/capstone/index.html</t>
        </is>
      </c>
      <c r="G1345" s="77" t="inlineStr">
        <is>
          <t>Sponsor a Capstone - Statistics &amp; Data Science</t>
        </is>
      </c>
      <c r="H1345" s="77" t="inlineStr">
        <is>
          <t>Sponsor page</t>
        </is>
      </c>
      <c r="I1345" s="77" t="inlineStr">
        <is>
          <t>undated</t>
        </is>
      </c>
      <c r="J1345" s="77" t="inlineStr">
        <is>
          <t>2026-10-13</t>
        </is>
      </c>
      <c r="K1345" s="77" t="inlineStr">
        <is>
          <t>page text (WebFetch, quoted)</t>
        </is>
      </c>
      <c r="L1345" s="77" t="inlineStr">
        <is>
          <t>'Projects are supported by a team of 2 to 4 students'; Fall (Late August to mid-December) or Spring (Mid-January to mid-May); regular progress reports to companies.</t>
        </is>
      </c>
    </row>
    <row r="1346">
      <c r="A1346" s="77" t="inlineStr">
        <is>
          <t>US18-S04-R2</t>
        </is>
      </c>
      <c r="B1346" s="77" t="inlineStr">
        <is>
          <t>US18</t>
        </is>
      </c>
      <c r="C1346" s="77" t="inlineStr">
        <is>
          <t>US18-S04</t>
        </is>
      </c>
      <c r="D1346" s="77" t="inlineStr">
        <is>
          <t>Corporate Capstone Project (Statistics &amp; Data Science)</t>
        </is>
      </c>
      <c r="E1346" s="77" t="inlineStr">
        <is>
          <t>group; employer</t>
        </is>
      </c>
      <c r="F1346" s="77" t="inlineStr">
        <is>
          <t>https://www.cmu.edu/dietrich/partners/projects.html</t>
        </is>
      </c>
      <c r="G1346" s="77" t="inlineStr">
        <is>
          <t>Propose A Capstone Project - Dietrich College</t>
        </is>
      </c>
      <c r="H1346" s="77" t="inlineStr">
        <is>
          <t>Page</t>
        </is>
      </c>
      <c r="I1346" s="77" t="inlineStr">
        <is>
          <t>undated</t>
        </is>
      </c>
      <c r="J1346" s="77" t="inlineStr">
        <is>
          <t>2026-10-13</t>
        </is>
      </c>
      <c r="K1346" s="77" t="inlineStr">
        <is>
          <t>page text (WebFetch, quoted)</t>
        </is>
      </c>
      <c r="L1346" s="77" t="inlineStr">
        <is>
          <t>'Teams of 3-5 talented students'; one semester; led by faculty member with domain expertise; examples Principal Financial Group, SESCO Enterprises.</t>
        </is>
      </c>
    </row>
    <row r="1347">
      <c r="A1347" s="77" t="inlineStr">
        <is>
          <t>US18-S05-R1</t>
        </is>
      </c>
      <c r="B1347" s="77" t="inlineStr">
        <is>
          <t>US18</t>
        </is>
      </c>
      <c r="C1347" s="77" t="inlineStr">
        <is>
          <t>US18-S05</t>
        </is>
      </c>
      <c r="D1347" s="77" t="inlineStr">
        <is>
          <t>MS in Data Analytics for Science capstone</t>
        </is>
      </c>
      <c r="E1347" s="77" t="inlineStr">
        <is>
          <t>project; group; employer; status</t>
        </is>
      </c>
      <c r="F1347" s="77" t="inlineStr">
        <is>
          <t>https://www.cmu.edu/mcs/news-events/2022/0627_ms-das-capstone.html</t>
        </is>
      </c>
      <c r="G1347" s="77" t="inlineStr">
        <is>
          <t>Data Science Capstone Connects Students with Industry</t>
        </is>
      </c>
      <c r="H1347" s="77" t="inlineStr">
        <is>
          <t>News</t>
        </is>
      </c>
      <c r="I1347" s="77" t="inlineStr">
        <is>
          <t>2022</t>
        </is>
      </c>
      <c r="J1347" s="77" t="inlineStr">
        <is>
          <t>2026-10-13</t>
        </is>
      </c>
      <c r="K1347" s="77" t="inlineStr">
        <is>
          <t>page text (WebFetch, quoted)</t>
        </is>
      </c>
      <c r="L1347" s="77" t="inlineStr">
        <is>
          <t>Capstone 'a team of two students'; Bristol Myers Squibb provided opportunity and mentored; asked to 'create a model to predict chemical structures of degradation products'.</t>
        </is>
      </c>
    </row>
    <row r="1348">
      <c r="A1348" s="77" t="inlineStr">
        <is>
          <t>US18-S06-R1</t>
        </is>
      </c>
      <c r="B1348" s="77" t="inlineStr">
        <is>
          <t>US18</t>
        </is>
      </c>
      <c r="C1348" s="77" t="inlineStr">
        <is>
          <t>US18-S06</t>
        </is>
      </c>
      <c r="D1348" s="77" t="inlineStr">
        <is>
          <t>Entertainment Engineering (54-600)</t>
        </is>
      </c>
      <c r="E1348" s="77" t="inlineStr">
        <is>
          <t>project; group; employer; status</t>
        </is>
      </c>
      <c r="F1348" s="77" t="inlineStr">
        <is>
          <t>https://engineering.cmu.edu/news-events/news/2026/07/29-engineering-entertainment.html</t>
        </is>
      </c>
      <c r="G1348" s="77" t="inlineStr">
        <is>
          <t>Engineers and theater students tackle stage design in partnership with TAIT</t>
        </is>
      </c>
      <c r="H1348" s="77" t="inlineStr">
        <is>
          <t>News</t>
        </is>
      </c>
      <c r="I1348" s="77" t="inlineStr">
        <is>
          <t>2026 (URL)</t>
        </is>
      </c>
      <c r="J1348" s="77" t="inlineStr">
        <is>
          <t>2026-10-13</t>
        </is>
      </c>
      <c r="K1348" s="77" t="inlineStr">
        <is>
          <t>page text (WebFetch, quoted)</t>
        </is>
      </c>
      <c r="L1348" s="77" t="inlineStr">
        <is>
          <t>Teams 'made up equally of engineering and drama students'; TAIT sponsored the challenge, heard final presentations at Lititz HQ, manufactured pieces; result 'a customized tool to adjust the staging legs'.</t>
        </is>
      </c>
    </row>
    <row r="1349">
      <c r="A1349" s="77" t="inlineStr">
        <is>
          <t>US19-S01-R1</t>
        </is>
      </c>
      <c r="B1349" s="77" t="inlineStr">
        <is>
          <t>US19</t>
        </is>
      </c>
      <c r="C1349" s="77" t="inlineStr">
        <is>
          <t>US19-S01</t>
        </is>
      </c>
      <c r="D1349" s="77" t="inlineStr">
        <is>
          <t>Joint Educational Project (JEP) service-learning placements</t>
        </is>
      </c>
      <c r="E1349" s="77" t="inlineStr">
        <is>
          <t>eligibility; participation; employer</t>
        </is>
      </c>
      <c r="F1349" s="77" t="inlineStr">
        <is>
          <t>https://dornsife.usc.edu/joint-educational-project/service-learning-opportunities/</t>
        </is>
      </c>
      <c r="G1349" s="77" t="inlineStr">
        <is>
          <t>Service Learning Opportunities - USC JEP</t>
        </is>
      </c>
      <c r="H1349" s="77" t="inlineStr">
        <is>
          <t>Main</t>
        </is>
      </c>
      <c r="I1349" s="77" t="inlineStr">
        <is>
          <t>2026 footer</t>
        </is>
      </c>
      <c r="J1349" s="77" t="inlineStr">
        <is>
          <t>2026-10-13</t>
        </is>
      </c>
      <c r="K1349" s="77" t="inlineStr">
        <is>
          <t>page text (WebFetch, summarised by fetch tool; not verbatim full text)</t>
        </is>
      </c>
      <c r="L1349" s="77" t="inlineStr">
        <is>
          <t>Placements at 'schools and non-profits'; join via a course that has 'agreed to partner with JEP' or as a non-credit volunteer; no mention of group projects.</t>
        </is>
      </c>
    </row>
    <row r="1350">
      <c r="A1350" s="77" t="inlineStr">
        <is>
          <t>US19-S01-R2</t>
        </is>
      </c>
      <c r="B1350" s="77" t="inlineStr">
        <is>
          <t>US19</t>
        </is>
      </c>
      <c r="C1350" s="77" t="inlineStr">
        <is>
          <t>US19-S01</t>
        </is>
      </c>
      <c r="D1350" s="77" t="inlineStr">
        <is>
          <t>Joint Educational Project (JEP) service-learning placements</t>
        </is>
      </c>
      <c r="E1350" s="77" t="inlineStr">
        <is>
          <t>project; group</t>
        </is>
      </c>
      <c r="F1350" s="77" t="inlineStr">
        <is>
          <t>https://dornsife.usc.edu/joint-educational-project/faculty-resources/</t>
        </is>
      </c>
      <c r="G1350" s="77" t="inlineStr">
        <is>
          <t>Faculty Resources - USC JEP</t>
        </is>
      </c>
      <c r="H1350" s="77" t="inlineStr">
        <is>
          <t>Service-learning models</t>
        </is>
      </c>
      <c r="I1350" s="77" t="inlineStr">
        <is>
          <t>2026 footer</t>
        </is>
      </c>
      <c r="J1350" s="77" t="inlineStr">
        <is>
          <t>2026-10-13</t>
        </is>
      </c>
      <c r="K1350" s="77" t="inlineStr">
        <is>
          <t>page text (WebFetch, summarised by fetch tool; not verbatim full text)</t>
        </is>
      </c>
      <c r="L1350" s="77" t="inlineStr">
        <is>
          <t>'Project-Based Service-Learning' model: students, 'typically working in teams', engage with the community as 'consultants' for a client; limited contact with community partners noted; no courses named.</t>
        </is>
      </c>
    </row>
    <row r="1351">
      <c r="A1351" s="77" t="inlineStr">
        <is>
          <t>US19-S01-R3</t>
        </is>
      </c>
      <c r="B1351" s="77" t="inlineStr">
        <is>
          <t>US19</t>
        </is>
      </c>
      <c r="C1351" s="77" t="inlineStr">
        <is>
          <t>US19-S01</t>
        </is>
      </c>
      <c r="D1351" s="77" t="inlineStr">
        <is>
          <t>Joint Educational Project (JEP) service-learning placements</t>
        </is>
      </c>
      <c r="E1351" s="77" t="inlineStr">
        <is>
          <t>status</t>
        </is>
      </c>
      <c r="F1351" s="77" t="inlineStr">
        <is>
          <t>https://dornsife.usc.edu/joint-educational-project/student-sign-up/</t>
        </is>
      </c>
      <c r="G1351" s="77" t="inlineStr">
        <is>
          <t>Student Sign Up - USC JEP</t>
        </is>
      </c>
      <c r="H1351" s="77" t="inlineStr">
        <is>
          <t>Sign-up</t>
        </is>
      </c>
      <c r="I1351" s="77" t="inlineStr">
        <is>
          <t>2026</t>
        </is>
      </c>
      <c r="J1351" s="77" t="inlineStr">
        <is>
          <t>2026-10-13</t>
        </is>
      </c>
      <c r="K1351" s="77" t="inlineStr">
        <is>
          <t>search-index extract</t>
        </is>
      </c>
      <c r="L1351" s="77" t="inlineStr">
        <is>
          <t>Fall 2026 sign-up open 24 Aug 2026 8:30am to 4 Sep 2026 5pm.</t>
        </is>
      </c>
    </row>
    <row r="1352">
      <c r="A1352" s="77" t="inlineStr">
        <is>
          <t>US19-S02-R1</t>
        </is>
      </c>
      <c r="B1352" s="77" t="inlineStr">
        <is>
          <t>US19</t>
        </is>
      </c>
      <c r="C1352" s="77" t="inlineStr">
        <is>
          <t>US19-S02</t>
        </is>
      </c>
      <c r="D1352" s="77" t="inlineStr">
        <is>
          <t>MPP Policy Analysis Practicum (Price MPP capstone)</t>
        </is>
      </c>
      <c r="E1352" s="77" t="inlineStr">
        <is>
          <t>project; group; employer; duration</t>
        </is>
      </c>
      <c r="F1352" s="77" t="inlineStr">
        <is>
          <t>https://priceschool.usc.edu/mpp/curriculum/practicum/</t>
        </is>
      </c>
      <c r="G1352" s="77" t="inlineStr">
        <is>
          <t>MPP Policy Analysis Practicum</t>
        </is>
      </c>
      <c r="H1352" s="77" t="inlineStr">
        <is>
          <t>Practicum page</t>
        </is>
      </c>
      <c r="I1352" s="77" t="inlineStr">
        <is>
          <t>undated</t>
        </is>
      </c>
      <c r="J1352" s="77" t="inlineStr">
        <is>
          <t>2026-10-13</t>
        </is>
      </c>
      <c r="K1352" s="77" t="inlineStr">
        <is>
          <t>page text (WebFetch, summarised by fetch tool; not verbatim full text)</t>
        </is>
      </c>
      <c r="L1352" s="77" t="inlineStr">
        <is>
          <t>Students work in 'small teams to conduct research and identify policy-based opportunities on behalf of a client'; groups assigned by skills/interests; deliverables include review and proposal 'to be approved by the client'; conducted over two semesters; lists recent clients incl. GAO, EPA, Deloitte, LG Corporation, United Nations.</t>
        </is>
      </c>
    </row>
    <row r="1353">
      <c r="A1353" s="77" t="inlineStr">
        <is>
          <t>US19-S03-R1</t>
        </is>
      </c>
      <c r="B1353" s="77" t="inlineStr">
        <is>
          <t>US19</t>
        </is>
      </c>
      <c r="C1353" s="77" t="inlineStr">
        <is>
          <t>US19-S03</t>
        </is>
      </c>
      <c r="D1353" s="77" t="inlineStr">
        <is>
          <t>PPD 546 Capstone in Public Administration (MPA)</t>
        </is>
      </c>
      <c r="E1353" s="77" t="inlineStr">
        <is>
          <t>project; employer; participation; credit</t>
        </is>
      </c>
      <c r="F1353" s="77" t="inlineStr">
        <is>
          <t>https://priceschool.usc.edu/academics/masters/master-of-public-administration-mpa/mpa-curriculum/</t>
        </is>
      </c>
      <c r="G1353" s="77" t="inlineStr">
        <is>
          <t>MPA Curriculum - USC Price</t>
        </is>
      </c>
      <c r="H1353" s="77" t="inlineStr">
        <is>
          <t>Capstone requirement</t>
        </is>
      </c>
      <c r="I1353" s="77" t="inlineStr">
        <is>
          <t>undated</t>
        </is>
      </c>
      <c r="J1353" s="77" t="inlineStr">
        <is>
          <t>2026-10-13</t>
        </is>
      </c>
      <c r="K1353" s="77" t="inlineStr">
        <is>
          <t>page text (WebFetch, summarised by fetch tool; not verbatim full text)</t>
        </is>
      </c>
      <c r="L1353" s="77" t="inlineStr">
        <is>
          <t>PPD 546 Capstone in Public Administration is a 4-unit requirement, 'must be taken in the final semester or the last 12 units'; requires 'a policy or management analysis for an organizational client'.</t>
        </is>
      </c>
    </row>
    <row r="1354">
      <c r="A1354" s="77" t="inlineStr">
        <is>
          <t>US19-S03-R2</t>
        </is>
      </c>
      <c r="B1354" s="77" t="inlineStr">
        <is>
          <t>US19</t>
        </is>
      </c>
      <c r="C1354" s="77" t="inlineStr">
        <is>
          <t>US19-S03</t>
        </is>
      </c>
      <c r="D1354" s="77" t="inlineStr">
        <is>
          <t>PPD 546 Capstone in Public Administration (MPA)</t>
        </is>
      </c>
      <c r="E1354" s="77" t="inlineStr">
        <is>
          <t>group; employer</t>
        </is>
      </c>
      <c r="F1354" s="77" t="inlineStr">
        <is>
          <t>https://uscpriceonline.usc.edu/public-administration/academics/capstone-residencies/</t>
        </is>
      </c>
      <c r="G1354" s="77" t="inlineStr">
        <is>
          <t>Capstone and Residencies - USC Price Online</t>
        </is>
      </c>
      <c r="H1354" s="77" t="inlineStr">
        <is>
          <t>Capstone</t>
        </is>
      </c>
      <c r="I1354" s="77" t="inlineStr">
        <is>
          <t>undated</t>
        </is>
      </c>
      <c r="J1354" s="77" t="inlineStr">
        <is>
          <t>2026-10-13</t>
        </is>
      </c>
      <c r="K1354" s="77" t="inlineStr">
        <is>
          <t>search-index extract</t>
        </is>
      </c>
      <c r="L1354" s="77" t="inlineStr">
        <is>
          <t>Students in groups of three or four work with outside clients and produce a comprehensive project report and communications briefing; clients include local/state government, nonprofits, federal agencies, private-sector firms.</t>
        </is>
      </c>
    </row>
    <row r="1355">
      <c r="A1355" s="77" t="inlineStr">
        <is>
          <t>US19-S04-R1</t>
        </is>
      </c>
      <c r="B1355" s="77" t="inlineStr">
        <is>
          <t>US19</t>
        </is>
      </c>
      <c r="C1355" s="77" t="inlineStr">
        <is>
          <t>US19-S04</t>
        </is>
      </c>
      <c r="D1355" s="77" t="inlineStr">
        <is>
          <t>BUAD 114 Global Social Impact (GSI)</t>
        </is>
      </c>
      <c r="E1355" s="77" t="inlineStr">
        <is>
          <t>project; group; employer; eligibility; credit</t>
        </is>
      </c>
      <c r="F1355" s="77" t="inlineStr">
        <is>
          <t>https://students.marshall.usc.edu/current-students/marshall-global-programs-and-partnerships/global-social-impact-gsi</t>
        </is>
      </c>
      <c r="G1355" s="77" t="inlineStr">
        <is>
          <t>Global Social Impact (GSI)</t>
        </is>
      </c>
      <c r="H1355" s="77" t="inlineStr">
        <is>
          <t>Course page</t>
        </is>
      </c>
      <c r="I1355" s="77" t="inlineStr">
        <is>
          <t>undated</t>
        </is>
      </c>
      <c r="J1355" s="77" t="inlineStr">
        <is>
          <t>2026-10-13</t>
        </is>
      </c>
      <c r="K1355" s="77" t="inlineStr">
        <is>
          <t>page text (WebFetch, summarised by fetch tool; not verbatim full text)</t>
        </is>
      </c>
      <c r="L1355" s="77" t="inlineStr">
        <is>
          <t>'Global Social Impact (GSI) is a course offered to first-year World Bachelor in Business (WBB) students'; two-credit; consulting project with selected companies; 'student teams present their findings and recommendations'; week in Silicon Valley/San Francisco.</t>
        </is>
      </c>
    </row>
    <row r="1356">
      <c r="A1356" s="77" t="inlineStr">
        <is>
          <t>US19-S04-R2</t>
        </is>
      </c>
      <c r="B1356" s="77" t="inlineStr">
        <is>
          <t>US19</t>
        </is>
      </c>
      <c r="C1356" s="77" t="inlineStr">
        <is>
          <t>US19-S04</t>
        </is>
      </c>
      <c r="D1356" s="77" t="inlineStr">
        <is>
          <t>BUAD 114 Global Social Impact (GSI)</t>
        </is>
      </c>
      <c r="E1356" s="77" t="inlineStr">
        <is>
          <t>group; eligibility</t>
        </is>
      </c>
      <c r="F1356" s="77" t="inlineStr">
        <is>
          <t>https://catalogue.usc.edu/preview_course_nopop.php?catoid=14&amp;coid=221974</t>
        </is>
      </c>
      <c r="G1356" s="77" t="inlineStr">
        <is>
          <t>BUAD 114 Global Social Impact - USC Catalogue</t>
        </is>
      </c>
      <c r="H1356" s="77" t="inlineStr">
        <is>
          <t>Course description</t>
        </is>
      </c>
      <c r="I1356" s="77" t="inlineStr">
        <is>
          <t>undated</t>
        </is>
      </c>
      <c r="J1356" s="77" t="inlineStr">
        <is>
          <t>2026-10-13</t>
        </is>
      </c>
      <c r="K1356" s="77" t="inlineStr">
        <is>
          <t>search-index extract</t>
        </is>
      </c>
      <c r="L1356" s="77" t="inlineStr">
        <is>
          <t>Team projects, international travel and presentations; 'Enrollment limited to students in the World Bachelor in Business degree program'.</t>
        </is>
      </c>
    </row>
    <row r="1357">
      <c r="A1357" s="77" t="inlineStr">
        <is>
          <t>US19-S05-R1</t>
        </is>
      </c>
      <c r="B1357" s="77" t="inlineStr">
        <is>
          <t>US19</t>
        </is>
      </c>
      <c r="C1357" s="77" t="inlineStr">
        <is>
          <t>US19-S05</t>
        </is>
      </c>
      <c r="D1357" s="77" t="inlineStr">
        <is>
          <t>ACAD 376 Industry Practicum I (Iovine and Young Academy)</t>
        </is>
      </c>
      <c r="E1357" s="77" t="inlineStr">
        <is>
          <t>project; group; employer; status</t>
        </is>
      </c>
      <c r="F1357" s="77" t="inlineStr">
        <is>
          <t>https://exscll.usc.edu/projects-library/gamifying-sustainability-with-replay-drop-off-level-up-fight-on/</t>
        </is>
      </c>
      <c r="G1357" s="77" t="inlineStr">
        <is>
          <t>Gamifying Sustainability with RePlay</t>
        </is>
      </c>
      <c r="H1357" s="77" t="inlineStr">
        <is>
          <t>Project page</t>
        </is>
      </c>
      <c r="I1357" s="77" t="inlineStr">
        <is>
          <t>2025</t>
        </is>
      </c>
      <c r="J1357" s="77" t="inlineStr">
        <is>
          <t>2026-10-13</t>
        </is>
      </c>
      <c r="K1357" s="77" t="inlineStr">
        <is>
          <t>search-index extract</t>
        </is>
      </c>
      <c r="L1357" s="77" t="inlineStr">
        <is>
          <t>Student worked with a group on a sustainability project with USC Hospitality and the USC Office of Sustainability in Fall 2025 as part of ACAD 376 Industry Practicum (Prof. Yihyun Lim).</t>
        </is>
      </c>
    </row>
    <row r="1358">
      <c r="A1358" s="77" t="inlineStr">
        <is>
          <t>US19-S05-R2</t>
        </is>
      </c>
      <c r="B1358" s="77" t="inlineStr">
        <is>
          <t>US19</t>
        </is>
      </c>
      <c r="C1358" s="77" t="inlineStr">
        <is>
          <t>US19-S05</t>
        </is>
      </c>
      <c r="D1358" s="77" t="inlineStr">
        <is>
          <t>ACAD 376 Industry Practicum I (Iovine and Young Academy)</t>
        </is>
      </c>
      <c r="E1358" s="77" t="inlineStr">
        <is>
          <t>status; eligibility; credit</t>
        </is>
      </c>
      <c r="F1358" s="77" t="inlineStr">
        <is>
          <t>https://classes.usc.edu/term/20263/school/ACAD/program/ACAD</t>
        </is>
      </c>
      <c r="G1358" s="77" t="inlineStr">
        <is>
          <t>Arts, Technology and the Business of Innovation - Fall 2026</t>
        </is>
      </c>
      <c r="H1358" s="77" t="inlineStr">
        <is>
          <t>Schedule of Classes</t>
        </is>
      </c>
      <c r="I1358" s="77" t="inlineStr">
        <is>
          <t>2026</t>
        </is>
      </c>
      <c r="J1358" s="77" t="inlineStr">
        <is>
          <t>2026-10-13</t>
        </is>
      </c>
      <c r="K1358" s="77" t="inlineStr">
        <is>
          <t>search-index extract</t>
        </is>
      </c>
      <c r="L1358" s="77" t="inlineStr">
        <is>
          <t>ACAD 376 listed for Fall 2026 (4 units); D-Clearance often limited to majors. (Direct fetch of the page returned no entries.)</t>
        </is>
      </c>
    </row>
    <row r="1359">
      <c r="A1359" s="77" t="inlineStr">
        <is>
          <t>US19-S06-R1</t>
        </is>
      </c>
      <c r="B1359" s="77" t="inlineStr">
        <is>
          <t>US19</t>
        </is>
      </c>
      <c r="C1359" s="77" t="inlineStr">
        <is>
          <t>US19-S06</t>
        </is>
      </c>
      <c r="D1359" s="77" t="inlineStr">
        <is>
          <t>Annenberg think tank courses</t>
        </is>
      </c>
      <c r="E1359" s="77" t="inlineStr">
        <is>
          <t>project; employer</t>
        </is>
      </c>
      <c r="F1359" s="77" t="inlineStr">
        <is>
          <t>https://annenberg.usc.edu/about/think-tank-courses</t>
        </is>
      </c>
      <c r="G1359" s="77" t="inlineStr">
        <is>
          <t>Think tank courses</t>
        </is>
      </c>
      <c r="H1359" s="77" t="inlineStr">
        <is>
          <t>Main</t>
        </is>
      </c>
      <c r="I1359" s="77" t="inlineStr">
        <is>
          <t>undated</t>
        </is>
      </c>
      <c r="J1359" s="77" t="inlineStr">
        <is>
          <t>2026-10-13</t>
        </is>
      </c>
      <c r="K1359" s="77" t="inlineStr">
        <is>
          <t>page text (WebFetch, summarised by fetch tool; not verbatim full text)</t>
        </is>
      </c>
      <c r="L1359" s="77" t="inlineStr">
        <is>
          <t>'USC Annenberg's think tank course model provides an experiential learning framework'; named partners ACC and OffBall; 'Industry partners, in turn, gain valuable insight'.</t>
        </is>
      </c>
    </row>
    <row r="1360">
      <c r="A1360" s="77" t="inlineStr">
        <is>
          <t>US20-S01-R1</t>
        </is>
      </c>
      <c r="B1360" s="77" t="inlineStr">
        <is>
          <t>US20</t>
        </is>
      </c>
      <c r="C1360" s="77" t="inlineStr">
        <is>
          <t>US20-S01</t>
        </is>
      </c>
      <c r="D1360" s="77" t="inlineStr">
        <is>
          <t>Policy Research Project (PRP), LBJ School</t>
        </is>
      </c>
      <c r="E1360" s="77" t="inlineStr">
        <is>
          <t>project; group; employer</t>
        </is>
      </c>
      <c r="F1360" s="77" t="inlineStr">
        <is>
          <t>https://lbj.utexas.edu/policy-research-projects</t>
        </is>
      </c>
      <c r="G1360" s="77" t="inlineStr">
        <is>
          <t>Policy Research Projects</t>
        </is>
      </c>
      <c r="H1360" s="77" t="inlineStr">
        <is>
          <t>Overview</t>
        </is>
      </c>
      <c r="I1360" s="77" t="inlineStr">
        <is>
          <t>undated</t>
        </is>
      </c>
      <c r="J1360" s="77" t="inlineStr">
        <is>
          <t>2026-10-13</t>
        </is>
      </c>
      <c r="K1360" s="77" t="inlineStr">
        <is>
          <t>page text (WebFetch, summarised/quoted)</t>
        </is>
      </c>
      <c r="L1360" s="77" t="inlineStr">
        <is>
          <t>'pairs teams of students with a client to address a complex policy issue'; 'Reports are issued to clients at the end of the spring semester.'</t>
        </is>
      </c>
    </row>
    <row r="1361">
      <c r="A1361" s="77" t="inlineStr">
        <is>
          <t>US20-S01-R2</t>
        </is>
      </c>
      <c r="B1361" s="77" t="inlineStr">
        <is>
          <t>US20</t>
        </is>
      </c>
      <c r="C1361" s="77" t="inlineStr">
        <is>
          <t>US20-S01</t>
        </is>
      </c>
      <c r="D1361" s="77" t="inlineStr">
        <is>
          <t>Policy Research Project (PRP), LBJ School</t>
        </is>
      </c>
      <c r="E1361" s="77" t="inlineStr">
        <is>
          <t>employer; credit; participation; eligibility</t>
        </is>
      </c>
      <c r="F1361" s="77" t="inlineStr">
        <is>
          <t>https://lbj.utexas.edu/degree-programs/master-public-affairs</t>
        </is>
      </c>
      <c r="G1361" s="77" t="inlineStr">
        <is>
          <t>Master of Public Affairs</t>
        </is>
      </c>
      <c r="H1361" s="77" t="inlineStr">
        <is>
          <t>PRP</t>
        </is>
      </c>
      <c r="I1361" s="77" t="inlineStr">
        <is>
          <t>undated</t>
        </is>
      </c>
      <c r="J1361" s="77" t="inlineStr">
        <is>
          <t>2026-10-13</t>
        </is>
      </c>
      <c r="K1361" s="77" t="inlineStr">
        <is>
          <t>page text (WebFetch, summarised/quoted)</t>
        </is>
      </c>
      <c r="L1361" s="77" t="inlineStr">
        <is>
          <t>'a real-world project working with LBJ Faculty and a real client'; 'the PRP is a minimum of a 3 credit PRP class, and it can be 6 credits/2-semester class'; taken in second year.</t>
        </is>
      </c>
    </row>
    <row r="1362">
      <c r="A1362" s="77" t="inlineStr">
        <is>
          <t>US20-S01-R3</t>
        </is>
      </c>
      <c r="B1362" s="77" t="inlineStr">
        <is>
          <t>US20</t>
        </is>
      </c>
      <c r="C1362" s="77" t="inlineStr">
        <is>
          <t>US20-S01</t>
        </is>
      </c>
      <c r="D1362" s="77" t="inlineStr">
        <is>
          <t>Policy Research Project (PRP), LBJ School</t>
        </is>
      </c>
      <c r="E1362" s="77" t="inlineStr">
        <is>
          <t>status</t>
        </is>
      </c>
      <c r="F1362" s="77" t="inlineStr">
        <is>
          <t>https://lbj.utexas.edu/spring-2026-63123-682gb-policy-research-project-global-policy-issues</t>
        </is>
      </c>
      <c r="G1362" s="77" t="inlineStr">
        <is>
          <t>Spring 2026 682GB PRP on Global Policy Issues</t>
        </is>
      </c>
      <c r="H1362" s="77" t="inlineStr">
        <is>
          <t>Course listing</t>
        </is>
      </c>
      <c r="I1362" s="77" t="inlineStr">
        <is>
          <t>Spring 2026</t>
        </is>
      </c>
      <c r="J1362" s="77" t="inlineStr">
        <is>
          <t>2026-10-13</t>
        </is>
      </c>
      <c r="K1362" s="77" t="inlineStr">
        <is>
          <t>page text (WebFetch, summarised/quoted)</t>
        </is>
      </c>
      <c r="L1362" s="77" t="inlineStr">
        <is>
          <t>Course 63123, Spring 2026, topic border enforcement in Texas; instructors Weaver and Leutert; face-to-face.</t>
        </is>
      </c>
    </row>
    <row r="1363">
      <c r="A1363" s="77" t="inlineStr">
        <is>
          <t>US20-S02-R1</t>
        </is>
      </c>
      <c r="B1363" s="77" t="inlineStr">
        <is>
          <t>US20</t>
        </is>
      </c>
      <c r="C1363" s="77" t="inlineStr">
        <is>
          <t>US20-S02</t>
        </is>
      </c>
      <c r="D1363" s="77" t="inlineStr">
        <is>
          <t>Capstone Design Program (ECE)</t>
        </is>
      </c>
      <c r="E1363" s="77" t="inlineStr">
        <is>
          <t>project; group; employer; participation; eligibility</t>
        </is>
      </c>
      <c r="F1363" s="77" t="inlineStr">
        <is>
          <t>https://www.ece.utexas.edu/engage/capstone</t>
        </is>
      </c>
      <c r="G1363" s="77" t="inlineStr">
        <is>
          <t>Capstone Design Program</t>
        </is>
      </c>
      <c r="H1363" s="77" t="inlineStr">
        <is>
          <t>Program page</t>
        </is>
      </c>
      <c r="I1363" s="77" t="inlineStr">
        <is>
          <t>undated (footer 2025)</t>
        </is>
      </c>
      <c r="J1363" s="77" t="inlineStr">
        <is>
          <t>2026-10-13</t>
        </is>
      </c>
      <c r="K1363" s="77" t="inlineStr">
        <is>
          <t>page text (WebFetch, summarised/quoted)</t>
        </is>
      </c>
      <c r="L1363" s="77" t="inlineStr">
        <is>
          <t>'a yearlong Capstone Design course'; 'all senior students in the Chandra Family Department of Electrical and Computer Engineering complete' it; teams of 5-7; each team has a faculty advisor and a company technical mentor; sponsors provide funding, materials, technical feedback, final showcase.</t>
        </is>
      </c>
    </row>
    <row r="1364">
      <c r="A1364" s="77" t="inlineStr">
        <is>
          <t>US20-S03-R1</t>
        </is>
      </c>
      <c r="B1364" s="77" t="inlineStr">
        <is>
          <t>US20</t>
        </is>
      </c>
      <c r="C1364" s="77" t="inlineStr">
        <is>
          <t>US20-S03</t>
        </is>
      </c>
      <c r="D1364" s="77" t="inlineStr">
        <is>
          <t>Mechanical Engineering Senior Capstone Projects (ME266K/ME266P)</t>
        </is>
      </c>
      <c r="E1364" s="77" t="inlineStr">
        <is>
          <t>project; group; employer; participation</t>
        </is>
      </c>
      <c r="F1364" s="77" t="inlineStr">
        <is>
          <t>https://www.me.utexas.edu/academics/undergraduate-program/senior-design-projects</t>
        </is>
      </c>
      <c r="G1364" s="77" t="inlineStr">
        <is>
          <t>Senior Capstone Projects</t>
        </is>
      </c>
      <c r="H1364" s="77" t="inlineStr">
        <is>
          <t>Program page</t>
        </is>
      </c>
      <c r="I1364" s="77" t="inlineStr">
        <is>
          <t>undated</t>
        </is>
      </c>
      <c r="J1364" s="77" t="inlineStr">
        <is>
          <t>2026-10-13</t>
        </is>
      </c>
      <c r="K1364" s="77" t="inlineStr">
        <is>
          <t>page text (WebFetch, summarised/quoted)</t>
        </is>
      </c>
      <c r="L1364" s="77" t="inlineStr">
        <is>
          <t>Projects worked by 'a team of three to four senior students'; sponsors include Ford, NASA, Shell; 'required of all UT Austin Mechanical Engineering seniors'; ME266K/ME266P.</t>
        </is>
      </c>
    </row>
    <row r="1365">
      <c r="A1365" s="77" t="inlineStr">
        <is>
          <t>US20-S04-R1</t>
        </is>
      </c>
      <c r="B1365" s="77" t="inlineStr">
        <is>
          <t>US20</t>
        </is>
      </c>
      <c r="C1365" s="77" t="inlineStr">
        <is>
          <t>US20-S04</t>
        </is>
      </c>
      <c r="D1365" s="77" t="inlineStr">
        <is>
          <t>Startup Consulting Practicum (MAN385) / TVL Accelerator</t>
        </is>
      </c>
      <c r="E1365" s="77" t="inlineStr">
        <is>
          <t>project; employer; reach; eligibility; status; credit</t>
        </is>
      </c>
      <c r="F1365" s="77" t="inlineStr">
        <is>
          <t>https://www.mccombs.utexas.edu/centers-initiatives/brumley-institute/startup-practicum/</t>
        </is>
      </c>
      <c r="G1365" s="77" t="inlineStr">
        <is>
          <t>Brumley: Startup Consulting Practicum</t>
        </is>
      </c>
      <c r="H1365" s="77" t="inlineStr">
        <is>
          <t>Course page</t>
        </is>
      </c>
      <c r="I1365" s="77" t="inlineStr">
        <is>
          <t>2026</t>
        </is>
      </c>
      <c r="J1365" s="77" t="inlineStr">
        <is>
          <t>2026-10-13</t>
        </is>
      </c>
      <c r="K1365" s="77" t="inlineStr">
        <is>
          <t>page text (WebFetch, summarised/quoted)</t>
        </is>
      </c>
      <c r="L1365" s="77" t="inlineStr">
        <is>
          <t>'Graduate students from all majors are welcome'; works with two startups from the Accelerator, Fall 2026 cohort; applications for Spring 2027 open; MAN385; students earn course credit.</t>
        </is>
      </c>
    </row>
    <row r="1366">
      <c r="A1366" s="77" t="inlineStr">
        <is>
          <t>US20-S05-R1</t>
        </is>
      </c>
      <c r="B1366" s="77" t="inlineStr">
        <is>
          <t>US20</t>
        </is>
      </c>
      <c r="C1366" s="77" t="inlineStr">
        <is>
          <t>US20-S05</t>
        </is>
      </c>
      <c r="D1366" s="77" t="inlineStr">
        <is>
          <t>McCombs+ Projects</t>
        </is>
      </c>
      <c r="E1366" s="77" t="inlineStr">
        <is>
          <t>project; group; employer; credit</t>
        </is>
      </c>
      <c r="F1366" s="77" t="inlineStr">
        <is>
          <t>https://www.mccombs.utexas.edu/graduate/mba/mccombsplus-project-partners/</t>
        </is>
      </c>
      <c r="G1366" s="77" t="inlineStr">
        <is>
          <t>McCombs+ Project Partners</t>
        </is>
      </c>
      <c r="H1366" s="77" t="inlineStr">
        <is>
          <t>Partner page</t>
        </is>
      </c>
      <c r="I1366" s="77" t="inlineStr">
        <is>
          <t>undated (footer 2026)</t>
        </is>
      </c>
      <c r="J1366" s="77" t="inlineStr">
        <is>
          <t>2026-10-13</t>
        </is>
      </c>
      <c r="K1366" s="77" t="inlineStr">
        <is>
          <t>page text (WebFetch, summarised/quoted)</t>
        </is>
      </c>
      <c r="L1366" s="77" t="inlineStr">
        <is>
          <t>'8-10-week micro-consulting projects'; 'We welcome partners of all sizes and sectors'; 'the project is not for class credit'; partners spend one to two hours per week.</t>
        </is>
      </c>
    </row>
    <row r="1367">
      <c r="A1367" s="77" t="inlineStr">
        <is>
          <t>US20-S06-R1</t>
        </is>
      </c>
      <c r="B1367" s="77" t="inlineStr">
        <is>
          <t>US20</t>
        </is>
      </c>
      <c r="C1367" s="77" t="inlineStr">
        <is>
          <t>US20-S06</t>
        </is>
      </c>
      <c r="D1367" s="77" t="inlineStr">
        <is>
          <t>The Lab (Stan Richards School of Advertising &amp; Public Relations)</t>
        </is>
      </c>
      <c r="E1367" s="77" t="inlineStr">
        <is>
          <t>project; group; employer; status</t>
        </is>
      </c>
      <c r="F1367" s="77" t="inlineStr">
        <is>
          <t>https://moody.utexas.edu/news/the-lab-student-success</t>
        </is>
      </c>
      <c r="G1367" s="77" t="inlineStr">
        <is>
          <t>Real clients and real campaigns create real student success</t>
        </is>
      </c>
      <c r="H1367" s="77" t="inlineStr">
        <is>
          <t>News</t>
        </is>
      </c>
      <c r="I1367" s="77" t="inlineStr">
        <is>
          <t>29 Sept 2025</t>
        </is>
      </c>
      <c r="J1367" s="77" t="inlineStr">
        <is>
          <t>2026-10-13</t>
        </is>
      </c>
      <c r="K1367" s="77" t="inlineStr">
        <is>
          <t>page text (WebFetch, summarised/quoted)</t>
        </is>
      </c>
      <c r="L1367" s="77" t="inlineStr">
        <is>
          <t>Spring 2025 cohort produced a State Farm campaign and a Texas Athletics campaign; 'works like a strategic communication agency rather than a typical course'; past clients Dell Technologies, Create Amor.</t>
        </is>
      </c>
    </row>
    <row r="1368">
      <c r="A1368" s="77" t="inlineStr">
        <is>
          <t>US20-S07-R1</t>
        </is>
      </c>
      <c r="B1368" s="77" t="inlineStr">
        <is>
          <t>US20</t>
        </is>
      </c>
      <c r="C1368" s="77" t="inlineStr">
        <is>
          <t>US20-S07</t>
        </is>
      </c>
      <c r="D1368" s="77" t="inlineStr">
        <is>
          <t>Projects with Underserved Communities (PUC)</t>
        </is>
      </c>
      <c r="E1368" s="77" t="inlineStr">
        <is>
          <t>project; employer; eligibility; status; credit</t>
        </is>
      </c>
      <c r="F1368" s="77" t="inlineStr">
        <is>
          <t>https://global.utexas.edu/abroad/programs/service-learning/projects-underserved-communities</t>
        </is>
      </c>
      <c r="G1368" s="77" t="inlineStr">
        <is>
          <t>Projects with Underserved Communities</t>
        </is>
      </c>
      <c r="H1368" s="77" t="inlineStr">
        <is>
          <t>Programme page</t>
        </is>
      </c>
      <c r="I1368" s="77" t="inlineStr">
        <is>
          <t>2026</t>
        </is>
      </c>
      <c r="J1368" s="77" t="inlineStr">
        <is>
          <t>2026-10-13</t>
        </is>
      </c>
      <c r="K1368" s="77" t="inlineStr">
        <is>
          <t>page text (WebFetch, summarised/quoted)</t>
        </is>
      </c>
      <c r="L1368" s="77" t="inlineStr">
        <is>
          <t>'Engineering and social work undergraduate students'; yearlong ES 277K, ES 277L, ES 177L; priority deadline April 6, 2026, applications accepted through August 14, 2026; NGO partners listed.</t>
        </is>
      </c>
    </row>
    <row r="1369">
      <c r="A1369" s="77" t="inlineStr">
        <is>
          <t>US20-S08-R1</t>
        </is>
      </c>
      <c r="B1369" s="77" t="inlineStr">
        <is>
          <t>US20</t>
        </is>
      </c>
      <c r="C1369" s="77" t="inlineStr">
        <is>
          <t>US20-S08</t>
        </is>
      </c>
      <c r="D1369" s="77" t="inlineStr">
        <is>
          <t>Applied Cybersecurity Clinic Practicum (I 320), Texas Cybersecurity Clinic</t>
        </is>
      </c>
      <c r="E1369" s="77" t="inlineStr">
        <is>
          <t>project; group; employer; eligibility; status</t>
        </is>
      </c>
      <c r="F1369" s="77" t="inlineStr">
        <is>
          <t>https://ischool.utexas.edu/programs/class-schedules/i-320-topics-informatics-applied-cybersecurity-clinic-practicum-27455</t>
        </is>
      </c>
      <c r="G1369" s="77" t="inlineStr">
        <is>
          <t>I 320: Applied Cybersecurity Clinic Practicum</t>
        </is>
      </c>
      <c r="H1369" s="77" t="inlineStr">
        <is>
          <t>Class schedule / syllabus</t>
        </is>
      </c>
      <c r="I1369" s="77" t="inlineStr">
        <is>
          <t>2024-25</t>
        </is>
      </c>
      <c r="J1369" s="77" t="inlineStr">
        <is>
          <t>2026-10-13</t>
        </is>
      </c>
      <c r="K1369" s="77" t="inlineStr">
        <is>
          <t>search-summary paraphrase</t>
        </is>
      </c>
      <c r="L1369" s="77" t="inlineStr">
        <is>
          <t>Teams take on a client organisation (Central Texas small business, municipal government or nonprofit) and produce an improvement plan; project plan reviewed and agreed by client; final engagement report to client.</t>
        </is>
      </c>
    </row>
    <row r="1370">
      <c r="A1370" s="77" t="inlineStr">
        <is>
          <t>US21-S01-R1</t>
        </is>
      </c>
      <c r="B1370" s="77" t="inlineStr">
        <is>
          <t>US21</t>
        </is>
      </c>
      <c r="C1370" s="77" t="inlineStr">
        <is>
          <t>US21-S01</t>
        </is>
      </c>
      <c r="D1370" s="77" t="inlineStr">
        <is>
          <t>Global TIES (ENG 100D Design for Development / ENG 100L Design for Development Lab)</t>
        </is>
      </c>
      <c r="E1370" s="77" t="inlineStr">
        <is>
          <t>project; group; employer; reach; eligibility; credit</t>
        </is>
      </c>
      <c r="F1370" s="77" t="inlineStr">
        <is>
          <t>https://catalog.ucsd.edu/courses/ENG.html</t>
        </is>
      </c>
      <c r="G1370" s="77" t="inlineStr">
        <is>
          <t>Engineering, Jacobs School of (course descriptions)</t>
        </is>
      </c>
      <c r="H1370" s="77" t="inlineStr">
        <is>
          <t>ENG 100D, ENG 100L</t>
        </is>
      </c>
      <c r="I1370" s="77" t="inlineStr">
        <is>
          <t>current catalog (undated)</t>
        </is>
      </c>
      <c r="J1370" s="77" t="inlineStr">
        <is>
          <t>2026-10-13</t>
        </is>
      </c>
      <c r="K1370" s="77" t="inlineStr">
        <is>
          <t>page text (WebFetch)</t>
        </is>
      </c>
      <c r="L1370" s="77" t="inlineStr">
        <is>
          <t>ENG 100D: 'Includes a group project designing a solution for a local or global nonprofit organization.' 'ENG 100D is the gateway course for the Global TIES program, but it is open to all undergraduate students.' ENG 100L: 'Students work in teams to design, build, test, and deliver solutions to real-world problems'; 'Enrollment in this course is limited to students who have applied to and been accepted into the Global TIES program.' 'May be taken for credit six times.'</t>
        </is>
      </c>
    </row>
    <row r="1371">
      <c r="A1371" s="77" t="inlineStr">
        <is>
          <t>US21-S01-R2</t>
        </is>
      </c>
      <c r="B1371" s="77" t="inlineStr">
        <is>
          <t>US21</t>
        </is>
      </c>
      <c r="C1371" s="77" t="inlineStr">
        <is>
          <t>US21-S01</t>
        </is>
      </c>
      <c r="D1371" s="77" t="inlineStr">
        <is>
          <t>Global TIES (ENG 100D Design for Development / ENG 100L Design for Development Lab)</t>
        </is>
      </c>
      <c r="E1371" s="77" t="inlineStr">
        <is>
          <t>employer; status</t>
        </is>
      </c>
      <c r="F1371" s="77" t="inlineStr">
        <is>
          <t>https://globalties.ucsd.edu/what/index.html</t>
        </is>
      </c>
      <c r="G1371" s="77" t="inlineStr">
        <is>
          <t>Global TIES What We Do (search result summary)</t>
        </is>
      </c>
      <c r="H1371" s="77" t="inlineStr">
        <is>
          <t>What we do / Projects</t>
        </is>
      </c>
      <c r="I1371" s="77" t="inlineStr">
        <is>
          <t>undated</t>
        </is>
      </c>
      <c r="J1371" s="77" t="inlineStr">
        <is>
          <t>2026-10-13</t>
        </is>
      </c>
      <c r="K1371" s="77" t="inlineStr">
        <is>
          <t>search-summary paraphrase</t>
        </is>
      </c>
      <c r="L1371" s="77" t="inlineStr">
        <is>
          <t>Search summary: program partners interdisciplinary undergraduate teams with nonprofit NGOs; Spring 2026 projects include Schoolhouse Ghana, Diabeatit!, Cruz Roja. (Page returned 404 to WebFetch.)</t>
        </is>
      </c>
    </row>
    <row r="1372">
      <c r="A1372" s="77" t="inlineStr">
        <is>
          <t>US21-S02-R1</t>
        </is>
      </c>
      <c r="B1372" s="77" t="inlineStr">
        <is>
          <t>US21</t>
        </is>
      </c>
      <c r="C1372" s="77" t="inlineStr">
        <is>
          <t>US21-S02</t>
        </is>
      </c>
      <c r="D1372" s="77" t="inlineStr">
        <is>
          <t>i4X (The Basement, Office of Innovation and Commercialization)</t>
        </is>
      </c>
      <c r="E1372" s="77" t="inlineStr">
        <is>
          <t>project; group; employer; reach; eligibility; credit; status</t>
        </is>
      </c>
      <c r="F1372" s="77" t="inlineStr">
        <is>
          <t>https://thebasement.ucsd.edu/programs/i4x.html</t>
        </is>
      </c>
      <c r="G1372" s="77" t="inlineStr">
        <is>
          <t>i4X</t>
        </is>
      </c>
      <c r="H1372" s="77" t="inlineStr">
        <is>
          <t>Program page</t>
        </is>
      </c>
      <c r="I1372" s="77" t="inlineStr">
        <is>
          <t>2026/27 cohort</t>
        </is>
      </c>
      <c r="J1372" s="77" t="inlineStr">
        <is>
          <t>2026-10-13</t>
        </is>
      </c>
      <c r="K1372" s="77" t="inlineStr">
        <is>
          <t>page text (WebFetch)</t>
        </is>
      </c>
      <c r="L1372" s="77" t="inlineStr">
        <is>
          <t>'an OIC-led program series designed to bring multidisciplinary student teams to collaborate on disruptive solutions'; 'real-world challenges provided by regional and national partners'; 'Open to all current UC San Diego undergraduate and graduate students in good academic standing'; 'AIP 197 credit is available for undergraduate students'; 'i4X is a two-quarter-long program'; 'Winter/Spring 2027 cohort runs from January 2027 - May 2027'; 'Regular check-in meetings with the team, challenge partner, and Basement staff'; past partners 'JLabs, Radicle Science, City of San Diego, and San Diego Zoo'.</t>
        </is>
      </c>
    </row>
    <row r="1373">
      <c r="A1373" s="77" t="inlineStr">
        <is>
          <t>US21-S03-R1</t>
        </is>
      </c>
      <c r="B1373" s="77" t="inlineStr">
        <is>
          <t>US21</t>
        </is>
      </c>
      <c r="C1373" s="77" t="inlineStr">
        <is>
          <t>US21-S03</t>
        </is>
      </c>
      <c r="D1373" s="77" t="inlineStr">
        <is>
          <t>Rady Action Project (MBA capstone)</t>
        </is>
      </c>
      <c r="E1373" s="77" t="inlineStr">
        <is>
          <t>project; group; employer; status</t>
        </is>
      </c>
      <c r="F1373" s="77" t="inlineStr">
        <is>
          <t>https://rady.ucsd.edu/partner-with-rady/</t>
        </is>
      </c>
      <c r="G1373" s="77" t="inlineStr">
        <is>
          <t>Partner With Rady</t>
        </is>
      </c>
      <c r="H1373" s="77" t="inlineStr">
        <is>
          <t>Rady Action Projects (MBA Capstone)</t>
        </is>
      </c>
      <c r="I1373" s="77" t="inlineStr">
        <is>
          <t>undated (footer copyright not seen)</t>
        </is>
      </c>
      <c r="J1373" s="77" t="inlineStr">
        <is>
          <t>2026-10-13</t>
        </is>
      </c>
      <c r="K1373" s="77" t="inlineStr">
        <is>
          <t>page text (WebFetch)</t>
        </is>
      </c>
      <c r="L1373" s="77" t="inlineStr">
        <is>
          <t>'Teams of 4-6 students, guided by faculty'; 'dedicate 10 hours/week over 8 weeks'; 'Final presentation + Executive Summary'; 'January-March or March-June'.</t>
        </is>
      </c>
    </row>
    <row r="1374">
      <c r="A1374" s="77" t="inlineStr">
        <is>
          <t>US21-S03-R2</t>
        </is>
      </c>
      <c r="B1374" s="77" t="inlineStr">
        <is>
          <t>US21</t>
        </is>
      </c>
      <c r="C1374" s="77" t="inlineStr">
        <is>
          <t>US21-S03</t>
        </is>
      </c>
      <c r="D1374" s="77" t="inlineStr">
        <is>
          <t>Rady Action Project (MBA capstone)</t>
        </is>
      </c>
      <c r="E1374" s="77" t="inlineStr">
        <is>
          <t>employer; project</t>
        </is>
      </c>
      <c r="F1374" s="77" t="inlineStr">
        <is>
          <t>https://rady.ucsd.edu/programs/mba/academics/capstone.html</t>
        </is>
      </c>
      <c r="G1374" s="77" t="inlineStr">
        <is>
          <t>MBA Capstone Project: Rady Action Project</t>
        </is>
      </c>
      <c r="H1374" s="77" t="inlineStr">
        <is>
          <t>Page</t>
        </is>
      </c>
      <c r="I1374" s="77" t="inlineStr">
        <is>
          <t>undated</t>
        </is>
      </c>
      <c r="J1374" s="77" t="inlineStr">
        <is>
          <t>2026-10-13</t>
        </is>
      </c>
      <c r="K1374" s="77" t="inlineStr">
        <is>
          <t>page text (WebFetch)</t>
        </is>
      </c>
      <c r="L1374" s="77" t="inlineStr">
        <is>
          <t>'The Rady Action Project (RAP) provides a unique opportunity for MBA students to work directly with companies'; past partners include AAXIS, Amazon, Intel, Qualcomm, Sunrun, VA San Diego Healthcare System.</t>
        </is>
      </c>
    </row>
    <row r="1375">
      <c r="A1375" s="77" t="inlineStr">
        <is>
          <t>US21-S04-R1</t>
        </is>
      </c>
      <c r="B1375" s="77" t="inlineStr">
        <is>
          <t>US21</t>
        </is>
      </c>
      <c r="C1375" s="77" t="inlineStr">
        <is>
          <t>US21-S04</t>
        </is>
      </c>
      <c r="D1375" s="77" t="inlineStr">
        <is>
          <t>MSBA Capstone Project (MS in Business Analytics)</t>
        </is>
      </c>
      <c r="E1375" s="77" t="inlineStr">
        <is>
          <t>project; group; employer; status; participation</t>
        </is>
      </c>
      <c r="F1375" s="77" t="inlineStr">
        <is>
          <t>https://rady.ucsd.edu/programs/ms-business-analytics/academics/capstone.html</t>
        </is>
      </c>
      <c r="G1375" s="77" t="inlineStr">
        <is>
          <t>MSBA Capstone Project</t>
        </is>
      </c>
      <c r="H1375" s="77" t="inlineStr">
        <is>
          <t>Page</t>
        </is>
      </c>
      <c r="I1375" s="77" t="inlineStr">
        <is>
          <t>2025/2026</t>
        </is>
      </c>
      <c r="J1375" s="77" t="inlineStr">
        <is>
          <t>2026-10-13</t>
        </is>
      </c>
      <c r="K1375" s="77" t="inlineStr">
        <is>
          <t>page text (WebFetch)</t>
        </is>
      </c>
      <c r="L1375" s="77" t="inlineStr">
        <is>
          <t>10-week applied-learning engagement 'teams solve real business problems for industry sponsors'; 'typical team size is 3-5 students'; sponsors Amazon, Mazda, Experian, HP, Qualcomm, Illumina, Thermo Fisher Scientific, Petco; accepted 35 proposals from 28 companies.</t>
        </is>
      </c>
    </row>
    <row r="1376">
      <c r="A1376" s="77" t="inlineStr">
        <is>
          <t>US21-S05-R1</t>
        </is>
      </c>
      <c r="B1376" s="77" t="inlineStr">
        <is>
          <t>US21</t>
        </is>
      </c>
      <c r="C1376" s="77" t="inlineStr">
        <is>
          <t>US21-S05</t>
        </is>
      </c>
      <c r="D1376" s="77" t="inlineStr">
        <is>
          <t>MAE 156B Mechanical Design II (sponsored senior design)</t>
        </is>
      </c>
      <c r="E1376" s="77" t="inlineStr">
        <is>
          <t>project; group; status</t>
        </is>
      </c>
      <c r="F1376" s="77" t="inlineStr">
        <is>
          <t>https://mae156b.eng.ucsd.edu/</t>
        </is>
      </c>
      <c r="G1376" s="77" t="inlineStr">
        <is>
          <t>MAE156B</t>
        </is>
      </c>
      <c r="H1376" s="77" t="inlineStr">
        <is>
          <t>Course overview</t>
        </is>
      </c>
      <c r="I1376" s="77" t="inlineStr">
        <is>
          <t>2026</t>
        </is>
      </c>
      <c r="J1376" s="77" t="inlineStr">
        <is>
          <t>2026-10-13</t>
        </is>
      </c>
      <c r="K1376" s="77" t="inlineStr">
        <is>
          <t>page text (WebFetch)</t>
        </is>
      </c>
      <c r="L1376" s="77" t="inlineStr">
        <is>
          <t>'In MAE156B students teams solve real world engineer problems for project sponsors.' 'All projects require development of a working hardware prototype.' Projects page references '2026 Spring Project Links Sheet'.</t>
        </is>
      </c>
    </row>
    <row r="1377">
      <c r="A1377" s="77" t="inlineStr">
        <is>
          <t>US21-S05-R2</t>
        </is>
      </c>
      <c r="B1377" s="77" t="inlineStr">
        <is>
          <t>US21</t>
        </is>
      </c>
      <c r="C1377" s="77" t="inlineStr">
        <is>
          <t>US21-S05</t>
        </is>
      </c>
      <c r="D1377" s="77" t="inlineStr">
        <is>
          <t>MAE 156B Mechanical Design II (sponsored senior design)</t>
        </is>
      </c>
      <c r="E1377" s="77" t="inlineStr">
        <is>
          <t>employer</t>
        </is>
      </c>
      <c r="F1377" s="77" t="inlineStr">
        <is>
          <t>https://mae156b.eng.ucsd.edu/projects</t>
        </is>
      </c>
      <c r="G1377" s="77" t="inlineStr">
        <is>
          <t>MAE156B Projects</t>
        </is>
      </c>
      <c r="H1377" s="77" t="inlineStr">
        <is>
          <t>Projects (search summary)</t>
        </is>
      </c>
      <c r="I1377" s="77" t="inlineStr">
        <is>
          <t>2025/26</t>
        </is>
      </c>
      <c r="J1377" s="77" t="inlineStr">
        <is>
          <t>2026-10-13</t>
        </is>
      </c>
      <c r="K1377" s="77" t="inlineStr">
        <is>
          <t>search-summary paraphrase</t>
        </is>
      </c>
      <c r="L1377" s="77" t="inlineStr">
        <is>
          <t>Search summary lists sponsors: RadiCal (UCSD Radiation Medicine and Applied Sciences), Kapitza's Pendulum (UCSD ECE), MIPS Test Table (ATA Engineering), Animal Care Processing (UCSD Animal Care Program), GPS Base Station (CHEI).</t>
        </is>
      </c>
    </row>
    <row r="1378">
      <c r="A1378" s="77" t="inlineStr">
        <is>
          <t>US21-S06-R1</t>
        </is>
      </c>
      <c r="B1378" s="77" t="inlineStr">
        <is>
          <t>US21</t>
        </is>
      </c>
      <c r="C1378" s="77" t="inlineStr">
        <is>
          <t>US21-S06</t>
        </is>
      </c>
      <c r="D1378" s="77" t="inlineStr">
        <is>
          <t>Senior Capstone Program (HDSI/Halicioglu data science industry-mentor capstone, DSC 180A/B)</t>
        </is>
      </c>
      <c r="E1378" s="77" t="inlineStr">
        <is>
          <t>employer; status; group</t>
        </is>
      </c>
      <c r="F1378" s="77" t="inlineStr">
        <is>
          <t>https://today.ucsd.edu/story/hdsi-industry-mentor-capstone-fosters-benefits-for-students-and-employers</t>
        </is>
      </c>
      <c r="G1378" s="77" t="inlineStr">
        <is>
          <t>HDSI Industry-Mentor Capstone Fosters Benefits for Students and Employers</t>
        </is>
      </c>
      <c r="H1378" s="77" t="inlineStr">
        <is>
          <t>Article</t>
        </is>
      </c>
      <c r="I1378" s="77" t="inlineStr">
        <is>
          <t>2025-10-21</t>
        </is>
      </c>
      <c r="J1378" s="77" t="inlineStr">
        <is>
          <t>2026-10-13</t>
        </is>
      </c>
      <c r="K1378" s="77" t="inlineStr">
        <is>
          <t>page text (WebFetch)</t>
        </is>
      </c>
      <c r="L1378" s="77" t="inlineStr">
        <is>
          <t>Describes Senior Capstone Program; Prism Data and SDG&amp;E mentors guided student cohorts/team; SDG&amp;E 'immersive approach to mentorship'. Article does not state who proposes projects or group size.</t>
        </is>
      </c>
    </row>
    <row r="1379">
      <c r="A1379" s="77" t="inlineStr">
        <is>
          <t>US21-S06-R2</t>
        </is>
      </c>
      <c r="B1379" s="77" t="inlineStr">
        <is>
          <t>US21</t>
        </is>
      </c>
      <c r="C1379" s="77" t="inlineStr">
        <is>
          <t>US21-S06</t>
        </is>
      </c>
      <c r="D1379" s="77" t="inlineStr">
        <is>
          <t>Senior Capstone Program (HDSI/Halicioglu data science industry-mentor capstone, DSC 180A/B)</t>
        </is>
      </c>
      <c r="E1379" s="77" t="inlineStr">
        <is>
          <t>project; group; status</t>
        </is>
      </c>
      <c r="F1379" s="77" t="inlineStr">
        <is>
          <t>https://datascience.ucsd.edu/current-students/course-offerings/</t>
        </is>
      </c>
      <c r="G1379" s="77" t="inlineStr">
        <is>
          <t>Course Offerings (search summary)</t>
        </is>
      </c>
      <c r="H1379" s="77" t="inlineStr">
        <is>
          <t>DSC 180A/B</t>
        </is>
      </c>
      <c r="I1379" s="77" t="inlineStr">
        <is>
          <t>2026/27</t>
        </is>
      </c>
      <c r="J1379" s="77" t="inlineStr">
        <is>
          <t>2026-10-13</t>
        </is>
      </c>
      <c r="K1379" s="77" t="inlineStr">
        <is>
          <t>search-summary paraphrase</t>
        </is>
      </c>
      <c r="L1379" s="77" t="inlineStr">
        <is>
          <t>Search summary: two-quarter sequence, small group, real-world data science problem; DSC-180A Fall 2026, 180B Winter 2027.</t>
        </is>
      </c>
    </row>
    <row r="1380">
      <c r="A1380" s="77" t="inlineStr">
        <is>
          <t>US22-S01-R1</t>
        </is>
      </c>
      <c r="B1380" s="77" t="inlineStr">
        <is>
          <t>US22</t>
        </is>
      </c>
      <c r="C1380" s="77" t="inlineStr">
        <is>
          <t>US22-S01</t>
        </is>
      </c>
      <c r="D1380" s="77" t="inlineStr">
        <is>
          <t>Community-Based Learning and Research (CBLR) course designation</t>
        </is>
      </c>
      <c r="E1380" s="77" t="inlineStr">
        <is>
          <t>project; employer; reach</t>
        </is>
      </c>
      <c r="F1380" s="77" t="inlineStr">
        <is>
          <t>https://college.brown.edu/design-your-education/explore-open-curriculum/course-selection/course-options/cblr</t>
        </is>
      </c>
      <c r="G1380" s="77" t="inlineStr">
        <is>
          <t>Community-Based Learning and Research (The College)</t>
        </is>
      </c>
      <c r="H1380" s="77" t="inlineStr">
        <is>
          <t>Course criteria</t>
        </is>
      </c>
      <c r="I1380" s="77" t="inlineStr">
        <is>
          <t>undated</t>
        </is>
      </c>
      <c r="J1380" s="77" t="inlineStr">
        <is>
          <t>2026-10-13</t>
        </is>
      </c>
      <c r="K1380" s="77" t="inlineStr">
        <is>
          <t>page text (WebFetch, summarised by fetch model)</t>
        </is>
      </c>
      <c r="L1380" s="77" t="inlineStr">
        <is>
          <t>CBLR courses 'engage students with community partners to investigate important social issues'; criteria include 'Involve collaboration with one or more community partners to investigate an important social challenge or problem' and 'Create products or outcomes that are shared with the community partner and/or broader public.' No eligibility rules or term dates on page.</t>
        </is>
      </c>
    </row>
    <row r="1381">
      <c r="A1381" s="77" t="inlineStr">
        <is>
          <t>US22-S01-R2</t>
        </is>
      </c>
      <c r="B1381" s="77" t="inlineStr">
        <is>
          <t>US22</t>
        </is>
      </c>
      <c r="C1381" s="77" t="inlineStr">
        <is>
          <t>US22-S01</t>
        </is>
      </c>
      <c r="D1381" s="77" t="inlineStr">
        <is>
          <t>Community-Based Learning and Research (CBLR) course designation</t>
        </is>
      </c>
      <c r="E1381" s="77" t="inlineStr">
        <is>
          <t>group; reach</t>
        </is>
      </c>
      <c r="F1381" s="77" t="inlineStr">
        <is>
          <t>https://swearer.brown.edu/students/community-based-learning-and-research-courses</t>
        </is>
      </c>
      <c r="G1381" s="77" t="inlineStr">
        <is>
          <t>Community-Based Learning and Research Courses</t>
        </is>
      </c>
      <c r="H1381" s="77" t="inlineStr">
        <is>
          <t>Student page</t>
        </is>
      </c>
      <c r="I1381" s="77" t="inlineStr">
        <is>
          <t>undated</t>
        </is>
      </c>
      <c r="J1381" s="77" t="inlineStr">
        <is>
          <t>2026-10-13</t>
        </is>
      </c>
      <c r="K1381" s="77" t="inlineStr">
        <is>
          <t>search-summary paraphrase</t>
        </is>
      </c>
      <c r="L1381" s="77" t="inlineStr">
        <is>
          <t>Search summary: examples include CS 1951I (teams building tech products), POLS 1820X (case studies for USAID), ENVS 1555 (groups doing research, website content, interviews); courses searchable in Courses@Brown under Curricular Programs. WebFetch of the page returned only the one-line definition and no course list.</t>
        </is>
      </c>
    </row>
    <row r="1382">
      <c r="A1382" s="77" t="inlineStr">
        <is>
          <t>US22-S02-R1</t>
        </is>
      </c>
      <c r="B1382" s="77" t="inlineStr">
        <is>
          <t>US22</t>
        </is>
      </c>
      <c r="C1382" s="77" t="inlineStr">
        <is>
          <t>US22-S02</t>
        </is>
      </c>
      <c r="D1382" s="77" t="inlineStr">
        <is>
          <t>CS for Social Change studio</t>
        </is>
      </c>
      <c r="E1382" s="77" t="inlineStr">
        <is>
          <t>project; employer; eligibility; status</t>
        </is>
      </c>
      <c r="F1382" s="77" t="inlineStr">
        <is>
          <t>https://cs.brown.edu/courses/cs1951i/</t>
        </is>
      </c>
      <c r="G1382" s="77" t="inlineStr">
        <is>
          <t>CS1951I</t>
        </is>
      </c>
      <c r="H1382" s="77" t="inlineStr">
        <is>
          <t>Course page</t>
        </is>
      </c>
      <c r="I1382" s="77" t="inlineStr">
        <is>
          <t>Spring 2023</t>
        </is>
      </c>
      <c r="J1382" s="77" t="inlineStr">
        <is>
          <t>2026-10-13</t>
        </is>
      </c>
      <c r="K1382" s="77" t="inlineStr">
        <is>
          <t>page text (WebFetch, summarised by fetch model)</t>
        </is>
      </c>
      <c r="L1382" s="77" t="inlineStr">
        <is>
          <t>'Students will work in a studio environment to iteratively design, build, and test technical projects' with social change organizations; Spring '23 partners: The Peace Lab, Student Clinic for Immigrant Justice, Center for Health and Justice Transformation, iCareForYou; applications due January 20; limited enrolment; prerequisites CS 32, 33 or 132.</t>
        </is>
      </c>
    </row>
    <row r="1383">
      <c r="A1383" s="77" t="inlineStr">
        <is>
          <t>US22-S02-R2</t>
        </is>
      </c>
      <c r="B1383" s="77" t="inlineStr">
        <is>
          <t>US22</t>
        </is>
      </c>
      <c r="C1383" s="77" t="inlineStr">
        <is>
          <t>US22-S02</t>
        </is>
      </c>
      <c r="D1383" s="77" t="inlineStr">
        <is>
          <t>CS for Social Change studio</t>
        </is>
      </c>
      <c r="E1383" s="77" t="inlineStr">
        <is>
          <t>group; employer; eligibility</t>
        </is>
      </c>
      <c r="F1383" s="77" t="inlineStr">
        <is>
          <t>https://cs.brown.edu/courses/info/csci1951-i/</t>
        </is>
      </c>
      <c r="G1383" s="77" t="inlineStr">
        <is>
          <t>Brown CS: CSCI1951-I</t>
        </is>
      </c>
      <c r="H1383" s="77" t="inlineStr">
        <is>
          <t>Course info</t>
        </is>
      </c>
      <c r="I1383" s="77" t="inlineStr">
        <is>
          <t>undated</t>
        </is>
      </c>
      <c r="J1383" s="77" t="inlineStr">
        <is>
          <t>2026-10-13</t>
        </is>
      </c>
      <c r="K1383" s="77" t="inlineStr">
        <is>
          <t>search-summary paraphrase</t>
        </is>
      </c>
      <c r="L1383" s="77" t="inlineStr">
        <is>
          <t>Search summary: teams of 3-4 students, generally 3rd-4th year, work directly with project mentors from non-profits and social impact ventures; 15-week course; application only; counts toward Engaged Scholarship certificate.</t>
        </is>
      </c>
    </row>
    <row r="1384">
      <c r="A1384" s="77" t="inlineStr">
        <is>
          <t>US22-S03-R1</t>
        </is>
      </c>
      <c r="B1384" s="77" t="inlineStr">
        <is>
          <t>US22</t>
        </is>
      </c>
      <c r="C1384" s="77" t="inlineStr">
        <is>
          <t>US22-S03</t>
        </is>
      </c>
      <c r="D1384" s="77" t="inlineStr">
        <is>
          <t>Master of Science in Data Science practicum / capstone (DATA 2050)</t>
        </is>
      </c>
      <c r="E1384" s="77" t="inlineStr">
        <is>
          <t>project; employer; status</t>
        </is>
      </c>
      <c r="F1384" s="77" t="inlineStr">
        <is>
          <t>https://cs.brown.edu/courses/info/data2050/</t>
        </is>
      </c>
      <c r="G1384" s="77" t="inlineStr">
        <is>
          <t>DATA2050</t>
        </is>
      </c>
      <c r="H1384" s="77" t="inlineStr">
        <is>
          <t>Course info</t>
        </is>
      </c>
      <c r="I1384" s="77" t="inlineStr">
        <is>
          <t>Fall 2022</t>
        </is>
      </c>
      <c r="J1384" s="77" t="inlineStr">
        <is>
          <t>2026-10-13</t>
        </is>
      </c>
      <c r="K1384" s="77" t="inlineStr">
        <is>
          <t>page text (WebFetch, summarised by fetch model)</t>
        </is>
      </c>
      <c r="L1384" s="77" t="inlineStr">
        <is>
          <t>'The capstone experience is a hands-on thesis project that entails an in-depth study of a current problem in data science.' 'Students may collaborate with an additional faculty member, postdoc, or industry partner on projects.' Overseen by faculty from Applied Math, Biostatistics, CS or Maths. Fall 2022 listing.</t>
        </is>
      </c>
    </row>
    <row r="1385">
      <c r="A1385" s="77" t="inlineStr">
        <is>
          <t>US22-S03-R2</t>
        </is>
      </c>
      <c r="B1385" s="77" t="inlineStr">
        <is>
          <t>US22</t>
        </is>
      </c>
      <c r="C1385" s="77" t="inlineStr">
        <is>
          <t>US22-S03</t>
        </is>
      </c>
      <c r="D1385" s="77" t="inlineStr">
        <is>
          <t>Master of Science in Data Science practicum / capstone (DATA 2050)</t>
        </is>
      </c>
      <c r="E1385" s="77" t="inlineStr">
        <is>
          <t>employer; project</t>
        </is>
      </c>
      <c r="F1385" s="77" t="inlineStr">
        <is>
          <t>https://dsi.brown.edu/engage-dsi/industry-partnerships</t>
        </is>
      </c>
      <c r="G1385" s="77" t="inlineStr">
        <is>
          <t>Industry Partnerships</t>
        </is>
      </c>
      <c r="H1385" s="77" t="inlineStr">
        <is>
          <t>Capstone partners</t>
        </is>
      </c>
      <c r="I1385" s="77" t="inlineStr">
        <is>
          <t>undated</t>
        </is>
      </c>
      <c r="J1385" s="77" t="inlineStr">
        <is>
          <t>2026-10-13</t>
        </is>
      </c>
      <c r="K1385" s="77" t="inlineStr">
        <is>
          <t>page text (WebFetch, summarised by fetch model)</t>
        </is>
      </c>
      <c r="L1385" s="77" t="inlineStr">
        <is>
          <t>Master's students must complete a practicum project with an external company; example partners: Citizens Bank (Returned Deposit Items risk model), Brown Health (MRI/glioblastoma), Financial Youth Literacy (FLY) Initiative, PerformaMatch (recommendation systems). No years given.</t>
        </is>
      </c>
    </row>
    <row r="1386">
      <c r="A1386" s="77" t="inlineStr">
        <is>
          <t>US22-S03-R3</t>
        </is>
      </c>
      <c r="B1386" s="77" t="inlineStr">
        <is>
          <t>US22</t>
        </is>
      </c>
      <c r="C1386" s="77" t="inlineStr">
        <is>
          <t>US22-S03</t>
        </is>
      </c>
      <c r="D1386" s="77" t="inlineStr">
        <is>
          <t>Master of Science in Data Science practicum / capstone (DATA 2050)</t>
        </is>
      </c>
      <c r="E1386" s="77" t="inlineStr">
        <is>
          <t>group; employer</t>
        </is>
      </c>
      <c r="F1386" s="77" t="inlineStr">
        <is>
          <t>https://www.brown.edu/initiatives/data-science/content/experiential-requirement</t>
        </is>
      </c>
      <c r="G1386" s="77" t="inlineStr">
        <is>
          <t>Experiential Requirement (redirects to dsi.brown.edu)</t>
        </is>
      </c>
      <c r="H1386" s="77" t="inlineStr">
        <is>
          <t>Search result</t>
        </is>
      </c>
      <c r="I1386" s="77" t="inlineStr">
        <is>
          <t>undated</t>
        </is>
      </c>
      <c r="J1386" s="77" t="inlineStr">
        <is>
          <t>2026-10-13</t>
        </is>
      </c>
      <c r="K1386" s="77" t="inlineStr">
        <is>
          <t>search-summary paraphrase</t>
        </is>
      </c>
      <c r="L1386" s="77" t="inlineStr">
        <is>
          <t>Search summary: capstone teams usually 3-4 members; projects come from Brown entities and external entities (companies, nonprofits). Page itself redirected (301) when fetched.</t>
        </is>
      </c>
    </row>
    <row r="1387">
      <c r="A1387" s="77" t="inlineStr">
        <is>
          <t>US22-S04-R1</t>
        </is>
      </c>
      <c r="B1387" s="77" t="inlineStr">
        <is>
          <t>US22</t>
        </is>
      </c>
      <c r="C1387" s="77" t="inlineStr">
        <is>
          <t>US22-S04</t>
        </is>
      </c>
      <c r="D1387" s="77" t="inlineStr">
        <is>
          <t>Community-Engaged Data and Evaluation Collaborative (CEDEC)</t>
        </is>
      </c>
      <c r="E1387" s="77" t="inlineStr">
        <is>
          <t>project; group; employer; reach</t>
        </is>
      </c>
      <c r="F1387" s="77" t="inlineStr">
        <is>
          <t>https://swearer.brown.edu/faculty-staff/data-and-evaluation-partnerships</t>
        </is>
      </c>
      <c r="G1387" s="77" t="inlineStr">
        <is>
          <t>Data and Evaluation Partnerships</t>
        </is>
      </c>
      <c r="H1387" s="77" t="inlineStr">
        <is>
          <t>Main page</t>
        </is>
      </c>
      <c r="I1387" s="77" t="inlineStr">
        <is>
          <t>undated (initiative dated March 2025)</t>
        </is>
      </c>
      <c r="J1387" s="77" t="inlineStr">
        <is>
          <t>2026-10-13</t>
        </is>
      </c>
      <c r="K1387" s="77" t="inlineStr">
        <is>
          <t>page text (WebFetch, summarised by fetch model)</t>
        </is>
      </c>
      <c r="L1387" s="77" t="inlineStr">
        <is>
          <t>'Faculty or staff support and supervise teams of undergraduate and/or graduate students' on partner projects; 70+ community partners, 190+ completed projects; deliverables include data collection protocols and policy briefs; students from more than 30 academic programs.</t>
        </is>
      </c>
    </row>
    <row r="1388">
      <c r="A1388" s="77" t="inlineStr">
        <is>
          <t>US22-S04-R2</t>
        </is>
      </c>
      <c r="B1388" s="77" t="inlineStr">
        <is>
          <t>US22</t>
        </is>
      </c>
      <c r="C1388" s="77" t="inlineStr">
        <is>
          <t>US22-S04</t>
        </is>
      </c>
      <c r="D1388" s="77" t="inlineStr">
        <is>
          <t>Community-Engaged Data and Evaluation Collaborative (CEDEC)</t>
        </is>
      </c>
      <c r="E1388" s="77" t="inlineStr">
        <is>
          <t>status; participation</t>
        </is>
      </c>
      <c r="F1388" s="77" t="inlineStr">
        <is>
          <t>https://www.brown.edu/news/2025-03-05/community-engaged-collaborative</t>
        </is>
      </c>
      <c r="G1388" s="77" t="inlineStr">
        <is>
          <t>New initiative addresses community needs through partnerships with Brown scholars, students</t>
        </is>
      </c>
      <c r="H1388" s="77" t="inlineStr">
        <is>
          <t>News</t>
        </is>
      </c>
      <c r="I1388" s="77" t="inlineStr">
        <is>
          <t>2025-03-05</t>
        </is>
      </c>
      <c r="J1388" s="77" t="inlineStr">
        <is>
          <t>2026-10-13</t>
        </is>
      </c>
      <c r="K1388" s="77" t="inlineStr">
        <is>
          <t>search-summary paraphrase</t>
        </is>
      </c>
      <c r="L1388" s="77" t="inlineStr">
        <is>
          <t>Search summary: more than 50 projects underway this spring engaging over 100 students and 15 faculty/staff; courses include EEPS 1320 (GIS).</t>
        </is>
      </c>
    </row>
    <row r="1389">
      <c r="A1389" s="77" t="inlineStr">
        <is>
          <t>US23-S01-R1</t>
        </is>
      </c>
      <c r="B1389" s="77" t="inlineStr">
        <is>
          <t>US23</t>
        </is>
      </c>
      <c r="C1389" s="77" t="inlineStr">
        <is>
          <t>US23-S01</t>
        </is>
      </c>
      <c r="D1389" s="77" t="inlineStr">
        <is>
          <t>Business in Action (Gies experiential learning course for juniors)</t>
        </is>
      </c>
      <c r="E1389" s="77" t="inlineStr">
        <is>
          <t>group; employer; project</t>
        </is>
      </c>
      <c r="F1389" s="77" t="inlineStr">
        <is>
          <t>https://giesbusiness.illinois.edu/experience/experiential-learning/cohort-sequence</t>
        </is>
      </c>
      <c r="G1389" s="77" t="inlineStr">
        <is>
          <t>Cohort Sequence - Gies</t>
        </is>
      </c>
      <c r="H1389" s="77" t="inlineStr">
        <is>
          <t>BUS 301</t>
        </is>
      </c>
      <c r="I1389" s="77" t="inlineStr">
        <is>
          <t>undated</t>
        </is>
      </c>
      <c r="J1389" s="77" t="inlineStr">
        <is>
          <t>2026-10-13</t>
        </is>
      </c>
      <c r="K1389" s="77" t="inlineStr">
        <is>
          <t>page text</t>
        </is>
      </c>
      <c r="L1389" s="77" t="inlineStr">
        <is>
          <t>'Working in teams of 6-7, you will learn to develop strategies to solve complex problems'; problems for 'Fortune 100 corporations, midsize and startup companies, nonprofit organizations, and small businesses.'</t>
        </is>
      </c>
    </row>
    <row r="1390">
      <c r="A1390" s="77" t="inlineStr">
        <is>
          <t>US23-S01-R2</t>
        </is>
      </c>
      <c r="B1390" s="77" t="inlineStr">
        <is>
          <t>US23</t>
        </is>
      </c>
      <c r="C1390" s="77" t="inlineStr">
        <is>
          <t>US23-S01</t>
        </is>
      </c>
      <c r="D1390" s="77" t="inlineStr">
        <is>
          <t>Business in Action (Gies experiential learning course for juniors)</t>
        </is>
      </c>
      <c r="E1390" s="77" t="inlineStr">
        <is>
          <t>project; employer; participation; reach</t>
        </is>
      </c>
      <c r="F1390" s="77" t="inlineStr">
        <is>
          <t>https://giesbusiness.illinois.edu/corporate/student-consulting-projects</t>
        </is>
      </c>
      <c r="G1390" s="77" t="inlineStr">
        <is>
          <t>Student Consulting Projects</t>
        </is>
      </c>
      <c r="H1390" s="77" t="inlineStr">
        <is>
          <t>Undergraduate/Client process</t>
        </is>
      </c>
      <c r="I1390" s="77" t="inlineStr">
        <is>
          <t>undated</t>
        </is>
      </c>
      <c r="J1390" s="77" t="inlineStr">
        <is>
          <t>2026-10-13</t>
        </is>
      </c>
      <c r="K1390" s="77" t="inlineStr">
        <is>
          <t>page text</t>
        </is>
      </c>
      <c r="L1390" s="77" t="inlineStr">
        <is>
          <t>'Every Gies junior is required to partner with a real organization.' Semester-long, focused scope, clear deliverables; 'you receive all deliverables and final recommendations'; midpoint check-in and final presentation; clients submit challenge via form, scoping call, kickoff.</t>
        </is>
      </c>
    </row>
    <row r="1391">
      <c r="A1391" s="77" t="inlineStr">
        <is>
          <t>US23-S01-R3</t>
        </is>
      </c>
      <c r="B1391" s="77" t="inlineStr">
        <is>
          <t>US23</t>
        </is>
      </c>
      <c r="C1391" s="77" t="inlineStr">
        <is>
          <t>US23-S01</t>
        </is>
      </c>
      <c r="D1391" s="77" t="inlineStr">
        <is>
          <t>Business in Action (Gies experiential learning course for juniors)</t>
        </is>
      </c>
      <c r="E1391" s="77" t="inlineStr">
        <is>
          <t>group; participation; status</t>
        </is>
      </c>
      <c r="F1391" s="77" t="inlineStr">
        <is>
          <t>https://giesbusiness.illinois.edu/news/2021/06/22/illinois-gies-preparing-to-launch-nation-s-largest-experiential-learning-course</t>
        </is>
      </c>
      <c r="G1391" s="77" t="inlineStr">
        <is>
          <t>Gies preparing to launch nation's largest experiential learning course</t>
        </is>
      </c>
      <c r="H1391" s="77" t="inlineStr">
        <is>
          <t>News</t>
        </is>
      </c>
      <c r="I1391" s="77" t="inlineStr">
        <is>
          <t>2021</t>
        </is>
      </c>
      <c r="J1391" s="77" t="inlineStr">
        <is>
          <t>2026-10-13</t>
        </is>
      </c>
      <c r="K1391" s="77" t="inlineStr">
        <is>
          <t>page text</t>
        </is>
      </c>
      <c r="L1391" s="77" t="inlineStr">
        <is>
          <t>'Business 301: Business in Action'; teams of six to seven; 'more than 130 individual client projects'; 'a required course for all Gies juniors'; approx. 800 students; begins Fall 2021.</t>
        </is>
      </c>
    </row>
    <row r="1392">
      <c r="A1392" s="77" t="inlineStr">
        <is>
          <t>US23-S01-R4</t>
        </is>
      </c>
      <c r="B1392" s="77" t="inlineStr">
        <is>
          <t>US23</t>
        </is>
      </c>
      <c r="C1392" s="77" t="inlineStr">
        <is>
          <t>US23-S01</t>
        </is>
      </c>
      <c r="D1392" s="77" t="inlineStr">
        <is>
          <t>Business in Action (Gies experiential learning course for juniors)</t>
        </is>
      </c>
      <c r="E1392" s="77" t="inlineStr">
        <is>
          <t>status</t>
        </is>
      </c>
      <c r="F1392" s="77" t="inlineStr">
        <is>
          <t>https://giesbusiness.illinois.edu/course/BUS/301</t>
        </is>
      </c>
      <c r="G1392" s="77" t="inlineStr">
        <is>
          <t>BUS 301 - Gies</t>
        </is>
      </c>
      <c r="H1392" s="77" t="inlineStr">
        <is>
          <t>Course page</t>
        </is>
      </c>
      <c r="I1392" s="77" t="inlineStr">
        <is>
          <t>undated</t>
        </is>
      </c>
      <c r="J1392" s="77" t="inlineStr">
        <is>
          <t>2026-10-13</t>
        </is>
      </c>
      <c r="K1392" s="77" t="inlineStr">
        <is>
          <t>page text</t>
        </is>
      </c>
      <c r="L1392" s="77" t="inlineStr">
        <is>
          <t>Only status note: 'This course is no longer offered.' Credit and description fields blank.</t>
        </is>
      </c>
    </row>
    <row r="1393">
      <c r="A1393" s="77" t="inlineStr">
        <is>
          <t>US23-S02-R1</t>
        </is>
      </c>
      <c r="B1393" s="77" t="inlineStr">
        <is>
          <t>US23</t>
        </is>
      </c>
      <c r="C1393" s="77" t="inlineStr">
        <is>
          <t>US23-S02</t>
        </is>
      </c>
      <c r="D1393" s="77" t="inlineStr">
        <is>
          <t>Illinois Business Consulting (IBC)</t>
        </is>
      </c>
      <c r="E1393" s="77" t="inlineStr">
        <is>
          <t>project; group; employer</t>
        </is>
      </c>
      <c r="F1393" s="77" t="inlineStr">
        <is>
          <t>https://giesbusiness.illinois.edu/experience/experiential-learning/illinois-business-consulting</t>
        </is>
      </c>
      <c r="G1393" s="77" t="inlineStr">
        <is>
          <t>Illinois Business Consulting</t>
        </is>
      </c>
      <c r="H1393" s="77" t="inlineStr">
        <is>
          <t>Home</t>
        </is>
      </c>
      <c r="I1393" s="77" t="inlineStr">
        <is>
          <t>undated</t>
        </is>
      </c>
      <c r="J1393" s="77" t="inlineStr">
        <is>
          <t>2026-10-13</t>
        </is>
      </c>
      <c r="K1393" s="77" t="inlineStr">
        <is>
          <t>page text</t>
        </is>
      </c>
      <c r="L1393" s="77" t="inlineStr">
        <is>
          <t>'the largest student-run, professionally managed consulting organization in the US with more than 260 members'; 'multi-disciplinary teams'; clients 'Fortune 500 companies to innovative start-ups to well-established non-profit organizations'; ~800 hours per project.</t>
        </is>
      </c>
    </row>
    <row r="1394">
      <c r="A1394" s="77" t="inlineStr">
        <is>
          <t>US23-S03-R1</t>
        </is>
      </c>
      <c r="B1394" s="77" t="inlineStr">
        <is>
          <t>US23</t>
        </is>
      </c>
      <c r="C1394" s="77" t="inlineStr">
        <is>
          <t>US23-S03</t>
        </is>
      </c>
      <c r="D1394" s="77" t="inlineStr">
        <is>
          <t>Senior Engineering Project (SE 494), Industrial and Enterprise Systems Engineering</t>
        </is>
      </c>
      <c r="E1394" s="77" t="inlineStr">
        <is>
          <t>project; group; employer; participation</t>
        </is>
      </c>
      <c r="F1394" s="77" t="inlineStr">
        <is>
          <t>https://ise.illinois.edu/undergraduate/senior-engineering-program</t>
        </is>
      </c>
      <c r="G1394" s="77" t="inlineStr">
        <is>
          <t>Senior Design Capstone Project</t>
        </is>
      </c>
      <c r="H1394" s="77" t="inlineStr">
        <is>
          <t>Senior Engineering Program</t>
        </is>
      </c>
      <c r="I1394" s="77" t="inlineStr">
        <is>
          <t>undated</t>
        </is>
      </c>
      <c r="J1394" s="77" t="inlineStr">
        <is>
          <t>2026-10-13</t>
        </is>
      </c>
      <c r="K1394" s="77" t="inlineStr">
        <is>
          <t>page text</t>
        </is>
      </c>
      <c r="L1394" s="77" t="inlineStr">
        <is>
          <t>'Teams of three to four students, guided by an advisor'; industry partners submit real engineering challenges and provide financial support; Kickoff &amp; Company Visit (Week 1); On-Site Progress Presentation (Weeks 11-12); four written reports.</t>
        </is>
      </c>
    </row>
    <row r="1395">
      <c r="A1395" s="77" t="inlineStr">
        <is>
          <t>US23-S04-R1</t>
        </is>
      </c>
      <c r="B1395" s="77" t="inlineStr">
        <is>
          <t>US23</t>
        </is>
      </c>
      <c r="C1395" s="77" t="inlineStr">
        <is>
          <t>US23-S04</t>
        </is>
      </c>
      <c r="D1395" s="77" t="inlineStr">
        <is>
          <t>Senior Projects (CS 492/CS 494), Siebel School of Computing and Data Science</t>
        </is>
      </c>
      <c r="E1395" s="77" t="inlineStr">
        <is>
          <t>project; group; employer</t>
        </is>
      </c>
      <c r="F1395" s="77" t="inlineStr">
        <is>
          <t>https://siebelschool.illinois.edu/corporate/senior-design</t>
        </is>
      </c>
      <c r="G1395" s="77" t="inlineStr">
        <is>
          <t>Senior Design</t>
        </is>
      </c>
      <c r="H1395" s="77" t="inlineStr">
        <is>
          <t>Corporate</t>
        </is>
      </c>
      <c r="I1395" s="77" t="inlineStr">
        <is>
          <t>undated</t>
        </is>
      </c>
      <c r="J1395" s="77" t="inlineStr">
        <is>
          <t>2026-10-13</t>
        </is>
      </c>
      <c r="K1395" s="77" t="inlineStr">
        <is>
          <t>page text</t>
        </is>
      </c>
      <c r="L1395" s="77" t="inlineStr">
        <is>
          <t>'a typical project has four students'; 'Company representatives pitch their projects to all the enrolled students at the start of the fall semester'; 'Course runs from late August until mid-April'; 2-semester senior projects course (CS 492/4).</t>
        </is>
      </c>
    </row>
    <row r="1396">
      <c r="A1396" s="77" t="inlineStr">
        <is>
          <t>US23-S05-R1</t>
        </is>
      </c>
      <c r="B1396" s="77" t="inlineStr">
        <is>
          <t>US23</t>
        </is>
      </c>
      <c r="C1396" s="77" t="inlineStr">
        <is>
          <t>US23-S05</t>
        </is>
      </c>
      <c r="D1396" s="77" t="inlineStr">
        <is>
          <t>Master of Urban Planning Client Capstone</t>
        </is>
      </c>
      <c r="E1396" s="77" t="inlineStr">
        <is>
          <t>project; group; employer; duration</t>
        </is>
      </c>
      <c r="F1396" s="77" t="inlineStr">
        <is>
          <t>https://urban.illinois.edu/about-us/support-us/propose-a-capstone-project/</t>
        </is>
      </c>
      <c r="G1396" s="77" t="inlineStr">
        <is>
          <t>Propose a Capstone Project</t>
        </is>
      </c>
      <c r="H1396" s="77" t="inlineStr">
        <is>
          <t>Client information</t>
        </is>
      </c>
      <c r="I1396" s="77" t="inlineStr">
        <is>
          <t>undated</t>
        </is>
      </c>
      <c r="J1396" s="77" t="inlineStr">
        <is>
          <t>2026-10-13</t>
        </is>
      </c>
      <c r="K1396" s="77" t="inlineStr">
        <is>
          <t>page text</t>
        </is>
      </c>
      <c r="L1396" s="77" t="inlineStr">
        <is>
          <t>'structured as year-long consulting agreements'; 'A pair or small group of students may pursue a Capstone Project jointly'; students 'prepare a written and oral report for their client organization'; proposals due July 15.</t>
        </is>
      </c>
    </row>
    <row r="1397">
      <c r="A1397" s="77" t="inlineStr">
        <is>
          <t>US23-S05-R2</t>
        </is>
      </c>
      <c r="B1397" s="77" t="inlineStr">
        <is>
          <t>US23</t>
        </is>
      </c>
      <c r="C1397" s="77" t="inlineStr">
        <is>
          <t>US23-S05</t>
        </is>
      </c>
      <c r="D1397" s="77" t="inlineStr">
        <is>
          <t>Master of Urban Planning Client Capstone</t>
        </is>
      </c>
      <c r="E1397" s="77" t="inlineStr">
        <is>
          <t>employer; status; group</t>
        </is>
      </c>
      <c r="F1397" s="77" t="inlineStr">
        <is>
          <t>https://urban.illinois.edu/our-work/student-work/</t>
        </is>
      </c>
      <c r="G1397" s="77" t="inlineStr">
        <is>
          <t>Student Work</t>
        </is>
      </c>
      <c r="H1397" s="77" t="inlineStr">
        <is>
          <t>Client-based capstone projects</t>
        </is>
      </c>
      <c r="I1397" s="77" t="inlineStr">
        <is>
          <t>2024-2025</t>
        </is>
      </c>
      <c r="J1397" s="77" t="inlineStr">
        <is>
          <t>2026-10-13</t>
        </is>
      </c>
      <c r="K1397" s="77" t="inlineStr">
        <is>
          <t>page text</t>
        </is>
      </c>
      <c r="L1397" s="77" t="inlineStr">
        <is>
          <t>Stantec described as 'the client agency' (2024, individual project); Pride Action Tank collaboration (2025, two students).</t>
        </is>
      </c>
    </row>
    <row r="1398">
      <c r="A1398" s="77" t="inlineStr">
        <is>
          <t>US23-S06-R1</t>
        </is>
      </c>
      <c r="B1398" s="77" t="inlineStr">
        <is>
          <t>US23</t>
        </is>
      </c>
      <c r="C1398" s="77" t="inlineStr">
        <is>
          <t>US23-S06</t>
        </is>
      </c>
      <c r="D1398" s="77" t="inlineStr">
        <is>
          <t>MUP Plan-Making Workshop (UP 510), Urbana Comprehensive Plan</t>
        </is>
      </c>
      <c r="E1398" s="77" t="inlineStr">
        <is>
          <t>project; group; employer; status</t>
        </is>
      </c>
      <c r="F1398" s="77" t="inlineStr">
        <is>
          <t>https://urban.illinois.edu/our-work/student-work/</t>
        </is>
      </c>
      <c r="G1398" s="77" t="inlineStr">
        <is>
          <t>Student Work</t>
        </is>
      </c>
      <c r="H1398" s="77" t="inlineStr">
        <is>
          <t>UP 510-DA</t>
        </is>
      </c>
      <c r="I1398" s="77" t="inlineStr">
        <is>
          <t>Fall 2024</t>
        </is>
      </c>
      <c r="J1398" s="77" t="inlineStr">
        <is>
          <t>2026-10-13</t>
        </is>
      </c>
      <c r="K1398" s="77" t="inlineStr">
        <is>
          <t>page text</t>
        </is>
      </c>
      <c r="L1398" s="77" t="inlineStr">
        <is>
          <t>'helping the City of Urbana as they undertake a multi-year process of updating their comprehensive plan'; deliverables: graphic included in the adopted plan, refined future land use map, typology sheets, mobility map.</t>
        </is>
      </c>
    </row>
    <row r="1399">
      <c r="A1399" s="77" t="inlineStr">
        <is>
          <t>US23-S07-R1</t>
        </is>
      </c>
      <c r="B1399" s="77" t="inlineStr">
        <is>
          <t>US23</t>
        </is>
      </c>
      <c r="C1399" s="77" t="inlineStr">
        <is>
          <t>US23-S07</t>
        </is>
      </c>
      <c r="D1399" s="77" t="inlineStr">
        <is>
          <t>Master of Engineering Capstone Program project with industry partner</t>
        </is>
      </c>
      <c r="E1399" s="77" t="inlineStr">
        <is>
          <t>project; group; employer; eligibility</t>
        </is>
      </c>
      <c r="F1399" s="77" t="inlineStr">
        <is>
          <t>https://grainger.illinois.edu/academics/professional/practicums-and-capstone-projects</t>
        </is>
      </c>
      <c r="G1399" s="77" t="inlineStr">
        <is>
          <t>Capstone Projects</t>
        </is>
      </c>
      <c r="H1399" s="77" t="inlineStr">
        <is>
          <t>Capstone Program</t>
        </is>
      </c>
      <c r="I1399" s="77" t="inlineStr">
        <is>
          <t>undated</t>
        </is>
      </c>
      <c r="J1399" s="77" t="inlineStr">
        <is>
          <t>2026-10-13</t>
        </is>
      </c>
      <c r="K1399" s="77" t="inlineStr">
        <is>
          <t>page text</t>
        </is>
      </c>
      <c r="L1399" s="77" t="inlineStr">
        <is>
          <t>'M.Eng. students in a Capstone Program course have an exclusive opportunity to complete a one-semester project in cooperation with an industry partner'; 'The partner provides the project and a mentor'; students work 'either independently or as part of a team'.</t>
        </is>
      </c>
    </row>
    <row r="1400">
      <c r="A1400" s="77" t="inlineStr">
        <is>
          <t>US23-S08-R1</t>
        </is>
      </c>
      <c r="B1400" s="77" t="inlineStr">
        <is>
          <t>US23</t>
        </is>
      </c>
      <c r="C1400" s="77" t="inlineStr">
        <is>
          <t>US23-S08</t>
        </is>
      </c>
      <c r="D1400" s="77" t="inlineStr">
        <is>
          <t>Food Science Senior Capstone (FSHN 466)</t>
        </is>
      </c>
      <c r="E1400" s="77" t="inlineStr">
        <is>
          <t>project; group; employer</t>
        </is>
      </c>
      <c r="F1400" s="77" t="inlineStr">
        <is>
          <t>https://fshn.illinois.edu/academics/undergraduate-degrees/food-science</t>
        </is>
      </c>
      <c r="G1400" s="77" t="inlineStr">
        <is>
          <t>Food Science</t>
        </is>
      </c>
      <c r="H1400" s="77" t="inlineStr">
        <is>
          <t>Capstone</t>
        </is>
      </c>
      <c r="I1400" s="77" t="inlineStr">
        <is>
          <t>undated</t>
        </is>
      </c>
      <c r="J1400" s="77" t="inlineStr">
        <is>
          <t>2026-10-13</t>
        </is>
      </c>
      <c r="K1400" s="77" t="inlineStr">
        <is>
          <t>page text</t>
        </is>
      </c>
      <c r="L1400" s="77" t="inlineStr">
        <is>
          <t>'you will work in teams with industry partners, such as General Mills and Kraft Foods'; 'we invite industry representatives and students majoring in a variety of concentrations' to the Product Pitch and Product Showcase.</t>
        </is>
      </c>
    </row>
    <row r="1401">
      <c r="A1401" s="77" t="inlineStr">
        <is>
          <t>US24-S01-R1</t>
        </is>
      </c>
      <c r="B1401" s="77" t="inlineStr">
        <is>
          <t>US24</t>
        </is>
      </c>
      <c r="C1401" s="77" t="inlineStr">
        <is>
          <t>US24-S01</t>
        </is>
      </c>
      <c r="D1401" s="77" t="inlineStr">
        <is>
          <t>ISyE Senior Design (client projects)</t>
        </is>
      </c>
      <c r="E1401" s="77" t="inlineStr">
        <is>
          <t>project; group; employer; status; participation</t>
        </is>
      </c>
      <c r="F1401" s="77" t="inlineStr">
        <is>
          <t>https://www.isye.gatech.edu/about/partnerships/isye-partners-program/senior-design</t>
        </is>
      </c>
      <c r="G1401" s="77" t="inlineStr">
        <is>
          <t>Senior Design for Clients</t>
        </is>
      </c>
      <c r="H1401" s="77" t="inlineStr">
        <is>
          <t>Requirements; Client role; project listings</t>
        </is>
      </c>
      <c r="I1401" s="77" t="inlineStr">
        <is>
          <t>undated (lists Spring 2027)</t>
        </is>
      </c>
      <c r="J1401" s="77" t="inlineStr">
        <is>
          <t>2026-10-13</t>
        </is>
      </c>
      <c r="K1401" s="77" t="inlineStr">
        <is>
          <t>page text (WebFetch summary, not verbatim)</t>
        </is>
      </c>
      <c r="L1401" s="77" t="inlineStr">
        <is>
          <t>Fetched page summary: capstone course for all ISyE undergraduate seniors; teams supervised by a faculty advisor; client assigns a technical/managerial contact spending about 2-4 hours per week; final presentations to faculty and clients, written report to client; 'The listing has 38 Spring 2027 projects from 29 unique clients'; internal GT units appear among listings.</t>
        </is>
      </c>
    </row>
    <row r="1402">
      <c r="A1402" s="77" t="inlineStr">
        <is>
          <t>US24-S01-R2</t>
        </is>
      </c>
      <c r="B1402" s="77" t="inlineStr">
        <is>
          <t>US24</t>
        </is>
      </c>
      <c r="C1402" s="77" t="inlineStr">
        <is>
          <t>US24-S01</t>
        </is>
      </c>
      <c r="D1402" s="77" t="inlineStr">
        <is>
          <t>ISyE Senior Design (client projects)</t>
        </is>
      </c>
      <c r="E1402" s="77" t="inlineStr">
        <is>
          <t>status</t>
        </is>
      </c>
      <c r="F1402" s="77" t="inlineStr">
        <is>
          <t>https://www.gatech.edu/news/2026/05/13/celebrating-excellence-isye-senior-design-finalists-luncheon</t>
        </is>
      </c>
      <c r="G1402" s="77" t="inlineStr">
        <is>
          <t>Celebrating Excellence at the ISyE Senior Design Finalists' Luncheon</t>
        </is>
      </c>
      <c r="H1402" s="77" t="inlineStr">
        <is>
          <t>News</t>
        </is>
      </c>
      <c r="I1402" s="77" t="inlineStr">
        <is>
          <t>2026</t>
        </is>
      </c>
      <c r="J1402" s="77" t="inlineStr">
        <is>
          <t>2026-10-13</t>
        </is>
      </c>
      <c r="K1402" s="77" t="inlineStr">
        <is>
          <t>search-summary paraphrase</t>
        </is>
      </c>
      <c r="L1402" s="77" t="inlineStr">
        <is>
          <t>Search result title and snippet: Spring 2026 ISyE Senior Design finalists (projects with Novelis, American Airlines, Wellstar named by search summary). Page not opened.</t>
        </is>
      </c>
    </row>
    <row r="1403">
      <c r="A1403" s="77" t="inlineStr">
        <is>
          <t>US24-S02-R1</t>
        </is>
      </c>
      <c r="B1403" s="77" t="inlineStr">
        <is>
          <t>US24</t>
        </is>
      </c>
      <c r="C1403" s="77" t="inlineStr">
        <is>
          <t>US24-S02</t>
        </is>
      </c>
      <c r="D1403" s="77" t="inlineStr">
        <is>
          <t>Capstone Design (Institute-wide course and Capstone Design Expo)</t>
        </is>
      </c>
      <c r="E1403" s="77" t="inlineStr">
        <is>
          <t>project; group; employer; participation; status</t>
        </is>
      </c>
      <c r="F1403" s="77" t="inlineStr">
        <is>
          <t>https://coe.gatech.edu/news/2025/04/solutions-operating-room-and-cubesat-navigation-top-spring-2025-capstone-design-expo</t>
        </is>
      </c>
      <c r="G1403" s="77" t="inlineStr">
        <is>
          <t>Spring 2025 Capstone Design Expo</t>
        </is>
      </c>
      <c r="H1403" s="77" t="inlineStr">
        <is>
          <t>News</t>
        </is>
      </c>
      <c r="I1403" s="77" t="inlineStr">
        <is>
          <t>2025</t>
        </is>
      </c>
      <c r="J1403" s="77" t="inlineStr">
        <is>
          <t>2026-10-13</t>
        </is>
      </c>
      <c r="K1403" s="77" t="inlineStr">
        <is>
          <t>page text</t>
        </is>
      </c>
      <c r="L1403" s="77" t="inlineStr">
        <is>
          <t>'A record 238 teams of more than 1,300 students'; 'Almost 60% of the teams at the spring Expo worked on projects for industry sponsors.'</t>
        </is>
      </c>
    </row>
    <row r="1404">
      <c r="A1404" s="77" t="inlineStr">
        <is>
          <t>US24-S02-R2</t>
        </is>
      </c>
      <c r="B1404" s="77" t="inlineStr">
        <is>
          <t>US24</t>
        </is>
      </c>
      <c r="C1404" s="77" t="inlineStr">
        <is>
          <t>US24-S02</t>
        </is>
      </c>
      <c r="D1404" s="77" t="inlineStr">
        <is>
          <t>Capstone Design (Institute-wide course and Capstone Design Expo)</t>
        </is>
      </c>
      <c r="E1404" s="77" t="inlineStr">
        <is>
          <t>project; group; employer; reach</t>
        </is>
      </c>
      <c r="F1404" s="77" t="inlineStr">
        <is>
          <t>https://www.capstone.gatech.edu/sponsors/general-information/</t>
        </is>
      </c>
      <c r="G1404" s="77" t="inlineStr">
        <is>
          <t>General Information - Capstone Design</t>
        </is>
      </c>
      <c r="H1404" s="77" t="inlineStr">
        <is>
          <t>Sponsors</t>
        </is>
      </c>
      <c r="I1404" s="77" t="inlineStr">
        <is>
          <t>undated</t>
        </is>
      </c>
      <c r="J1404" s="77" t="inlineStr">
        <is>
          <t>2026-10-13</t>
        </is>
      </c>
      <c r="K1404" s="77" t="inlineStr">
        <is>
          <t>page text</t>
        </is>
      </c>
      <c r="L1404" s="77" t="inlineStr">
        <is>
          <t>Sponsor proposes the problem with a description and point of contact, makes a donation, typically receives the final report and prototype, can judge the Expo; 'a team of 5 graduating seniors for a semester'.</t>
        </is>
      </c>
    </row>
    <row r="1405">
      <c r="A1405" s="77" t="inlineStr">
        <is>
          <t>US24-S02-R3</t>
        </is>
      </c>
      <c r="B1405" s="77" t="inlineStr">
        <is>
          <t>US24</t>
        </is>
      </c>
      <c r="C1405" s="77" t="inlineStr">
        <is>
          <t>US24-S02</t>
        </is>
      </c>
      <c r="D1405" s="77" t="inlineStr">
        <is>
          <t>Capstone Design (Institute-wide course and Capstone Design Expo)</t>
        </is>
      </c>
      <c r="E1405" s="77" t="inlineStr">
        <is>
          <t>group; employer; participation</t>
        </is>
      </c>
      <c r="F1405" s="77" t="inlineStr">
        <is>
          <t>https://ece.gatech.edu/academics/undergrad/seniordesign.html</t>
        </is>
      </c>
      <c r="G1405" s="77" t="inlineStr">
        <is>
          <t>Senior Design &amp; Capstone Design Expo</t>
        </is>
      </c>
      <c r="H1405" s="77" t="inlineStr">
        <is>
          <t>Overview</t>
        </is>
      </c>
      <c r="I1405" s="77" t="inlineStr">
        <is>
          <t>Jan 2024</t>
        </is>
      </c>
      <c r="J1405" s="77" t="inlineStr">
        <is>
          <t>2026-10-13</t>
        </is>
      </c>
      <c r="K1405" s="77" t="inlineStr">
        <is>
          <t>page text</t>
        </is>
      </c>
      <c r="L1405" s="77" t="inlineStr">
        <is>
          <t>'Working in teams, students will complete a two-semester-long project'; teams may take on 'an industry sponsored challenge', build research tools or pursue start-up ideas.</t>
        </is>
      </c>
    </row>
    <row r="1406">
      <c r="A1406" s="77" t="inlineStr">
        <is>
          <t>US24-S03-R1</t>
        </is>
      </c>
      <c r="B1406" s="77" t="inlineStr">
        <is>
          <t>US24</t>
        </is>
      </c>
      <c r="C1406" s="77" t="inlineStr">
        <is>
          <t>US24-S03</t>
        </is>
      </c>
      <c r="D1406" s="77" t="inlineStr">
        <is>
          <t>Policy Task Force capstone (PUBP 4010/4020)</t>
        </is>
      </c>
      <c r="E1406" s="77" t="inlineStr">
        <is>
          <t>project; group; employer; participation</t>
        </is>
      </c>
      <c r="F1406" s="77" t="inlineStr">
        <is>
          <t>https://spp.gatech.edu/undergraduate/bspp-curriculum</t>
        </is>
      </c>
      <c r="G1406" s="77" t="inlineStr">
        <is>
          <t>Undergraduate Curriculum (BS Public Policy)</t>
        </is>
      </c>
      <c r="H1406" s="77" t="inlineStr">
        <is>
          <t>Policy Task Force</t>
        </is>
      </c>
      <c r="I1406" s="77" t="inlineStr">
        <is>
          <t>undated</t>
        </is>
      </c>
      <c r="J1406" s="77" t="inlineStr">
        <is>
          <t>2026-10-13</t>
        </is>
      </c>
      <c r="K1406" s="77" t="inlineStr">
        <is>
          <t>page text (WebFetch summary, not verbatim)</t>
        </is>
      </c>
      <c r="L1406" s="77" t="inlineStr">
        <is>
          <t>Fetched summary: 'two-semester capstone Policy Task Force sequence'; PUBP 4010 and 4020 required; projects from a public agency, not-for-profit organization, or private company; client representative provides oversight and feedback and evaluates final reports.</t>
        </is>
      </c>
    </row>
    <row r="1407">
      <c r="A1407" s="77" t="inlineStr">
        <is>
          <t>US24-S03-R2</t>
        </is>
      </c>
      <c r="B1407" s="77" t="inlineStr">
        <is>
          <t>US24</t>
        </is>
      </c>
      <c r="C1407" s="77" t="inlineStr">
        <is>
          <t>US24-S03</t>
        </is>
      </c>
      <c r="D1407" s="77" t="inlineStr">
        <is>
          <t>Policy Task Force capstone (PUBP 4010/4020)</t>
        </is>
      </c>
      <c r="E1407" s="77" t="inlineStr">
        <is>
          <t>status; employer</t>
        </is>
      </c>
      <c r="F1407" s="77" t="inlineStr">
        <is>
          <t>https://syllabus.gatech.edu/sites/default/files/2026-04/PUPB%204010%20Policy%20Taskforce%20Syllabus.Fall%202026.pdf</t>
        </is>
      </c>
      <c r="G1407" s="77" t="inlineStr">
        <is>
          <t>PUBP 4010 Policy Taskforce Syllabus Fall 2026</t>
        </is>
      </c>
      <c r="H1407" s="77" t="inlineStr">
        <is>
          <t>Syllabus</t>
        </is>
      </c>
      <c r="I1407" s="77" t="inlineStr">
        <is>
          <t>2026</t>
        </is>
      </c>
      <c r="J1407" s="77" t="inlineStr">
        <is>
          <t>2026-10-13</t>
        </is>
      </c>
      <c r="K1407" s="77" t="inlineStr">
        <is>
          <t>search-summary paraphrase</t>
        </is>
      </c>
      <c r="L1407" s="77" t="inlineStr">
        <is>
          <t>Search result: Fall 2026 syllabus includes 'Sprint 2: External Client Project' worth 15 points. PDF not opened.</t>
        </is>
      </c>
    </row>
    <row r="1408">
      <c r="A1408" s="77" t="inlineStr">
        <is>
          <t>US24-S04-R1</t>
        </is>
      </c>
      <c r="B1408" s="77" t="inlineStr">
        <is>
          <t>US24</t>
        </is>
      </c>
      <c r="C1408" s="77" t="inlineStr">
        <is>
          <t>US24-S04</t>
        </is>
      </c>
      <c r="D1408" s="77" t="inlineStr">
        <is>
          <t>Pro Bono Consulting (Scheller)</t>
        </is>
      </c>
      <c r="E1408" s="77" t="inlineStr">
        <is>
          <t>project; group; employer; eligibility; participation</t>
        </is>
      </c>
      <c r="F1408" s="77" t="inlineStr">
        <is>
          <t>https://www.scheller.gatech.edu/centers-and-initiatives/institute-for-leadership-and-social-impact/programs/pro-bono-consulting.html</t>
        </is>
      </c>
      <c r="G1408" s="77" t="inlineStr">
        <is>
          <t>Pro Bono Consulting</t>
        </is>
      </c>
      <c r="H1408" s="77" t="inlineStr">
        <is>
          <t>Program page</t>
        </is>
      </c>
      <c r="I1408" s="77" t="inlineStr">
        <is>
          <t>undated</t>
        </is>
      </c>
      <c r="J1408" s="77" t="inlineStr">
        <is>
          <t>2026-10-13</t>
        </is>
      </c>
      <c r="K1408" s="77" t="inlineStr">
        <is>
          <t>page text (WebFetch summary, not verbatim)</t>
        </is>
      </c>
      <c r="L1408" s="77" t="inlineStr">
        <is>
          <t>Fetched summary: graduate students apply, are interviewed and selected; teams work closely with client staff; clients are Atlanta not-for-profits; mid-project and final presentations; 15 weeks.</t>
        </is>
      </c>
    </row>
    <row r="1409">
      <c r="A1409" s="77" t="inlineStr">
        <is>
          <t>US24-S04-R2</t>
        </is>
      </c>
      <c r="B1409" s="77" t="inlineStr">
        <is>
          <t>US24</t>
        </is>
      </c>
      <c r="C1409" s="77" t="inlineStr">
        <is>
          <t>US24-S04</t>
        </is>
      </c>
      <c r="D1409" s="77" t="inlineStr">
        <is>
          <t>Pro Bono Consulting (Scheller)</t>
        </is>
      </c>
      <c r="E1409" s="77" t="inlineStr">
        <is>
          <t>status; employer</t>
        </is>
      </c>
      <c r="F1409" s="77" t="inlineStr">
        <is>
          <t>https://www.scheller.gatech.edu/news/ilsi/2025/partnering-for-impact-mba-students-work-with-ready-set-push.html</t>
        </is>
      </c>
      <c r="G1409" s="77" t="inlineStr">
        <is>
          <t>Partnering for Impact: MBA Students Work with Ready, Set, Push</t>
        </is>
      </c>
      <c r="H1409" s="77" t="inlineStr">
        <is>
          <t>News</t>
        </is>
      </c>
      <c r="I1409" s="77" t="inlineStr">
        <is>
          <t>2025</t>
        </is>
      </c>
      <c r="J1409" s="77" t="inlineStr">
        <is>
          <t>2026-10-13</t>
        </is>
      </c>
      <c r="K1409" s="77" t="inlineStr">
        <is>
          <t>search-summary paraphrase</t>
        </is>
      </c>
      <c r="L1409" s="77" t="inlineStr">
        <is>
          <t>Search summary: Summer 2025 five nonprofit partners incl. Ready Set Push, Community Foundation of West Georgia, Restoration Storehouse; Fall 2025 team with Pro Bono Partnership of Atlanta. Page not opened.</t>
        </is>
      </c>
    </row>
    <row r="1410">
      <c r="A1410" s="77" t="inlineStr">
        <is>
          <t>US24-S05-R1</t>
        </is>
      </c>
      <c r="B1410" s="77" t="inlineStr">
        <is>
          <t>US24</t>
        </is>
      </c>
      <c r="C1410" s="77" t="inlineStr">
        <is>
          <t>US24-S05</t>
        </is>
      </c>
      <c r="D1410" s="77" t="inlineStr">
        <is>
          <t>Scheller Full-time MBA Practicums (Business Analytics, Sustainable Business Consulting etc.)</t>
        </is>
      </c>
      <c r="E1410" s="77" t="inlineStr">
        <is>
          <t>project; group; employer</t>
        </is>
      </c>
      <c r="F1410" s="77" t="inlineStr">
        <is>
          <t>https://www.scheller.gatech.edu/explore-programs/mba-programs/full-time-mba/curriculum/practicums.html</t>
        </is>
      </c>
      <c r="G1410" s="77" t="inlineStr">
        <is>
          <t>Full-time MBA Practicums</t>
        </is>
      </c>
      <c r="H1410" s="77" t="inlineStr">
        <is>
          <t>Practicums</t>
        </is>
      </c>
      <c r="I1410" s="77" t="inlineStr">
        <is>
          <t>undated</t>
        </is>
      </c>
      <c r="J1410" s="77" t="inlineStr">
        <is>
          <t>2026-10-13</t>
        </is>
      </c>
      <c r="K1410" s="77" t="inlineStr">
        <is>
          <t>page text (WebFetch summary, not verbatim)</t>
        </is>
      </c>
      <c r="L1410" s="77" t="inlineStr">
        <is>
          <t>Fetched summary: Business Analytics 'pairs groups of students with a company'; Sustainable Business Consulting teams 'assigned to sustainability-relevant, business-focused projects'; named clients per practicum; years not given.</t>
        </is>
      </c>
    </row>
    <row r="1411">
      <c r="A1411" s="77" t="inlineStr">
        <is>
          <t>US24-S06-R1</t>
        </is>
      </c>
      <c r="B1411" s="77" t="inlineStr">
        <is>
          <t>US24</t>
        </is>
      </c>
      <c r="C1411" s="77" t="inlineStr">
        <is>
          <t>US24-S06</t>
        </is>
      </c>
      <c r="D1411" s="77" t="inlineStr">
        <is>
          <t>Vertically Integrated Projects (VIP)</t>
        </is>
      </c>
      <c r="E1411" s="77" t="inlineStr">
        <is>
          <t>project; group; employer; eligibility; credit</t>
        </is>
      </c>
      <c r="F1411" s="77" t="inlineStr">
        <is>
          <t>https://vip.gatech.edu/</t>
        </is>
      </c>
      <c r="G1411" s="77" t="inlineStr">
        <is>
          <t>VIP</t>
        </is>
      </c>
      <c r="H1411" s="77" t="inlineStr">
        <is>
          <t>Home</t>
        </is>
      </c>
      <c r="I1411" s="77" t="inlineStr">
        <is>
          <t>current</t>
        </is>
      </c>
      <c r="J1411" s="77" t="inlineStr">
        <is>
          <t>2026-10-13</t>
        </is>
      </c>
      <c r="K1411" s="77" t="inlineStr">
        <is>
          <t>page text (WebFetch summary, not verbatim)</t>
        </is>
      </c>
      <c r="L1411" s="77" t="inlineStr">
        <is>
          <t>Open to 'sophomores and above'; multidisciplinary teams built around long-term faculty research projects; 1-2 credits per semester; industry partners can join via Industrial Affiliates Program at $20K per team per year.</t>
        </is>
      </c>
    </row>
    <row r="1412">
      <c r="A1412" s="77" t="inlineStr">
        <is>
          <t>US24-S06-R2</t>
        </is>
      </c>
      <c r="B1412" s="77" t="inlineStr">
        <is>
          <t>US24</t>
        </is>
      </c>
      <c r="C1412" s="77" t="inlineStr">
        <is>
          <t>US24-S06</t>
        </is>
      </c>
      <c r="D1412" s="77" t="inlineStr">
        <is>
          <t>Vertically Integrated Projects (VIP)</t>
        </is>
      </c>
      <c r="E1412" s="77" t="inlineStr">
        <is>
          <t>group; credit; eligibility; employer</t>
        </is>
      </c>
      <c r="F1412" s="77" t="inlineStr">
        <is>
          <t>https://catalog.gatech.edu/academics/special-academic-programs/vertically-integrated-projects-program/</t>
        </is>
      </c>
      <c r="G1412" s="77" t="inlineStr">
        <is>
          <t>Vertically Integrated Projects Program</t>
        </is>
      </c>
      <c r="H1412" s="77" t="inlineStr">
        <is>
          <t>Catalog</t>
        </is>
      </c>
      <c r="I1412" s="77" t="inlineStr">
        <is>
          <t>current</t>
        </is>
      </c>
      <c r="J1412" s="77" t="inlineStr">
        <is>
          <t>2026-10-13</t>
        </is>
      </c>
      <c r="K1412" s="77" t="inlineStr">
        <is>
          <t>page text (WebFetch summary, not verbatim)</t>
        </is>
      </c>
      <c r="L1412" s="77" t="inlineStr">
        <is>
          <t>Teams 'established by faculty request'; composition sophomores through post-docs and faculty; credit limits by level; page does not mention external partners or sponsors.</t>
        </is>
      </c>
    </row>
    <row r="1413">
      <c r="A1413" s="77" t="inlineStr">
        <is>
          <t>US24-S07-R1</t>
        </is>
      </c>
      <c r="B1413" s="77" t="inlineStr">
        <is>
          <t>US24</t>
        </is>
      </c>
      <c r="C1413" s="77" t="inlineStr">
        <is>
          <t>US24-S07</t>
        </is>
      </c>
      <c r="D1413" s="77" t="inlineStr">
        <is>
          <t>CS Junior Design / CS Capstone</t>
        </is>
      </c>
      <c r="E1413" s="77" t="inlineStr">
        <is>
          <t>project; employer; status</t>
        </is>
      </c>
      <c r="F1413" s="77" t="inlineStr">
        <is>
          <t>https://sci.cc.gatech.edu/cs-capstone</t>
        </is>
      </c>
      <c r="G1413" s="77" t="inlineStr">
        <is>
          <t>CS Capstone</t>
        </is>
      </c>
      <c r="H1413" s="77" t="inlineStr">
        <is>
          <t>Overview</t>
        </is>
      </c>
      <c r="I1413" s="77" t="inlineStr">
        <is>
          <t>2026</t>
        </is>
      </c>
      <c r="J1413" s="77" t="inlineStr">
        <is>
          <t>2026-10-13</t>
        </is>
      </c>
      <c r="K1413" s="77" t="inlineStr">
        <is>
          <t>page text (WebFetch summary, not verbatim)</t>
        </is>
      </c>
      <c r="L1413" s="77" t="inlineStr">
        <is>
          <t>Fetched summary: 'The CS Capstone is now a single-semester course'; clients 'within the Georgia Tech community or in professional industries beyond campus'; upcoming Expo April 27.</t>
        </is>
      </c>
    </row>
    <row r="1414">
      <c r="A1414" s="77" t="inlineStr">
        <is>
          <t>US25-S01-R1</t>
        </is>
      </c>
      <c r="B1414" s="77" t="inlineStr">
        <is>
          <t>US25</t>
        </is>
      </c>
      <c r="C1414" s="77" t="inlineStr">
        <is>
          <t>US25-S01</t>
        </is>
      </c>
      <c r="D1414" s="77" t="inlineStr">
        <is>
          <t>Engineering Projects in Community Service (EPICS) at Purdue</t>
        </is>
      </c>
      <c r="E1414" s="77" t="inlineStr">
        <is>
          <t>project; group; employer</t>
        </is>
      </c>
      <c r="F1414" s="77" t="inlineStr">
        <is>
          <t>https://engineering.purdue.edu/EPICS</t>
        </is>
      </c>
      <c r="G1414" s="77" t="inlineStr">
        <is>
          <t>EPICS at Purdue</t>
        </is>
      </c>
      <c r="H1414" s="77" t="inlineStr">
        <is>
          <t>Home</t>
        </is>
      </c>
      <c r="I1414" s="77" t="inlineStr">
        <is>
          <t>2026 (modified 30 Jun 2026)</t>
        </is>
      </c>
      <c r="J1414" s="77" t="inlineStr">
        <is>
          <t>2026-10-13</t>
        </is>
      </c>
      <c r="K1414" s="77" t="inlineStr">
        <is>
          <t>page text (WebFetch)</t>
        </is>
      </c>
      <c r="L1414" s="77" t="inlineStr">
        <is>
          <t>'undergraduate student teams design, build, and deploy real systems that solve engineering-based problems for community service and education organizations'; 'Each team has a multiyear partnership with a community service or education organization'; four project areas.</t>
        </is>
      </c>
    </row>
    <row r="1415">
      <c r="A1415" s="77" t="inlineStr">
        <is>
          <t>US25-S01-R2</t>
        </is>
      </c>
      <c r="B1415" s="77" t="inlineStr">
        <is>
          <t>US25</t>
        </is>
      </c>
      <c r="C1415" s="77" t="inlineStr">
        <is>
          <t>US25-S01</t>
        </is>
      </c>
      <c r="D1415" s="77" t="inlineStr">
        <is>
          <t>Engineering Projects in Community Service (EPICS) at Purdue</t>
        </is>
      </c>
      <c r="E1415" s="77" t="inlineStr">
        <is>
          <t>reach; eligibility; status</t>
        </is>
      </c>
      <c r="F1415" s="77" t="inlineStr">
        <is>
          <t>https://engineering.purdue.edu/EPICS/purdue/future-students/register</t>
        </is>
      </c>
      <c r="G1415" s="77" t="inlineStr">
        <is>
          <t>EPICS Register</t>
        </is>
      </c>
      <c r="H1415" s="77" t="inlineStr">
        <is>
          <t>Registration</t>
        </is>
      </c>
      <c r="I1415" s="77" t="inlineStr">
        <is>
          <t>2026</t>
        </is>
      </c>
      <c r="J1415" s="77" t="inlineStr">
        <is>
          <t>2026-10-13</t>
        </is>
      </c>
      <c r="K1415" s="77" t="inlineStr">
        <is>
          <t>page text (WebFetch)</t>
        </is>
      </c>
      <c r="L1415" s="77" t="inlineStr">
        <is>
          <t>'Registration for EPICS is open to all undergraduates.' Senior design needs prior approval. Spring 2027 pre-registration Sep 28-Oct 26, 2026; open registration from Dec 7, 2026; lecture and lab CRNs.</t>
        </is>
      </c>
    </row>
    <row r="1416">
      <c r="A1416" s="77" t="inlineStr">
        <is>
          <t>US25-S01-R3</t>
        </is>
      </c>
      <c r="B1416" s="77" t="inlineStr">
        <is>
          <t>US25</t>
        </is>
      </c>
      <c r="C1416" s="77" t="inlineStr">
        <is>
          <t>US25-S01</t>
        </is>
      </c>
      <c r="D1416" s="77" t="inlineStr">
        <is>
          <t>Engineering Projects in Community Service (EPICS) at Purdue</t>
        </is>
      </c>
      <c r="E1416" s="77" t="inlineStr">
        <is>
          <t>group; credit; participation</t>
        </is>
      </c>
      <c r="F1416" s="77" t="inlineStr">
        <is>
          <t>https://engineering.purdue.edu/EPICS/purdue/credit</t>
        </is>
      </c>
      <c r="G1416" s="77" t="inlineStr">
        <is>
          <t>EPICS credit (search result)</t>
        </is>
      </c>
      <c r="H1416" s="77" t="inlineStr">
        <is>
          <t>Credit/syllabus</t>
        </is>
      </c>
      <c r="I1416" s="77" t="inlineStr">
        <is>
          <t>undated</t>
        </is>
      </c>
      <c r="J1416" s="77" t="inlineStr">
        <is>
          <t>2026-10-13</t>
        </is>
      </c>
      <c r="K1416" s="77" t="inlineStr">
        <is>
          <t>search-summary paraphrase</t>
        </is>
      </c>
      <c r="L1416" s="77" t="inlineStr">
        <is>
          <t>Variable 1-3 credits; recommended teams of 8-20; partners typically not-for-profit, also schools and governmental groups; at least two consecutive semesters. Fetched credit page itself (modified 5 Aug 2025) states only 'for real community organizations'.</t>
        </is>
      </c>
    </row>
    <row r="1417">
      <c r="A1417" s="77" t="inlineStr">
        <is>
          <t>US25-S02-R1</t>
        </is>
      </c>
      <c r="B1417" s="77" t="inlineStr">
        <is>
          <t>US25</t>
        </is>
      </c>
      <c r="C1417" s="77" t="inlineStr">
        <is>
          <t>US25-S02</t>
        </is>
      </c>
      <c r="D1417" s="77" t="inlineStr">
        <is>
          <t>The Data Mine - Corporate Partners Program</t>
        </is>
      </c>
      <c r="E1417" s="77" t="inlineStr">
        <is>
          <t>project; group; employer; eligibility</t>
        </is>
      </c>
      <c r="F1417" s="77" t="inlineStr">
        <is>
          <t>https://datamine.purdue.edu/about/</t>
        </is>
      </c>
      <c r="G1417" s="77" t="inlineStr">
        <is>
          <t>About The Data Mine</t>
        </is>
      </c>
      <c r="H1417" s="77" t="inlineStr">
        <is>
          <t>Corporate Partners</t>
        </is>
      </c>
      <c r="I1417" s="77" t="inlineStr">
        <is>
          <t>undated</t>
        </is>
      </c>
      <c r="J1417" s="77" t="inlineStr">
        <is>
          <t>2026-10-13</t>
        </is>
      </c>
      <c r="K1417" s="77" t="inlineStr">
        <is>
          <t>page text (WebFetch)</t>
        </is>
      </c>
      <c r="L1417" s="77" t="inlineStr">
        <is>
          <t>'weekly mentorship from a corporate partner mentor'; 'Projects designed to run for a full academic year'; scrum teams, 2-week sprints; open to any major.</t>
        </is>
      </c>
    </row>
    <row r="1418">
      <c r="A1418" s="77" t="inlineStr">
        <is>
          <t>US25-S02-R2</t>
        </is>
      </c>
      <c r="B1418" s="77" t="inlineStr">
        <is>
          <t>US25</t>
        </is>
      </c>
      <c r="C1418" s="77" t="inlineStr">
        <is>
          <t>US25-S02</t>
        </is>
      </c>
      <c r="D1418" s="77" t="inlineStr">
        <is>
          <t>The Data Mine - Corporate Partners Program</t>
        </is>
      </c>
      <c r="E1418" s="77" t="inlineStr">
        <is>
          <t>employer; status</t>
        </is>
      </c>
      <c r="F1418" s="77" t="inlineStr">
        <is>
          <t>https://www.purdue.edu/teaching-learning/news/04_08_25.php</t>
        </is>
      </c>
      <c r="G1418" s="77" t="inlineStr">
        <is>
          <t>Data Mine Corporate Partners Symposium</t>
        </is>
      </c>
      <c r="H1418" s="77" t="inlineStr">
        <is>
          <t>News</t>
        </is>
      </c>
      <c r="I1418" s="77" t="inlineStr">
        <is>
          <t>2025</t>
        </is>
      </c>
      <c r="J1418" s="77" t="inlineStr">
        <is>
          <t>2026-10-13</t>
        </is>
      </c>
      <c r="K1418" s="77" t="inlineStr">
        <is>
          <t>search-summary paraphrase</t>
        </is>
      </c>
      <c r="L1418" s="77" t="inlineStr">
        <is>
          <t>Symposium 30 April 2025 showcasing over 90 projects with 68 corporate partners.</t>
        </is>
      </c>
    </row>
    <row r="1419">
      <c r="A1419" s="77" t="inlineStr">
        <is>
          <t>US25-S03-R1</t>
        </is>
      </c>
      <c r="B1419" s="77" t="inlineStr">
        <is>
          <t>US25</t>
        </is>
      </c>
      <c r="C1419" s="77" t="inlineStr">
        <is>
          <t>US25-S03</t>
        </is>
      </c>
      <c r="D1419" s="77" t="inlineStr">
        <is>
          <t>Purdue Business (Daniels School) Partner Projects via Office of Business Partnerships</t>
        </is>
      </c>
      <c r="E1419" s="77" t="inlineStr">
        <is>
          <t>project; group; employer; status; reach</t>
        </is>
      </c>
      <c r="F1419" s="77" t="inlineStr">
        <is>
          <t>https://business.purdue.edu/partnerships/projects/</t>
        </is>
      </c>
      <c r="G1419" s="77" t="inlineStr">
        <is>
          <t>Partner Projects</t>
        </is>
      </c>
      <c r="H1419" s="77" t="inlineStr">
        <is>
          <t>Project listings</t>
        </is>
      </c>
      <c r="I1419" s="77" t="inlineStr">
        <is>
          <t>2024-2026</t>
        </is>
      </c>
      <c r="J1419" s="77" t="inlineStr">
        <is>
          <t>2026-10-13</t>
        </is>
      </c>
      <c r="K1419" s="77" t="inlineStr">
        <is>
          <t>page text (WebFetch, first 100k chars)</t>
        </is>
      </c>
      <c r="L1419" s="77" t="inlineStr">
        <is>
          <t>Partners 'define the problem and supply data'; teams of 3-4 or 5+; projects tied to MGMT courses and a Capstone; deliverables presentations to company leadership, reports, dashboards; projects labelled 2024, 2025, 2026.</t>
        </is>
      </c>
    </row>
    <row r="1420">
      <c r="A1420" s="77" t="inlineStr">
        <is>
          <t>US25-S04-R1</t>
        </is>
      </c>
      <c r="B1420" s="77" t="inlineStr">
        <is>
          <t>US25</t>
        </is>
      </c>
      <c r="C1420" s="77" t="inlineStr">
        <is>
          <t>US25-S04</t>
        </is>
      </c>
      <c r="D1420" s="77" t="inlineStr">
        <is>
          <t>Edwardson School of Industrial Engineering Senior Capstone Program</t>
        </is>
      </c>
      <c r="E1420" s="77" t="inlineStr">
        <is>
          <t>project; employer</t>
        </is>
      </c>
      <c r="F1420" s="77" t="inlineStr">
        <is>
          <t>https://engineering.purdue.edu/IE/corporatepartners/seniorcapstoneprogram</t>
        </is>
      </c>
      <c r="G1420" s="77" t="inlineStr">
        <is>
          <t>Capstone Program - IE</t>
        </is>
      </c>
      <c r="H1420" s="77" t="inlineStr">
        <is>
          <t>Program</t>
        </is>
      </c>
      <c r="I1420" s="77" t="inlineStr">
        <is>
          <t>undated</t>
        </is>
      </c>
      <c r="J1420" s="77" t="inlineStr">
        <is>
          <t>2026-10-13</t>
        </is>
      </c>
      <c r="K1420" s="77" t="inlineStr">
        <is>
          <t>page text (WebFetch)</t>
        </is>
      </c>
      <c r="L1420" s="77" t="inlineStr">
        <is>
          <t>'collaborate with industry partners on real-world projects'; 'Projects may be spread over two semesters'; 'Poster Exhibition of all capstone projects'.</t>
        </is>
      </c>
    </row>
    <row r="1421">
      <c r="A1421" s="77" t="inlineStr">
        <is>
          <t>US25-S05-R1</t>
        </is>
      </c>
      <c r="B1421" s="77" t="inlineStr">
        <is>
          <t>US25</t>
        </is>
      </c>
      <c r="C1421" s="77" t="inlineStr">
        <is>
          <t>US25-S05</t>
        </is>
      </c>
      <c r="D1421" s="77" t="inlineStr">
        <is>
          <t>Boiler Communication (COM 49101)</t>
        </is>
      </c>
      <c r="E1421" s="77" t="inlineStr">
        <is>
          <t>group; employer; project</t>
        </is>
      </c>
      <c r="F1421" s="77" t="inlineStr">
        <is>
          <t>https://cla.purdue.edu/communication/boilercom/clients/</t>
        </is>
      </c>
      <c r="G1421" s="77" t="inlineStr">
        <is>
          <t>Boiler Communication Clients</t>
        </is>
      </c>
      <c r="H1421" s="77" t="inlineStr">
        <is>
          <t>Clients</t>
        </is>
      </c>
      <c r="I1421" s="77" t="inlineStr">
        <is>
          <t>undated</t>
        </is>
      </c>
      <c r="J1421" s="77" t="inlineStr">
        <is>
          <t>2026-10-13</t>
        </is>
      </c>
      <c r="K1421" s="77" t="inlineStr">
        <is>
          <t>page text (WebFetch)</t>
        </is>
      </c>
      <c r="L1421" s="77" t="inlineStr">
        <is>
          <t>Clients apply by form; 'you will work directly with a team of students who will manage your account'; non-profits and businesses in West Lafayette; 'regular updates on the progress of your campaign'.</t>
        </is>
      </c>
    </row>
    <row r="1422">
      <c r="A1422" s="77" t="inlineStr">
        <is>
          <t>US25-S05-R2</t>
        </is>
      </c>
      <c r="B1422" s="77" t="inlineStr">
        <is>
          <t>US25</t>
        </is>
      </c>
      <c r="C1422" s="77" t="inlineStr">
        <is>
          <t>US25-S05</t>
        </is>
      </c>
      <c r="D1422" s="77" t="inlineStr">
        <is>
          <t>Boiler Communication (COM 49101)</t>
        </is>
      </c>
      <c r="E1422" s="77" t="inlineStr">
        <is>
          <t>project; eligibility</t>
        </is>
      </c>
      <c r="F1422" s="77" t="inlineStr">
        <is>
          <t>https://cla.purdue.edu/communication/boilercom/students/</t>
        </is>
      </c>
      <c r="G1422" s="77" t="inlineStr">
        <is>
          <t>Boiler Communication Students</t>
        </is>
      </c>
      <c r="H1422" s="77" t="inlineStr">
        <is>
          <t>Students</t>
        </is>
      </c>
      <c r="I1422" s="77" t="inlineStr">
        <is>
          <t>undated</t>
        </is>
      </c>
      <c r="J1422" s="77" t="inlineStr">
        <is>
          <t>2026-10-13</t>
        </is>
      </c>
      <c r="K1422" s="77" t="inlineStr">
        <is>
          <t>page text (WebFetch)</t>
        </is>
      </c>
      <c r="L1422" s="77" t="inlineStr">
        <is>
          <t>'The organization is structured as a class and meets weekly throughout the semester'; members 'create, implement, and evaluate a strategic PR campaign for each client'.</t>
        </is>
      </c>
    </row>
    <row r="1423">
      <c r="A1423" s="77" t="inlineStr">
        <is>
          <t>US25-S05-R3</t>
        </is>
      </c>
      <c r="B1423" s="77" t="inlineStr">
        <is>
          <t>US25</t>
        </is>
      </c>
      <c r="C1423" s="77" t="inlineStr">
        <is>
          <t>US25-S05</t>
        </is>
      </c>
      <c r="D1423" s="77" t="inlineStr">
        <is>
          <t>Boiler Communication (COM 49101)</t>
        </is>
      </c>
      <c r="E1423" s="77" t="inlineStr">
        <is>
          <t>project; group; employer; credit</t>
        </is>
      </c>
      <c r="F1423" s="77" t="inlineStr">
        <is>
          <t>https://catalog.purdue.edu/preview_course_nopop.php?catoid=18&amp;coid=212989</t>
        </is>
      </c>
      <c r="G1423" s="77" t="inlineStr">
        <is>
          <t>COM 49101 Boiler Communication</t>
        </is>
      </c>
      <c r="H1423" s="77" t="inlineStr">
        <is>
          <t>Catalog</t>
        </is>
      </c>
      <c r="I1423" s="77" t="inlineStr">
        <is>
          <t>catalog (year unconfirmed)</t>
        </is>
      </c>
      <c r="J1423" s="77" t="inlineStr">
        <is>
          <t>2026-10-13</t>
        </is>
      </c>
      <c r="K1423" s="77" t="inlineStr">
        <is>
          <t>search-summary paraphrase</t>
        </is>
      </c>
      <c r="L1423" s="77" t="inlineStr">
        <is>
          <t>Hands-on PR course where student-led teams produce comprehensive strategic communication campaigns for actual clients; typically Fall Spring.</t>
        </is>
      </c>
    </row>
    <row r="1424">
      <c r="A1424" s="77" t="inlineStr">
        <is>
          <t>US25-S06-R1</t>
        </is>
      </c>
      <c r="B1424" s="77" t="inlineStr">
        <is>
          <t>US25</t>
        </is>
      </c>
      <c r="C1424" s="77" t="inlineStr">
        <is>
          <t>US25-S06</t>
        </is>
      </c>
      <c r="D1424" s="77" t="inlineStr">
        <is>
          <t>CS 44100 Data Science Capstone</t>
        </is>
      </c>
      <c r="E1424" s="77" t="inlineStr">
        <is>
          <t>project; group; employer; credit; status</t>
        </is>
      </c>
      <c r="F1424" s="77" t="inlineStr">
        <is>
          <t>https://catalog.purdue.edu/preview_course_nopop.php?catoid=18&amp;coid=215611</t>
        </is>
      </c>
      <c r="G1424" s="77" t="inlineStr">
        <is>
          <t>CS 44100 Data Science Capstone</t>
        </is>
      </c>
      <c r="H1424" s="77" t="inlineStr">
        <is>
          <t>Course description</t>
        </is>
      </c>
      <c r="I1424" s="77" t="inlineStr">
        <is>
          <t>2025-26</t>
        </is>
      </c>
      <c r="J1424" s="77" t="inlineStr">
        <is>
          <t>2026-10-13</t>
        </is>
      </c>
      <c r="K1424" s="77" t="inlineStr">
        <is>
          <t>page text (WebFetch)</t>
        </is>
      </c>
      <c r="L1424" s="77" t="inlineStr">
        <is>
          <t>Teams identify and solve real-world data science problems, often sponsored by corporate or research partners; 3.00 credits; 2025-2026 University Catalog (archived label).</t>
        </is>
      </c>
    </row>
    <row r="1425">
      <c r="A1425" s="77" t="inlineStr">
        <is>
          <t>US26-S01-R1</t>
        </is>
      </c>
      <c r="B1425" s="77" t="inlineStr">
        <is>
          <t>US26</t>
        </is>
      </c>
      <c r="C1425" s="77" t="inlineStr">
        <is>
          <t>US26-S01</t>
        </is>
      </c>
      <c r="D1425" s="77" t="inlineStr">
        <is>
          <t>Computer Sciences Capstone Course</t>
        </is>
      </c>
      <c r="E1425" s="77" t="inlineStr">
        <is>
          <t>project; group; employer; participation</t>
        </is>
      </c>
      <c r="F1425" s="77" t="inlineStr">
        <is>
          <t>https://cdis.wisc.edu/fields-capstone-course-a-win-win-for-students-and-industry-partners/</t>
        </is>
      </c>
      <c r="G1425" s="77" t="inlineStr">
        <is>
          <t>Field's Capstone Course a Win-Win</t>
        </is>
      </c>
      <c r="H1425" s="77" t="inlineStr">
        <is>
          <t>Article</t>
        </is>
      </c>
      <c r="I1425" s="77" t="inlineStr">
        <is>
          <t>2023-01-12</t>
        </is>
      </c>
      <c r="J1425" s="77" t="inlineStr">
        <is>
          <t>2026-10-13</t>
        </is>
      </c>
      <c r="K1425" s="77" t="inlineStr">
        <is>
          <t>page text</t>
        </is>
      </c>
      <c r="L1425" s="77" t="inlineStr">
        <is>
          <t>Each fall, Field works with companies to develop projects and pitch them to students who form their own teams and hop on their chosen project. The industry partners provide mentors that meet with the students once a week. Six partners and 93 students in fall 2022.</t>
        </is>
      </c>
    </row>
    <row r="1426">
      <c r="A1426" s="77" t="inlineStr">
        <is>
          <t>US26-S01-R2</t>
        </is>
      </c>
      <c r="B1426" s="77" t="inlineStr">
        <is>
          <t>US26</t>
        </is>
      </c>
      <c r="C1426" s="77" t="inlineStr">
        <is>
          <t>US26-S01</t>
        </is>
      </c>
      <c r="D1426" s="77" t="inlineStr">
        <is>
          <t>Computer Sciences Capstone Course</t>
        </is>
      </c>
      <c r="E1426" s="77" t="inlineStr">
        <is>
          <t>employer; status</t>
        </is>
      </c>
      <c r="F1426" s="77" t="inlineStr">
        <is>
          <t>https://www.cs.wisc.edu/cs-capstone-projects-archive/</t>
        </is>
      </c>
      <c r="G1426" s="77" t="inlineStr">
        <is>
          <t>CS Capstone projects archive</t>
        </is>
      </c>
      <c r="H1426" s="77" t="inlineStr">
        <is>
          <t>'More 2024-25 projects'</t>
        </is>
      </c>
      <c r="I1426" s="77" t="inlineStr">
        <is>
          <t>2024-25</t>
        </is>
      </c>
      <c r="J1426" s="77" t="inlineStr">
        <is>
          <t>2026-10-13</t>
        </is>
      </c>
      <c r="K1426" s="77" t="inlineStr">
        <is>
          <t>page text</t>
        </is>
      </c>
      <c r="L1426" s="77" t="inlineStr">
        <is>
          <t>Partners listed: Epic, Google (Maps APIs), Schneider, Oshkosh Corp., Wisconsin State Cartographer's Office.</t>
        </is>
      </c>
    </row>
    <row r="1427">
      <c r="A1427" s="77" t="inlineStr">
        <is>
          <t>US26-S02-R1</t>
        </is>
      </c>
      <c r="B1427" s="77" t="inlineStr">
        <is>
          <t>US26</t>
        </is>
      </c>
      <c r="C1427" s="77" t="inlineStr">
        <is>
          <t>US26-S02</t>
        </is>
      </c>
      <c r="D1427" s="77" t="inlineStr">
        <is>
          <t>ISyE 450 Senior Design Project</t>
        </is>
      </c>
      <c r="E1427" s="77" t="inlineStr">
        <is>
          <t>project; group; employer</t>
        </is>
      </c>
      <c r="F1427" s="77" t="inlineStr">
        <is>
          <t>https://engineering.wisc.edu/news/get-real-isye-students-dive-industry-senior-design-projects/</t>
        </is>
      </c>
      <c r="G1427" s="77" t="inlineStr">
        <is>
          <t>Get real: ISyE students dive into industry</t>
        </is>
      </c>
      <c r="H1427" s="77" t="inlineStr">
        <is>
          <t>Article</t>
        </is>
      </c>
      <c r="I1427" s="77" t="inlineStr">
        <is>
          <t>2019-02-19</t>
        </is>
      </c>
      <c r="J1427" s="77" t="inlineStr">
        <is>
          <t>2026-10-13</t>
        </is>
      </c>
      <c r="K1427" s="77" t="inlineStr">
        <is>
          <t>page text</t>
        </is>
      </c>
      <c r="L1427" s="77" t="inlineStr">
        <is>
          <t>ISyE 450, Senior Design Project, the department's capstone undergraduate course. They work in teams to tackle significant problems... for local manufacturing companies, healthcare organizations, service businesses such as insurance providers.</t>
        </is>
      </c>
    </row>
    <row r="1428">
      <c r="A1428" s="77" t="inlineStr">
        <is>
          <t>US26-S03-R1</t>
        </is>
      </c>
      <c r="B1428" s="77" t="inlineStr">
        <is>
          <t>US26</t>
        </is>
      </c>
      <c r="C1428" s="77" t="inlineStr">
        <is>
          <t>US26-S03</t>
        </is>
      </c>
      <c r="D1428" s="77" t="inlineStr">
        <is>
          <t>Senior Capstone Design (Civil, Environmental and Geological Engineering)</t>
        </is>
      </c>
      <c r="E1428" s="77" t="inlineStr">
        <is>
          <t>project; group; employer; participation</t>
        </is>
      </c>
      <c r="F1428" s="77" t="inlineStr">
        <is>
          <t>https://engineering.wisc.edu/blog/senior-capstone-design-course-for-civil-engineers-wins-6th-ncees-award/</t>
        </is>
      </c>
      <c r="G1428" s="77" t="inlineStr">
        <is>
          <t>Senior Capstone Design wins 6th NCEES Award</t>
        </is>
      </c>
      <c r="H1428" s="77" t="inlineStr">
        <is>
          <t>Article</t>
        </is>
      </c>
      <c r="I1428" s="77" t="inlineStr">
        <is>
          <t>2022</t>
        </is>
      </c>
      <c r="J1428" s="77" t="inlineStr">
        <is>
          <t>2026-10-13</t>
        </is>
      </c>
      <c r="K1428" s="77" t="inlineStr">
        <is>
          <t>page text</t>
        </is>
      </c>
      <c r="L1428" s="77" t="inlineStr">
        <is>
          <t>Senior Capstone Design is a required course for all graduating students; projects first proposed by real-world clients; City of Monona issued a Request for Proposal; four-student team.</t>
        </is>
      </c>
    </row>
    <row r="1429">
      <c r="A1429" s="77" t="inlineStr">
        <is>
          <t>US26-S03-R2</t>
        </is>
      </c>
      <c r="B1429" s="77" t="inlineStr">
        <is>
          <t>US26</t>
        </is>
      </c>
      <c r="C1429" s="77" t="inlineStr">
        <is>
          <t>US26-S03</t>
        </is>
      </c>
      <c r="D1429" s="77" t="inlineStr">
        <is>
          <t>Senior Capstone Design (Civil, Environmental and Geological Engineering)</t>
        </is>
      </c>
      <c r="E1429" s="77" t="inlineStr">
        <is>
          <t>group; status</t>
        </is>
      </c>
      <c r="F1429" s="77" t="inlineStr">
        <is>
          <t>https://engineering.wisc.edu/blog/from-classroom-to-community-collaboration-guides-success-of-award-winning-capstone-course/</t>
        </is>
      </c>
      <c r="G1429" s="77" t="inlineStr">
        <is>
          <t>From classroom to community</t>
        </is>
      </c>
      <c r="H1429" s="77" t="inlineStr">
        <is>
          <t>Article</t>
        </is>
      </c>
      <c r="I1429" s="77" t="inlineStr">
        <is>
          <t>2024-11 (modified 2026-07)</t>
        </is>
      </c>
      <c r="J1429" s="77" t="inlineStr">
        <is>
          <t>2026-10-13</t>
        </is>
      </c>
      <c r="K1429" s="77" t="inlineStr">
        <is>
          <t>page text</t>
        </is>
      </c>
      <c r="L1429" s="77" t="inlineStr">
        <is>
          <t>Senior capstone course; two 5-student teams each with professional mentors, Engineers' Day luncheon Nov 2024.</t>
        </is>
      </c>
    </row>
    <row r="1430">
      <c r="A1430" s="77" t="inlineStr">
        <is>
          <t>US26-S04-R1</t>
        </is>
      </c>
      <c r="B1430" s="77" t="inlineStr">
        <is>
          <t>US26</t>
        </is>
      </c>
      <c r="C1430" s="77" t="inlineStr">
        <is>
          <t>US26-S04</t>
        </is>
      </c>
      <c r="D1430" s="77" t="inlineStr">
        <is>
          <t>MS Business Analytics Applied Consulting Capstone</t>
        </is>
      </c>
      <c r="E1430" s="77" t="inlineStr">
        <is>
          <t>project; group; employer</t>
        </is>
      </c>
      <c r="F1430" s="77" t="inlineStr">
        <is>
          <t>https://business.wisc.edu/graduate/masters/business-analytics/applied-consulting-capstone/</t>
        </is>
      </c>
      <c r="G1430" s="77" t="inlineStr">
        <is>
          <t>Applied Consulting Capstone</t>
        </is>
      </c>
      <c r="H1430" s="77" t="inlineStr">
        <is>
          <t>Programme page</t>
        </is>
      </c>
      <c r="I1430" s="77" t="inlineStr">
        <is>
          <t>undated (footer 2026)</t>
        </is>
      </c>
      <c r="J1430" s="77" t="inlineStr">
        <is>
          <t>2026-10-13</t>
        </is>
      </c>
      <c r="K1430" s="77" t="inlineStr">
        <is>
          <t>page text</t>
        </is>
      </c>
      <c r="L1430" s="77" t="inlineStr">
        <is>
          <t>work on a student team under faculty supervision; scope, analyze, and report findings on a sponsor's business question; past sponsors include several Fortune 100 companies.</t>
        </is>
      </c>
    </row>
    <row r="1431">
      <c r="A1431" s="77" t="inlineStr">
        <is>
          <t>US26-S05-R1</t>
        </is>
      </c>
      <c r="B1431" s="77" t="inlineStr">
        <is>
          <t>US26</t>
        </is>
      </c>
      <c r="C1431" s="77" t="inlineStr">
        <is>
          <t>US26-S05</t>
        </is>
      </c>
      <c r="D1431" s="77" t="inlineStr">
        <is>
          <t>Workshop in Public Affairs (PA 869) / Workshop in International Public Affairs (PA 860)</t>
        </is>
      </c>
      <c r="E1431" s="77" t="inlineStr">
        <is>
          <t>project; group; employer; status</t>
        </is>
      </c>
      <c r="F1431" s="77" t="inlineStr">
        <is>
          <t>https://lafollette.wisc.edu/outreach-public-service/workshops-in-public-affairs</t>
        </is>
      </c>
      <c r="G1431" s="77" t="inlineStr">
        <is>
          <t>Workshop Reports</t>
        </is>
      </c>
      <c r="H1431" s="77" t="inlineStr">
        <is>
          <t>Page</t>
        </is>
      </c>
      <c r="I1431" s="77" t="inlineStr">
        <is>
          <t>2026</t>
        </is>
      </c>
      <c r="J1431" s="77" t="inlineStr">
        <is>
          <t>2026-10-13</t>
        </is>
      </c>
      <c r="K1431" s="77" t="inlineStr">
        <is>
          <t>page text</t>
        </is>
      </c>
      <c r="L1431" s="77" t="inlineStr">
        <is>
          <t>The Workshop in Public Affairs (PA 869) and the Workshop in International Public Affairs (PA 860) are the capstone courses for our master's degree programs. Working in teams, students produce research-based, analytical, evaluative, and prescriptive reports for clients in the public, non-governmental, and private sectors. Reports listed May 2026.</t>
        </is>
      </c>
    </row>
    <row r="1432">
      <c r="A1432" s="77" t="inlineStr">
        <is>
          <t>US26-S06-R1</t>
        </is>
      </c>
      <c r="B1432" s="77" t="inlineStr">
        <is>
          <t>US26</t>
        </is>
      </c>
      <c r="C1432" s="77" t="inlineStr">
        <is>
          <t>US26-S06</t>
        </is>
      </c>
      <c r="D1432" s="77" t="inlineStr">
        <is>
          <t>UniverCity Year / UniverCity Alliance course partnerships</t>
        </is>
      </c>
      <c r="E1432" s="77" t="inlineStr">
        <is>
          <t>project; employer; eligibility</t>
        </is>
      </c>
      <c r="F1432" s="77" t="inlineStr">
        <is>
          <t>https://univercity.wisc.edu/2024/09/03/univercity-alliance-scholars-partner-with-wisconsin-communities-to-work-on-local-priorities/</t>
        </is>
      </c>
      <c r="G1432" s="77" t="inlineStr">
        <is>
          <t>UniverCity Alliance Scholars partner with Wisconsin communities</t>
        </is>
      </c>
      <c r="H1432" s="77" t="inlineStr">
        <is>
          <t>Article</t>
        </is>
      </c>
      <c r="I1432" s="77" t="inlineStr">
        <is>
          <t>2024-09-03</t>
        </is>
      </c>
      <c r="J1432" s="77" t="inlineStr">
        <is>
          <t>2026-10-13</t>
        </is>
      </c>
      <c r="K1432" s="77" t="inlineStr">
        <is>
          <t>page text</t>
        </is>
      </c>
      <c r="L1432" s="77" t="inlineStr">
        <is>
          <t>During the Fall 2024 semester, the scholars will work on an individual project for one of UCY's partner communities; matched with five communities.</t>
        </is>
      </c>
    </row>
    <row r="1433">
      <c r="A1433" s="77" t="inlineStr">
        <is>
          <t>US26-S07-R1</t>
        </is>
      </c>
      <c r="B1433" s="77" t="inlineStr">
        <is>
          <t>US26</t>
        </is>
      </c>
      <c r="C1433" s="77" t="inlineStr">
        <is>
          <t>US26-S07</t>
        </is>
      </c>
      <c r="D1433" s="77" t="inlineStr">
        <is>
          <t>Energy Analysis and Policy Capstone</t>
        </is>
      </c>
      <c r="E1433" s="77" t="inlineStr">
        <is>
          <t>project; group; employer</t>
        </is>
      </c>
      <c r="F1433" s="77" t="inlineStr">
        <is>
          <t>https://eap.wisc.edu/current-and-past-projects/</t>
        </is>
      </c>
      <c r="G1433" s="77" t="inlineStr">
        <is>
          <t>Current and Past Projects</t>
        </is>
      </c>
      <c r="H1433" s="77" t="inlineStr">
        <is>
          <t>Page</t>
        </is>
      </c>
      <c r="I1433" s="77" t="inlineStr">
        <is>
          <t>2022 latest</t>
        </is>
      </c>
      <c r="J1433" s="77" t="inlineStr">
        <is>
          <t>2026-10-13</t>
        </is>
      </c>
      <c r="K1433" s="77" t="inlineStr">
        <is>
          <t>page text</t>
        </is>
      </c>
      <c r="L1433" s="77" t="inlineStr">
        <is>
          <t>Each spring, students work in small teams on issues supplied by real-world clients.</t>
        </is>
      </c>
    </row>
    <row r="1434">
      <c r="A1434" s="77" t="inlineStr">
        <is>
          <t>US26-S08-R1</t>
        </is>
      </c>
      <c r="B1434" s="77" t="inlineStr">
        <is>
          <t>US26</t>
        </is>
      </c>
      <c r="C1434" s="77" t="inlineStr">
        <is>
          <t>US26-S08</t>
        </is>
      </c>
      <c r="D1434" s="77" t="inlineStr">
        <is>
          <t>MS Information capstone course</t>
        </is>
      </c>
      <c r="E1434" s="77" t="inlineStr">
        <is>
          <t>project; group; employer; status</t>
        </is>
      </c>
      <c r="F1434" s="77" t="inlineStr">
        <is>
          <t>https://ischool.wisc.edu/2026/05/26/ms-information-capstone-students-solve-real-problems-for-wisconsin-based-partners/</t>
        </is>
      </c>
      <c r="G1434" s="77" t="inlineStr">
        <is>
          <t>MS Information capstone students solve real problems</t>
        </is>
      </c>
      <c r="H1434" s="77" t="inlineStr">
        <is>
          <t>News</t>
        </is>
      </c>
      <c r="I1434" s="77" t="inlineStr">
        <is>
          <t>2026-05-26</t>
        </is>
      </c>
      <c r="J1434" s="77" t="inlineStr">
        <is>
          <t>2026-10-13</t>
        </is>
      </c>
      <c r="K1434" s="77" t="inlineStr">
        <is>
          <t>page text</t>
        </is>
      </c>
      <c r="L1434" s="77" t="inlineStr">
        <is>
          <t>Semester-long projects for Wisconsin DNR, ABC Supply, Recollection Wisconsin and Rec Well; final presentations April 28, 2026.</t>
        </is>
      </c>
    </row>
    <row r="1435">
      <c r="A1435" s="77" t="inlineStr">
        <is>
          <t>US27-S01-R1</t>
        </is>
      </c>
      <c r="B1435" s="77" t="inlineStr">
        <is>
          <t>US27</t>
        </is>
      </c>
      <c r="C1435" s="77" t="inlineStr">
        <is>
          <t>US27-S01</t>
        </is>
      </c>
      <c r="D1435" s="77" t="inlineStr">
        <is>
          <t>College of Engineering Industry Capstone Program</t>
        </is>
      </c>
      <c r="E1435" s="77" t="inlineStr">
        <is>
          <t>project; group; employer; status</t>
        </is>
      </c>
      <c r="F1435" s="77" t="inlineStr">
        <is>
          <t>https://www.engr.washington.edu/industry/capstone</t>
        </is>
      </c>
      <c r="G1435" s="77" t="inlineStr">
        <is>
          <t>Industry Capstone Program</t>
        </is>
      </c>
      <c r="H1435" s="77" t="inlineStr">
        <is>
          <t>How it works</t>
        </is>
      </c>
      <c r="I1435" s="77" t="inlineStr">
        <is>
          <t>undated (archive to 2025/26; news July 2026)</t>
        </is>
      </c>
      <c r="J1435" s="77" t="inlineStr">
        <is>
          <t>2026-10-13</t>
        </is>
      </c>
      <c r="K1435" s="77" t="inlineStr">
        <is>
          <t>page text (WebFetch)</t>
        </is>
      </c>
      <c r="L1435" s="77" t="inlineStr">
        <is>
          <t>'Potential sponsors propose a project for review by College of Engineering faculty.' 'Organizations commit financially to cover project costs and $18,000 program fee.' 'Students are matched to an approved project and faculty mentor.' 'Technical mentor meets with the team weekly for project duration (January - June).' 'Scoped for a small team of students.'</t>
        </is>
      </c>
    </row>
    <row r="1436">
      <c r="A1436" s="77" t="inlineStr">
        <is>
          <t>US27-S01-R2</t>
        </is>
      </c>
      <c r="B1436" s="77" t="inlineStr">
        <is>
          <t>US27</t>
        </is>
      </c>
      <c r="C1436" s="77" t="inlineStr">
        <is>
          <t>US27-S01</t>
        </is>
      </c>
      <c r="D1436" s="77" t="inlineStr">
        <is>
          <t>College of Engineering Industry Capstone Program</t>
        </is>
      </c>
      <c r="E1436" s="77" t="inlineStr">
        <is>
          <t>employer; reach; participation</t>
        </is>
      </c>
      <c r="F1436" s="77" t="inlineStr">
        <is>
          <t>https://www.engr.washington.edu/industry/capstone-projects/2023-2024</t>
        </is>
      </c>
      <c r="G1436" s="77" t="inlineStr">
        <is>
          <t>Industry-Sponsored Student Capstone Projects 2023/2024</t>
        </is>
      </c>
      <c r="H1436" s="77" t="inlineStr">
        <is>
          <t>Overview</t>
        </is>
      </c>
      <c r="I1436" s="77" t="inlineStr">
        <is>
          <t>2023/24</t>
        </is>
      </c>
      <c r="J1436" s="77" t="inlineStr">
        <is>
          <t>2026-10-13</t>
        </is>
      </c>
      <c r="K1436" s="77" t="inlineStr">
        <is>
          <t>page text (WebFetch)</t>
        </is>
      </c>
      <c r="L1436" s="77" t="inlineStr">
        <is>
          <t>'In the 2023/24 academic year, the industry capstone program was supported by 54 sponsors ... more than half of which were returning, and 95 real-world projects.' 'Over five hundred fifty students from across the College of Engineering participated.'</t>
        </is>
      </c>
    </row>
    <row r="1437">
      <c r="A1437" s="77" t="inlineStr">
        <is>
          <t>US27-S02-R1</t>
        </is>
      </c>
      <c r="B1437" s="77" t="inlineStr">
        <is>
          <t>US27</t>
        </is>
      </c>
      <c r="C1437" s="77" t="inlineStr">
        <is>
          <t>US27-S02</t>
        </is>
      </c>
      <c r="D1437" s="77" t="inlineStr">
        <is>
          <t>Student Consulting Lab (Evans School MPA capstone)</t>
        </is>
      </c>
      <c r="E1437" s="77" t="inlineStr">
        <is>
          <t>project; group; employer; status; eligibility</t>
        </is>
      </c>
      <c r="F1437" s="77" t="inlineStr">
        <is>
          <t>https://evans.uw.edu/employers-partners/student-consulting-lab/</t>
        </is>
      </c>
      <c r="G1437" s="77" t="inlineStr">
        <is>
          <t>Student Consulting Lab</t>
        </is>
      </c>
      <c r="H1437" s="77" t="inlineStr">
        <is>
          <t>Partner page</t>
        </is>
      </c>
      <c r="I1437" s="77" t="inlineStr">
        <is>
          <t>2026 (2026-27 round)</t>
        </is>
      </c>
      <c r="J1437" s="77" t="inlineStr">
        <is>
          <t>2026-10-13</t>
        </is>
      </c>
      <c r="K1437" s="77" t="inlineStr">
        <is>
          <t>page text (WebFetch)</t>
        </is>
      </c>
      <c r="L1437" s="77" t="inlineStr">
        <is>
          <t>'A feasible program scope for a team of three to five consultants and a five-month timeline.' Timeline: proposals due August 31; kickoff December; teams present and deliver final report in May. 'Small teams of Evans School students, their faculty advisors, and our public, private, and nonprofit partners.' 'Application submissions for the 2026-27 academic year are closed.'</t>
        </is>
      </c>
    </row>
    <row r="1438">
      <c r="A1438" s="77" t="inlineStr">
        <is>
          <t>US27-S02-R2</t>
        </is>
      </c>
      <c r="B1438" s="77" t="inlineStr">
        <is>
          <t>US27</t>
        </is>
      </c>
      <c r="C1438" s="77" t="inlineStr">
        <is>
          <t>US27-S02</t>
        </is>
      </c>
      <c r="D1438" s="77" t="inlineStr">
        <is>
          <t>Student Consulting Lab (Evans School MPA capstone)</t>
        </is>
      </c>
      <c r="E1438" s="77" t="inlineStr">
        <is>
          <t>participation; credit; reach</t>
        </is>
      </c>
      <c r="F1438" s="77" t="inlineStr">
        <is>
          <t>https://evans.uw.edu/degree-programs/mpa/capstone-projects</t>
        </is>
      </c>
      <c r="G1438" s="77" t="inlineStr">
        <is>
          <t>MPA Degree Requirements (capstone)</t>
        </is>
      </c>
      <c r="H1438" s="77" t="inlineStr">
        <is>
          <t>Capstone</t>
        </is>
      </c>
      <c r="I1438" s="77" t="inlineStr">
        <is>
          <t>undated</t>
        </is>
      </c>
      <c r="J1438" s="77" t="inlineStr">
        <is>
          <t>2026-10-13</t>
        </is>
      </c>
      <c r="K1438" s="77" t="inlineStr">
        <is>
          <t>search-summary paraphrase</t>
        </is>
      </c>
      <c r="L1438" s="77" t="inlineStr">
        <is>
          <t>Search extract: second-year MPA students placed in teams under faculty supervision with regional public and nonprofit clients; PUBPOL 608 MPA students only in Winter 2026 schedule. Direct fetch returned 404.</t>
        </is>
      </c>
    </row>
    <row r="1439">
      <c r="A1439" s="77" t="inlineStr">
        <is>
          <t>US27-S03-R1</t>
        </is>
      </c>
      <c r="B1439" s="77" t="inlineStr">
        <is>
          <t>US27</t>
        </is>
      </c>
      <c r="C1439" s="77" t="inlineStr">
        <is>
          <t>US27-S03</t>
        </is>
      </c>
      <c r="D1439" s="77" t="inlineStr">
        <is>
          <t>Foster Undergraduate Consulting Projects (MGMT 440 Business Technology Consulting; MKTG/MGMT 445 Business Management Consulting)</t>
        </is>
      </c>
      <c r="E1439" s="77" t="inlineStr">
        <is>
          <t>project; group; employer; credit; eligibility; status</t>
        </is>
      </c>
      <c r="F1439" s="77" t="inlineStr">
        <is>
          <t>https://foster.uw.edu/centers/consulting-and-business-development-center/undergraduate-student-programs/</t>
        </is>
      </c>
      <c r="G1439" s="77" t="inlineStr">
        <is>
          <t>Undergraduate Student Programs (CBDC)</t>
        </is>
      </c>
      <c r="H1439" s="77" t="inlineStr">
        <is>
          <t>Courses</t>
        </is>
      </c>
      <c r="I1439" s="77" t="inlineStr">
        <is>
          <t>2026</t>
        </is>
      </c>
      <c r="J1439" s="77" t="inlineStr">
        <is>
          <t>2026-10-13</t>
        </is>
      </c>
      <c r="K1439" s="77" t="inlineStr">
        <is>
          <t>page text (WebFetch)</t>
        </is>
      </c>
      <c r="L1439" s="77" t="inlineStr">
        <is>
          <t>MGMT 440: 'Undergraduate teams of 4-5 students', 'work directly with small businesses', 4 credits, spring. MKTG/MGMT 445: 'real clients', 'local Seattle companies', 'Earn 4 academic credits (Foster elective)', winter quarter 10 weeks; Winter 2026 ongoing, registration for Winter 2027 next; MKTG 301 / MKTG 305 prerequisites.</t>
        </is>
      </c>
    </row>
    <row r="1440">
      <c r="A1440" s="77" t="inlineStr">
        <is>
          <t>US27-S03-R2</t>
        </is>
      </c>
      <c r="B1440" s="77" t="inlineStr">
        <is>
          <t>US27</t>
        </is>
      </c>
      <c r="C1440" s="77" t="inlineStr">
        <is>
          <t>US27-S03</t>
        </is>
      </c>
      <c r="D1440" s="77" t="inlineStr">
        <is>
          <t>Foster Undergraduate Consulting Projects (MGMT 440 Business Technology Consulting; MKTG/MGMT 445 Business Management Consulting)</t>
        </is>
      </c>
      <c r="E1440" s="77" t="inlineStr">
        <is>
          <t>project; group; employer</t>
        </is>
      </c>
      <c r="F1440" s="77" t="inlineStr">
        <is>
          <t>https://foster.uw.edu/recruiters-business-partners/engage-students/student-consultants/</t>
        </is>
      </c>
      <c r="G1440" s="77" t="inlineStr">
        <is>
          <t>Student Consultants</t>
        </is>
      </c>
      <c r="H1440" s="77" t="inlineStr">
        <is>
          <t>Programs</t>
        </is>
      </c>
      <c r="I1440" s="77" t="inlineStr">
        <is>
          <t>undated</t>
        </is>
      </c>
      <c r="J1440" s="77" t="inlineStr">
        <is>
          <t>2026-10-13</t>
        </is>
      </c>
      <c r="K1440" s="77" t="inlineStr">
        <is>
          <t>page text (WebFetch)</t>
        </is>
      </c>
      <c r="L1440" s="77" t="inlineStr">
        <is>
          <t>Undergraduate teams 'work in partnership with businesses' over a 10-week quarter and deliver 'a formal written report and a final presentation'; MSCM sponsors 'a team of five to six' students.</t>
        </is>
      </c>
    </row>
    <row r="1441">
      <c r="A1441" s="77" t="inlineStr">
        <is>
          <t>US27-S04-R1</t>
        </is>
      </c>
      <c r="B1441" s="77" t="inlineStr">
        <is>
          <t>US27</t>
        </is>
      </c>
      <c r="C1441" s="77" t="inlineStr">
        <is>
          <t>US27-S04</t>
        </is>
      </c>
      <c r="D1441" s="77" t="inlineStr">
        <is>
          <t>Informatics Capstone (Information School)</t>
        </is>
      </c>
      <c r="E1441" s="77" t="inlineStr">
        <is>
          <t>project; group; employer; status</t>
        </is>
      </c>
      <c r="F1441" s="77" t="inlineStr">
        <is>
          <t>https://ischool.uw.edu/programs/informatics/curriculum/capstone</t>
        </is>
      </c>
      <c r="G1441" s="77" t="inlineStr">
        <is>
          <t>Informatics Capstone</t>
        </is>
      </c>
      <c r="H1441" s="77" t="inlineStr">
        <is>
          <t>Curriculum</t>
        </is>
      </c>
      <c r="I1441" s="77" t="inlineStr">
        <is>
          <t>undated</t>
        </is>
      </c>
      <c r="J1441" s="77" t="inlineStr">
        <is>
          <t>2026-10-13</t>
        </is>
      </c>
      <c r="K1441" s="77" t="inlineStr">
        <is>
          <t>page text (WebFetch)</t>
        </is>
      </c>
      <c r="L1441" s="77" t="inlineStr">
        <is>
          <t>'Working individually or in a defined group, Capstone is student-directed.' 'iEngage partners and iSchool community partners are invited to sponsor Capstone projects.' Sponsors submit ideas each autumn; work in winter and spring.</t>
        </is>
      </c>
    </row>
    <row r="1442">
      <c r="A1442" s="77" t="inlineStr">
        <is>
          <t>US27-S05-R1</t>
        </is>
      </c>
      <c r="B1442" s="77" t="inlineStr">
        <is>
          <t>US27</t>
        </is>
      </c>
      <c r="C1442" s="77" t="inlineStr">
        <is>
          <t>US27-S05</t>
        </is>
      </c>
      <c r="D1442" s="77" t="inlineStr">
        <is>
          <t>Biostatistics MS Capstone Project (sponsored)</t>
        </is>
      </c>
      <c r="E1442" s="77" t="inlineStr">
        <is>
          <t>project; group; employer; status</t>
        </is>
      </c>
      <c r="F1442" s="77" t="inlineStr">
        <is>
          <t>https://www.biostat.washington.edu/academics/ms/capstone/sponsors</t>
        </is>
      </c>
      <c r="G1442" s="77" t="inlineStr">
        <is>
          <t>Capstone Project Sponsorship - UW Biostatistics</t>
        </is>
      </c>
      <c r="H1442" s="77" t="inlineStr">
        <is>
          <t>Sponsors</t>
        </is>
      </c>
      <c r="I1442" s="77" t="inlineStr">
        <is>
          <t>undated</t>
        </is>
      </c>
      <c r="J1442" s="77" t="inlineStr">
        <is>
          <t>2026-10-13</t>
        </is>
      </c>
      <c r="K1442" s="77" t="inlineStr">
        <is>
          <t>page text (WebFetch)</t>
        </is>
      </c>
      <c r="L1442" s="77" t="inlineStr">
        <is>
          <t>'As a project sponsor, you are the client.' Project dates 'September - March'; 'Project proposals are accepted starting November.' Past sponsors: Public Health Seattle and King County; NanoString Technologies.</t>
        </is>
      </c>
    </row>
    <row r="1443">
      <c r="A1443" s="77" t="inlineStr">
        <is>
          <t>US27-S06-R1</t>
        </is>
      </c>
      <c r="B1443" s="77" t="inlineStr">
        <is>
          <t>US27</t>
        </is>
      </c>
      <c r="C1443" s="77" t="inlineStr">
        <is>
          <t>US27-S06</t>
        </is>
      </c>
      <c r="D1443" s="77" t="inlineStr">
        <is>
          <t>Livable City Year</t>
        </is>
      </c>
      <c r="E1443" s="77" t="inlineStr">
        <is>
          <t>project; employer; status; reach</t>
        </is>
      </c>
      <c r="F1443" s="77" t="inlineStr">
        <is>
          <t>https://lcy.be.uw.edu/</t>
        </is>
      </c>
      <c r="G1443" s="77" t="inlineStr">
        <is>
          <t>Livable City Year</t>
        </is>
      </c>
      <c r="H1443" s="77" t="inlineStr">
        <is>
          <t>Home</t>
        </is>
      </c>
      <c r="I1443" s="77" t="inlineStr">
        <is>
          <t>2026-27</t>
        </is>
      </c>
      <c r="J1443" s="77" t="inlineStr">
        <is>
          <t>2026-10-13</t>
        </is>
      </c>
      <c r="K1443" s="77" t="inlineStr">
        <is>
          <t>page text (WebFetch)</t>
        </is>
      </c>
      <c r="L1443" s="77" t="inlineStr">
        <is>
          <t>'engages UW faculty and students across multiple disciplines to work on high-priority projects identified by our community partners.' Current partners 2026-2027: City of Seattle and Jefferson County.</t>
        </is>
      </c>
    </row>
    <row r="1444">
      <c r="A1444" s="77" t="inlineStr">
        <is>
          <t>US28-S01-R1</t>
        </is>
      </c>
      <c r="B1444" s="77" t="inlineStr">
        <is>
          <t>US28</t>
        </is>
      </c>
      <c r="C1444" s="77" t="inlineStr">
        <is>
          <t>US28-S01</t>
        </is>
      </c>
      <c r="D1444" s="77" t="inlineStr">
        <is>
          <t>Cross-College Challenge (XCC)</t>
        </is>
      </c>
      <c r="E1444" s="77" t="inlineStr">
        <is>
          <t>reach; eligibility; group; credit; status</t>
        </is>
      </c>
      <c r="F1444" s="77" t="inlineStr">
        <is>
          <t>https://www.bu.edu/xcc/</t>
        </is>
      </c>
      <c r="G1444" s="77" t="inlineStr">
        <is>
          <t>Cross-College Challenge</t>
        </is>
      </c>
      <c r="H1444" s="77" t="inlineStr">
        <is>
          <t>Home</t>
        </is>
      </c>
      <c r="I1444" s="77" t="inlineStr">
        <is>
          <t>2026</t>
        </is>
      </c>
      <c r="J1444" s="77" t="inlineStr">
        <is>
          <t>2026-10-13</t>
        </is>
      </c>
      <c r="K1444" s="77" t="inlineStr">
        <is>
          <t>page text (WebFetch, summarised by fetch model; quotes as returned)</t>
        </is>
      </c>
      <c r="L1444" s="77" t="inlineStr">
        <is>
          <t>'open to juniors and seniors from all of BU's undergraduate schools and colleges'; '4-credit elective course'; 'interdisciplinary team of undergraduate students'; 'Students per project team' Four / Six; (c) 2026 Boston University.</t>
        </is>
      </c>
    </row>
    <row r="1445">
      <c r="A1445" s="77" t="inlineStr">
        <is>
          <t>US28-S01-R2</t>
        </is>
      </c>
      <c r="B1445" s="77" t="inlineStr">
        <is>
          <t>US28</t>
        </is>
      </c>
      <c r="C1445" s="77" t="inlineStr">
        <is>
          <t>US28-S01</t>
        </is>
      </c>
      <c r="D1445" s="77" t="inlineStr">
        <is>
          <t>Cross-College Challenge (XCC)</t>
        </is>
      </c>
      <c r="E1445" s="77" t="inlineStr">
        <is>
          <t>project; employer; reach; eligibility</t>
        </is>
      </c>
      <c r="F1445" s="77" t="inlineStr">
        <is>
          <t>https://www.bu.edu/xcc/about/</t>
        </is>
      </c>
      <c r="G1445" s="77" t="inlineStr">
        <is>
          <t>What is the Cross-College Challenge?</t>
        </is>
      </c>
      <c r="H1445" s="77" t="inlineStr">
        <is>
          <t>About</t>
        </is>
      </c>
      <c r="I1445" s="77" t="inlineStr">
        <is>
          <t>undated</t>
        </is>
      </c>
      <c r="J1445" s="77" t="inlineStr">
        <is>
          <t>2026-10-13</t>
        </is>
      </c>
      <c r="K1445" s="77" t="inlineStr">
        <is>
          <t>page text (WebFetch, summarised by fetch model; quotes as returned)</t>
        </is>
      </c>
      <c r="L1445" s="77" t="inlineStr">
        <is>
          <t>'XCC classes are open to students from all of BU's undergraduate schools and colleges'; partners are 'faculty, staff, alumni, entrepreneurs, or nonprofits'; teams present 'not only to their community partner but to the public at the semi-annual Experiential Learning Expo'; 'a tangible deliverable (film, podcast, website, work of art, etc.)'.</t>
        </is>
      </c>
    </row>
    <row r="1446">
      <c r="A1446" s="77" t="inlineStr">
        <is>
          <t>US28-S01-R3</t>
        </is>
      </c>
      <c r="B1446" s="77" t="inlineStr">
        <is>
          <t>US28</t>
        </is>
      </c>
      <c r="C1446" s="77" t="inlineStr">
        <is>
          <t>US28-S01</t>
        </is>
      </c>
      <c r="D1446" s="77" t="inlineStr">
        <is>
          <t>Cross-College Challenge (XCC)</t>
        </is>
      </c>
      <c r="E1446" s="77" t="inlineStr">
        <is>
          <t>employer; status</t>
        </is>
      </c>
      <c r="F1446" s="77" t="inlineStr">
        <is>
          <t>https://www.bu.edu/xcc/courses-projects/course-offerings/</t>
        </is>
      </c>
      <c r="G1446" s="77" t="inlineStr">
        <is>
          <t>Course Offerings</t>
        </is>
      </c>
      <c r="H1446" s="77" t="inlineStr">
        <is>
          <t>Spring 2027 courses</t>
        </is>
      </c>
      <c r="I1446" s="77" t="inlineStr">
        <is>
          <t>2027 (Spring 2027 header)</t>
        </is>
      </c>
      <c r="J1446" s="77" t="inlineStr">
        <is>
          <t>2026-10-13</t>
        </is>
      </c>
      <c r="K1446" s="77" t="inlineStr">
        <is>
          <t>page text (WebFetch, summarised by fetch model; quotes as returned)</t>
        </is>
      </c>
      <c r="L1446" s="77" t="inlineStr">
        <is>
          <t>XC422 partner 'WalkMassachusetts'; XC436 partner 'BU Sustainability's Division of Transportation Demand Management and Planning'; XC438 example partner 'Innovate@BU'; XC421 'will work with community partners' to create podcasts.</t>
        </is>
      </c>
    </row>
    <row r="1447">
      <c r="A1447" s="77" t="inlineStr">
        <is>
          <t>US28-S01-R4</t>
        </is>
      </c>
      <c r="B1447" s="77" t="inlineStr">
        <is>
          <t>US28</t>
        </is>
      </c>
      <c r="C1447" s="77" t="inlineStr">
        <is>
          <t>US28-S01</t>
        </is>
      </c>
      <c r="D1447" s="77" t="inlineStr">
        <is>
          <t>Cross-College Challenge (XCC)</t>
        </is>
      </c>
      <c r="E1447" s="77" t="inlineStr">
        <is>
          <t>employer; status</t>
        </is>
      </c>
      <c r="F1447" s="77" t="inlineStr">
        <is>
          <t>https://www.bu.edu/academics/hub/courses/cross-college-challenge/</t>
        </is>
      </c>
      <c r="G1447" s="77" t="inlineStr">
        <is>
          <t>Cross-College Challenge (XCC) - Academics</t>
        </is>
      </c>
      <c r="H1447" s="77" t="inlineStr">
        <is>
          <t>Hub course page</t>
        </is>
      </c>
      <c r="I1447" s="77" t="inlineStr">
        <is>
          <t>undated</t>
        </is>
      </c>
      <c r="J1447" s="77" t="inlineStr">
        <is>
          <t>2026-10-13</t>
        </is>
      </c>
      <c r="K1447" s="77" t="inlineStr">
        <is>
          <t>search-summary paraphrase</t>
        </is>
      </c>
      <c r="L1447" s="77" t="inlineStr">
        <is>
          <t>Spring 2026 courses: XC421 with Lawyers for Civil Rights (podcast series); XC411 role-playing game for Reacting to the Past consortium; XC422 with WalkMassachusetts (search-result summary; page not opened).</t>
        </is>
      </c>
    </row>
    <row r="1448">
      <c r="A1448" s="77" t="inlineStr">
        <is>
          <t>US28-S02-R1</t>
        </is>
      </c>
      <c r="B1448" s="77" t="inlineStr">
        <is>
          <t>US28</t>
        </is>
      </c>
      <c r="C1448" s="77" t="inlineStr">
        <is>
          <t>US28-S02</t>
        </is>
      </c>
      <c r="D1448" s="77" t="inlineStr">
        <is>
          <t>MetroBridge (Initiative on Cities)</t>
        </is>
      </c>
      <c r="E1448" s="77" t="inlineStr">
        <is>
          <t>employer; reach</t>
        </is>
      </c>
      <c r="F1448" s="77" t="inlineStr">
        <is>
          <t>https://www.bu.edu/ioc/metrobridge/experiential-learning/</t>
        </is>
      </c>
      <c r="G1448" s="77" t="inlineStr">
        <is>
          <t>Experiential Learning at Boston University (MetroBridge)</t>
        </is>
      </c>
      <c r="H1448" s="77" t="inlineStr">
        <is>
          <t>MetroBridge</t>
        </is>
      </c>
      <c r="I1448" s="77" t="inlineStr">
        <is>
          <t>undated</t>
        </is>
      </c>
      <c r="J1448" s="77" t="inlineStr">
        <is>
          <t>2026-10-13</t>
        </is>
      </c>
      <c r="K1448" s="77" t="inlineStr">
        <is>
          <t>page text (WebFetch, summarised by fetch model; quotes as returned)</t>
        </is>
      </c>
      <c r="L1448" s="77" t="inlineStr">
        <is>
          <t>MetroBridge 'connects with local governments to understand their priorities' and translates needs into course projects for 'undergraduate and graduate classes'; students work 'directly with local government leaders throughout the semester'.</t>
        </is>
      </c>
    </row>
    <row r="1449">
      <c r="A1449" s="77" t="inlineStr">
        <is>
          <t>US28-S03-R1</t>
        </is>
      </c>
      <c r="B1449" s="77" t="inlineStr">
        <is>
          <t>US28</t>
        </is>
      </c>
      <c r="C1449" s="77" t="inlineStr">
        <is>
          <t>US28-S03</t>
        </is>
      </c>
      <c r="D1449" s="77" t="inlineStr">
        <is>
          <t>Core Innovation Project (XP 298)</t>
        </is>
      </c>
      <c r="E1449" s="77" t="inlineStr">
        <is>
          <t>group; employer; project</t>
        </is>
      </c>
      <c r="F1449" s="77" t="inlineStr">
        <is>
          <t>https://www.bu.edu/questrom/undergraduate-program/career-development/experiential-learning/</t>
        </is>
      </c>
      <c r="G1449" s="77" t="inlineStr">
        <is>
          <t>Experiential Learning (Questrom)</t>
        </is>
      </c>
      <c r="H1449" s="77" t="inlineStr">
        <is>
          <t>Innovation Project Course</t>
        </is>
      </c>
      <c r="I1449" s="77" t="inlineStr">
        <is>
          <t>undated</t>
        </is>
      </c>
      <c r="J1449" s="77" t="inlineStr">
        <is>
          <t>2026-10-13</t>
        </is>
      </c>
      <c r="K1449" s="77" t="inlineStr">
        <is>
          <t>page text (WebFetch, summarised by fetch model; quotes as returned)</t>
        </is>
      </c>
      <c r="L1449" s="77" t="inlineStr">
        <is>
          <t>'Working in teams, you'll develop creative solutions for a live client.' Takes the Innovation Project Course in sophomore or junior year.</t>
        </is>
      </c>
    </row>
    <row r="1450">
      <c r="A1450" s="77" t="inlineStr">
        <is>
          <t>US28-S03-R2</t>
        </is>
      </c>
      <c r="B1450" s="77" t="inlineStr">
        <is>
          <t>US28</t>
        </is>
      </c>
      <c r="C1450" s="77" t="inlineStr">
        <is>
          <t>US28-S03</t>
        </is>
      </c>
      <c r="D1450" s="77" t="inlineStr">
        <is>
          <t>Core Innovation Project (XP 298)</t>
        </is>
      </c>
      <c r="E1450" s="77" t="inlineStr">
        <is>
          <t>employer; status</t>
        </is>
      </c>
      <c r="F1450" s="77" t="inlineStr">
        <is>
          <t>https://www.bu.edu/articles/2025/questrom-revises-undergrad-curriculum/</t>
        </is>
      </c>
      <c r="G1450" s="77" t="inlineStr">
        <is>
          <t>Questrom Revises Undergrad Curriculum</t>
        </is>
      </c>
      <c r="H1450" s="77" t="inlineStr">
        <is>
          <t>Article</t>
        </is>
      </c>
      <c r="I1450" s="77" t="inlineStr">
        <is>
          <t>2025</t>
        </is>
      </c>
      <c r="J1450" s="77" t="inlineStr">
        <is>
          <t>2026-10-13</t>
        </is>
      </c>
      <c r="K1450" s="77" t="inlineStr">
        <is>
          <t>search-summary paraphrase</t>
        </is>
      </c>
      <c r="L1450" s="77" t="inlineStr">
        <is>
          <t>Semester-long Core Innovation Project, students identify new products/services for Boston-based companies (search-result summary; page not opened).</t>
        </is>
      </c>
    </row>
    <row r="1451">
      <c r="A1451" s="77" t="inlineStr">
        <is>
          <t>US28-S04-R1</t>
        </is>
      </c>
      <c r="B1451" s="77" t="inlineStr">
        <is>
          <t>US28</t>
        </is>
      </c>
      <c r="C1451" s="77" t="inlineStr">
        <is>
          <t>US28-S04</t>
        </is>
      </c>
      <c r="D1451" s="77" t="inlineStr">
        <is>
          <t>MSBA Capstone Project (BA 888) - sponsored industry capstone</t>
        </is>
      </c>
      <c r="E1451" s="77" t="inlineStr">
        <is>
          <t>project; group; employer; status</t>
        </is>
      </c>
      <c r="F1451" s="77" t="inlineStr">
        <is>
          <t>https://www.bu.edu/questrom/graduate-programs/specialty-masters-programs/ms-in-business-analytics/hands-on-learning/</t>
        </is>
      </c>
      <c r="G1451" s="77" t="inlineStr">
        <is>
          <t>MSBA Hands-On Learning</t>
        </is>
      </c>
      <c r="H1451" s="77" t="inlineStr">
        <is>
          <t>Capstone sponsored by Assette</t>
        </is>
      </c>
      <c r="I1451" s="77" t="inlineStr">
        <is>
          <t>undated</t>
        </is>
      </c>
      <c r="J1451" s="77" t="inlineStr">
        <is>
          <t>2026-10-13</t>
        </is>
      </c>
      <c r="K1451" s="77" t="inlineStr">
        <is>
          <t>page text (WebFetch, summarised by fetch model; quotes as returned)</t>
        </is>
      </c>
      <c r="L1451" s="77" t="inlineStr">
        <is>
          <t>Assette, 'a local SaaS fintech company', 'challenged MSBA student teams to build models and generate AI-based synthetic data'; sponsor alum reviewed the final capstone presentations; 'Last Summer'.</t>
        </is>
      </c>
    </row>
    <row r="1452">
      <c r="A1452" s="77" t="inlineStr">
        <is>
          <t>US28-S04-R2</t>
        </is>
      </c>
      <c r="B1452" s="77" t="inlineStr">
        <is>
          <t>US28</t>
        </is>
      </c>
      <c r="C1452" s="77" t="inlineStr">
        <is>
          <t>US28-S04</t>
        </is>
      </c>
      <c r="D1452" s="77" t="inlineStr">
        <is>
          <t>MSBA Capstone Project (BA 888) - sponsored industry capstone</t>
        </is>
      </c>
      <c r="E1452" s="77" t="inlineStr">
        <is>
          <t>project; group; employer</t>
        </is>
      </c>
      <c r="F1452" s="77" t="inlineStr">
        <is>
          <t>https://www.bu.edu/questrom/graduate-programs/specialty-masters-programs/ms-in-business-analytics/academics/</t>
        </is>
      </c>
      <c r="G1452" s="77" t="inlineStr">
        <is>
          <t>MSBA Academics</t>
        </is>
      </c>
      <c r="H1452" s="77" t="inlineStr">
        <is>
          <t>Capstone BA 888</t>
        </is>
      </c>
      <c r="I1452" s="77" t="inlineStr">
        <is>
          <t>undated</t>
        </is>
      </c>
      <c r="J1452" s="77" t="inlineStr">
        <is>
          <t>2026-10-13</t>
        </is>
      </c>
      <c r="K1452" s="77" t="inlineStr">
        <is>
          <t>page text (WebFetch, summarised by fetch model; quotes as returned)</t>
        </is>
      </c>
      <c r="L1452" s="77" t="inlineStr">
        <is>
          <t>'a consulting-style project for an industry client'; 'work on a data project in a team setting'; final product presented to a faculty panel and public poster session.</t>
        </is>
      </c>
    </row>
    <row r="1453">
      <c r="A1453" s="77" t="inlineStr">
        <is>
          <t>US28-S04-R3</t>
        </is>
      </c>
      <c r="B1453" s="77" t="inlineStr">
        <is>
          <t>US28</t>
        </is>
      </c>
      <c r="C1453" s="77" t="inlineStr">
        <is>
          <t>US28-S04</t>
        </is>
      </c>
      <c r="D1453" s="77" t="inlineStr">
        <is>
          <t>MSBA Capstone Project (BA 888) - sponsored industry capstone</t>
        </is>
      </c>
      <c r="E1453" s="77" t="inlineStr">
        <is>
          <t>employer; participation</t>
        </is>
      </c>
      <c r="F1453" s="77" t="inlineStr">
        <is>
          <t>https://www.bu.edu/questrom/graduate-programs/specialty-masters-programs/ms-in-business-analytics/</t>
        </is>
      </c>
      <c r="G1453" s="77" t="inlineStr">
        <is>
          <t>MS in Business Analytics</t>
        </is>
      </c>
      <c r="H1453" s="77" t="inlineStr">
        <is>
          <t>Tracks</t>
        </is>
      </c>
      <c r="I1453" s="77" t="inlineStr">
        <is>
          <t>undated</t>
        </is>
      </c>
      <c r="J1453" s="77" t="inlineStr">
        <is>
          <t>2026-10-13</t>
        </is>
      </c>
      <c r="K1453" s="77" t="inlineStr">
        <is>
          <t>page text (WebFetch, summarised by fetch model; quotes as returned)</t>
        </is>
      </c>
      <c r="L1453" s="77" t="inlineStr">
        <is>
          <t>'culminating in a sponsored industry capstone'; 'Sponsored capstone - Presentation to exec team'; 'Students frequently receive offers from their capstone sponsor'.</t>
        </is>
      </c>
    </row>
    <row r="1454">
      <c r="A1454" s="77" t="inlineStr">
        <is>
          <t>US28-S04-R4</t>
        </is>
      </c>
      <c r="B1454" s="77" t="inlineStr">
        <is>
          <t>US28</t>
        </is>
      </c>
      <c r="C1454" s="77" t="inlineStr">
        <is>
          <t>US28-S04</t>
        </is>
      </c>
      <c r="D1454" s="77" t="inlineStr">
        <is>
          <t>MSBA Capstone Project (BA 888) - sponsored industry capstone</t>
        </is>
      </c>
      <c r="E1454" s="77" t="inlineStr">
        <is>
          <t>credit; eligibility</t>
        </is>
      </c>
      <c r="F1454" s="77" t="inlineStr">
        <is>
          <t>https://www.bu.edu/academics/questrom/courses/qst-ba-888/</t>
        </is>
      </c>
      <c r="G1454" s="77" t="inlineStr">
        <is>
          <t>QST BA 888</t>
        </is>
      </c>
      <c r="H1454" s="77" t="inlineStr">
        <is>
          <t>Catalogue</t>
        </is>
      </c>
      <c r="I1454" s="77" t="inlineStr">
        <is>
          <t>undated</t>
        </is>
      </c>
      <c r="J1454" s="77" t="inlineStr">
        <is>
          <t>2026-10-13</t>
        </is>
      </c>
      <c r="K1454" s="77" t="inlineStr">
        <is>
          <t>page text (WebFetch, summarised by fetch model; quotes as returned)</t>
        </is>
      </c>
      <c r="L1454" s="77" t="inlineStr">
        <is>
          <t>3 units; MSBA students only; team setting.</t>
        </is>
      </c>
    </row>
    <row r="1455">
      <c r="A1455" s="77" t="inlineStr">
        <is>
          <t>US28-S05-R1</t>
        </is>
      </c>
      <c r="B1455" s="77" t="inlineStr">
        <is>
          <t>US28</t>
        </is>
      </c>
      <c r="C1455" s="77" t="inlineStr">
        <is>
          <t>US28-S05</t>
        </is>
      </c>
      <c r="D1455" s="77" t="inlineStr">
        <is>
          <t>Senior Design Project (Mechanical Engineering with ECE/BME)</t>
        </is>
      </c>
      <c r="E1455" s="77" t="inlineStr">
        <is>
          <t>project; group; employer; status</t>
        </is>
      </c>
      <c r="F1455" s="77" t="inlineStr">
        <is>
          <t>https://www.bu.edu/eng/academics/departments-and-divisions/mechanical-engineering/senior-design/senior-design-sponsorship/</t>
        </is>
      </c>
      <c r="G1455" s="77" t="inlineStr">
        <is>
          <t>Senior Design Sponsorship</t>
        </is>
      </c>
      <c r="H1455" s="77" t="inlineStr">
        <is>
          <t>Sponsorship</t>
        </is>
      </c>
      <c r="I1455" s="77" t="inlineStr">
        <is>
          <t>undated</t>
        </is>
      </c>
      <c r="J1455" s="77" t="inlineStr">
        <is>
          <t>2026-10-13</t>
        </is>
      </c>
      <c r="K1455" s="77" t="inlineStr">
        <is>
          <t>page text (WebFetch, summarised by fetch model; quotes as returned)</t>
        </is>
      </c>
      <c r="L1455" s="77" t="inlineStr">
        <is>
          <t>Projects address challenges in 'industry, government, non-profits, small businesses, start-ups, or everyday life'; teams 'deliver the completed HW/SW system to the client'; documentation 'will be given to the sponsor'; financial support not required; project runs fall and spring.</t>
        </is>
      </c>
    </row>
    <row r="1456">
      <c r="A1456" s="77" t="inlineStr">
        <is>
          <t>US28-S06-R1</t>
        </is>
      </c>
      <c r="B1456" s="77" t="inlineStr">
        <is>
          <t>US28</t>
        </is>
      </c>
      <c r="C1456" s="77" t="inlineStr">
        <is>
          <t>US28-S06</t>
        </is>
      </c>
      <c r="D1456" s="77" t="inlineStr">
        <is>
          <t>Spark! Machine Learning X-Lab Practicum</t>
        </is>
      </c>
      <c r="E1456" s="77" t="inlineStr">
        <is>
          <t>project; employer; status; group</t>
        </is>
      </c>
      <c r="F1456" s="77" t="inlineStr">
        <is>
          <t>https://www.bu.edu/academics/cds/courses/cds-ds-549/</t>
        </is>
      </c>
      <c r="G1456" s="77" t="inlineStr">
        <is>
          <t>CDS DS 549</t>
        </is>
      </c>
      <c r="H1456" s="77" t="inlineStr">
        <is>
          <t>Course page</t>
        </is>
      </c>
      <c r="I1456" s="77" t="inlineStr">
        <is>
          <t>Fall 2026 listing</t>
        </is>
      </c>
      <c r="J1456" s="77" t="inlineStr">
        <is>
          <t>2026-10-13</t>
        </is>
      </c>
      <c r="K1456" s="77" t="inlineStr">
        <is>
          <t>page text (WebFetch, summarised by fetch model; quotes as returned)</t>
        </is>
      </c>
      <c r="L1456" s="77" t="inlineStr">
        <is>
          <t>'All students participating in the course are expected to complete a project focused on an application of inferential analytics or machine learning'; projects from 'partnering organizations within BU and from outside'; teamwork and communications skills; Fall 2026 sections A1-A4 listed.</t>
        </is>
      </c>
    </row>
    <row r="1457">
      <c r="A1457" s="77" t="inlineStr">
        <is>
          <t>US28-S06-R2</t>
        </is>
      </c>
      <c r="B1457" s="77" t="inlineStr">
        <is>
          <t>US28</t>
        </is>
      </c>
      <c r="C1457" s="77" t="inlineStr">
        <is>
          <t>US28-S06</t>
        </is>
      </c>
      <c r="D1457" s="77" t="inlineStr">
        <is>
          <t>Spark! Machine Learning X-Lab Practicum</t>
        </is>
      </c>
      <c r="E1457" s="77" t="inlineStr">
        <is>
          <t>employer</t>
        </is>
      </c>
      <c r="F1457" s="77" t="inlineStr">
        <is>
          <t>https://www.bu.edu/spark/students/xlab/</t>
        </is>
      </c>
      <c r="G1457" s="77" t="inlineStr">
        <is>
          <t>X-Lab: Join a project</t>
        </is>
      </c>
      <c r="H1457" s="77" t="inlineStr">
        <is>
          <t>X-Lab</t>
        </is>
      </c>
      <c r="I1457" s="77" t="inlineStr">
        <is>
          <t>undated</t>
        </is>
      </c>
      <c r="J1457" s="77" t="inlineStr">
        <is>
          <t>2026-10-13</t>
        </is>
      </c>
      <c r="K1457" s="77" t="inlineStr">
        <is>
          <t>page text (WebFetch, summarised by fetch model; quotes as returned)</t>
        </is>
      </c>
      <c r="L1457" s="77" t="inlineStr">
        <is>
          <t>DS519 and DS549 involve 'partnering organizations within and outside of Boston University'.</t>
        </is>
      </c>
    </row>
    <row r="1458">
      <c r="A1458" s="77" t="inlineStr">
        <is>
          <t>US29-S01-R1</t>
        </is>
      </c>
      <c r="B1458" s="77" t="inlineStr">
        <is>
          <t>US29</t>
        </is>
      </c>
      <c r="C1458" s="77" t="inlineStr">
        <is>
          <t>US29-S01</t>
        </is>
      </c>
      <c r="D1458" s="77" t="inlineStr">
        <is>
          <t>Learning Factory Capstone Design (College of Engineering senior capstone)</t>
        </is>
      </c>
      <c r="E1458" s="77" t="inlineStr">
        <is>
          <t>project; group; employer; reach; eligibility</t>
        </is>
      </c>
      <c r="F1458" s="77" t="inlineStr">
        <is>
          <t>https://lf.psu.edu/students/lf-capstone/</t>
        </is>
      </c>
      <c r="G1458" s="77" t="inlineStr">
        <is>
          <t>LF Capstone (4th Year Capstone)</t>
        </is>
      </c>
      <c r="H1458" s="77" t="inlineStr">
        <is>
          <t>Main</t>
        </is>
      </c>
      <c r="I1458" s="77" t="inlineStr">
        <is>
          <t>(c)2026 footer</t>
        </is>
      </c>
      <c r="J1458" s="77" t="inlineStr">
        <is>
          <t>2026-10-13</t>
        </is>
      </c>
      <c r="K1458" s="77" t="inlineStr">
        <is>
          <t>page text (WebFetch; summarised by fetch tool, quoted passages)</t>
        </is>
      </c>
      <c r="L1458" s="77" t="inlineStr">
        <is>
          <t>'Teams of engineering students tackle real-world problems sponsored by clients.' 'We support the capstone engineering design course.' 'The Learning Factory is the maker space for Penn State's College of Engineering.'</t>
        </is>
      </c>
    </row>
    <row r="1459">
      <c r="A1459" s="77" t="inlineStr">
        <is>
          <t>US29-S01-R2</t>
        </is>
      </c>
      <c r="B1459" s="77" t="inlineStr">
        <is>
          <t>US29</t>
        </is>
      </c>
      <c r="C1459" s="77" t="inlineStr">
        <is>
          <t>US29-S01</t>
        </is>
      </c>
      <c r="D1459" s="77" t="inlineStr">
        <is>
          <t>Learning Factory Capstone Design (College of Engineering senior capstone)</t>
        </is>
      </c>
      <c r="E1459" s="77" t="inlineStr">
        <is>
          <t>project; group; employer; status</t>
        </is>
      </c>
      <c r="F1459" s="77" t="inlineStr">
        <is>
          <t>https://lf.psu.edu/students/lf-capstone/capstone4/</t>
        </is>
      </c>
      <c r="G1459" s="77" t="inlineStr">
        <is>
          <t>Capstone 4th year typical semester</t>
        </is>
      </c>
      <c r="H1459" s="77" t="inlineStr">
        <is>
          <t>Typical semester</t>
        </is>
      </c>
      <c r="I1459" s="77" t="inlineStr">
        <is>
          <t>(c)2026 footer</t>
        </is>
      </c>
      <c r="J1459" s="77" t="inlineStr">
        <is>
          <t>2026-10-13</t>
        </is>
      </c>
      <c r="K1459" s="77" t="inlineStr">
        <is>
          <t>page text (WebFetch; summarised by fetch tool, quoted passages)</t>
        </is>
      </c>
      <c r="L1459" s="77" t="inlineStr">
        <is>
          <t>'a university-industry partnership where student design projects benefit real-world clients'; 'Prepare Statement of Work; review with instructor; revise and submit to sponsor'; 'Prepare Detailed Specification Report ... submit to sponsor'; alpha prototypes weeks 11-12; 'prepare final report, poster, and summary; attend Design Showcase' weeks 14-15; 'While Capstone Design Programs may differ slightly by department'.</t>
        </is>
      </c>
    </row>
    <row r="1460">
      <c r="A1460" s="77" t="inlineStr">
        <is>
          <t>US29-S01-R3</t>
        </is>
      </c>
      <c r="B1460" s="77" t="inlineStr">
        <is>
          <t>US29</t>
        </is>
      </c>
      <c r="C1460" s="77" t="inlineStr">
        <is>
          <t>US29-S01</t>
        </is>
      </c>
      <c r="D1460" s="77" t="inlineStr">
        <is>
          <t>Learning Factory Capstone Design (College of Engineering senior capstone)</t>
        </is>
      </c>
      <c r="E1460" s="77" t="inlineStr">
        <is>
          <t>group; employer; status; participation</t>
        </is>
      </c>
      <c r="F1460" s="77" t="inlineStr">
        <is>
          <t>https://www.psu.edu/news/engineering/story/learning-factory-announces-fall-2025-showcase-winners</t>
        </is>
      </c>
      <c r="G1460" s="77" t="inlineStr">
        <is>
          <t>Learning Factory announces fall 2025 showcase winners</t>
        </is>
      </c>
      <c r="H1460" s="77" t="inlineStr">
        <is>
          <t>News</t>
        </is>
      </c>
      <c r="I1460" s="77" t="inlineStr">
        <is>
          <t>2025 (showcase 11 Dec 2025)</t>
        </is>
      </c>
      <c r="J1460" s="77" t="inlineStr">
        <is>
          <t>2026-10-13</t>
        </is>
      </c>
      <c r="K1460" s="77" t="inlineStr">
        <is>
          <t>page text (WebFetch; summarised by fetch tool, quoted passages)</t>
        </is>
      </c>
      <c r="L1460" s="77" t="inlineStr">
        <is>
          <t>Teams of four to six first-year cornerstone and senior-year capstone students; in-person showcase 11 Dec 2025 (Bryce Jordan Center), virtual 12-19 Dec 2025; judged by 'a panel of industry experts, past sponsors' and Industry Advisory Board; winning-project sponsors incl. Northrop Grumman, Seco Tools, Walmart Inc., Aluminum Association Inc., NSWC Dahlgren, and PSU's Center for Immersive Learning and Digital Innovation.</t>
        </is>
      </c>
    </row>
    <row r="1461">
      <c r="A1461" s="77" t="inlineStr">
        <is>
          <t>US29-S01-R4</t>
        </is>
      </c>
      <c r="B1461" s="77" t="inlineStr">
        <is>
          <t>US29</t>
        </is>
      </c>
      <c r="C1461" s="77" t="inlineStr">
        <is>
          <t>US29-S01</t>
        </is>
      </c>
      <c r="D1461" s="77" t="inlineStr">
        <is>
          <t>Learning Factory Capstone Design (College of Engineering senior capstone)</t>
        </is>
      </c>
      <c r="E1461" s="77" t="inlineStr">
        <is>
          <t>participation; reach; employer</t>
        </is>
      </c>
      <c r="F1461" s="77" t="inlineStr">
        <is>
          <t>https://sites.psu.edu/lfshowcasefa25/projects/</t>
        </is>
      </c>
      <c r="G1461" s="77" t="inlineStr">
        <is>
          <t>Learning Factory Fall 2025 showcase - Capstone Projects</t>
        </is>
      </c>
      <c r="H1461" s="77" t="inlineStr">
        <is>
          <t>Projects</t>
        </is>
      </c>
      <c r="I1461" s="77" t="inlineStr">
        <is>
          <t>2025</t>
        </is>
      </c>
      <c r="J1461" s="77" t="inlineStr">
        <is>
          <t>2026-10-13</t>
        </is>
      </c>
      <c r="K1461" s="77" t="inlineStr">
        <is>
          <t>page text (WebFetch; summarised by fetch tool, quoted passages)</t>
        </is>
      </c>
      <c r="L1461" s="77" t="inlineStr">
        <is>
          <t>Learning Factory 'has facilitated over 2,000 projects for more than 575 sponsors', 'engaging over 10,000 engineering students at Penn State University Park'; projects described as 'industry-sponsored and client-based'; 14 engineering disciplinary areas listed.</t>
        </is>
      </c>
    </row>
    <row r="1462">
      <c r="A1462" s="77" t="inlineStr">
        <is>
          <t>US29-S01-R5</t>
        </is>
      </c>
      <c r="B1462" s="77" t="inlineStr">
        <is>
          <t>US29</t>
        </is>
      </c>
      <c r="C1462" s="77" t="inlineStr">
        <is>
          <t>US29-S01</t>
        </is>
      </c>
      <c r="D1462" s="77" t="inlineStr">
        <is>
          <t>Learning Factory Capstone Design (College of Engineering senior capstone)</t>
        </is>
      </c>
      <c r="E1462" s="77" t="inlineStr">
        <is>
          <t>employer</t>
        </is>
      </c>
      <c r="F1462" s="77" t="inlineStr">
        <is>
          <t>https://lf.psu.edu/sponsors/</t>
        </is>
      </c>
      <c r="G1462" s="77" t="inlineStr">
        <is>
          <t>Learning Factory Sponsors</t>
        </is>
      </c>
      <c r="H1462" s="77" t="inlineStr">
        <is>
          <t>Get Involved</t>
        </is>
      </c>
      <c r="I1462" s="77" t="inlineStr">
        <is>
          <t>undated</t>
        </is>
      </c>
      <c r="J1462" s="77" t="inlineStr">
        <is>
          <t>2026-10-13</t>
        </is>
      </c>
      <c r="K1462" s="77" t="inlineStr">
        <is>
          <t>page text (WebFetch; summarised by fetch tool, quoted passages)</t>
        </is>
      </c>
      <c r="L1462" s="77" t="inlineStr">
        <is>
          <t>'Sponsor a Senior Capstone Design project ($4,000).' Corporate sponsors receive brand exposure and recognition.</t>
        </is>
      </c>
    </row>
    <row r="1463">
      <c r="A1463" s="77" t="inlineStr">
        <is>
          <t>US29-S02-R1</t>
        </is>
      </c>
      <c r="B1463" s="77" t="inlineStr">
        <is>
          <t>US29</t>
        </is>
      </c>
      <c r="C1463" s="77" t="inlineStr">
        <is>
          <t>US29-S02</t>
        </is>
      </c>
      <c r="D1463" s="77" t="inlineStr">
        <is>
          <t>Nittany Lion Consulting Group (NLCG) / Smeal capstone consulting projects</t>
        </is>
      </c>
      <c r="E1463" s="77" t="inlineStr">
        <is>
          <t>project; group; employer; eligibility; duration</t>
        </is>
      </c>
      <c r="F1463" s="77" t="inlineStr">
        <is>
          <t>https://www.smeal.psu.edu/cscr/corporate-support/student-research-engagement</t>
        </is>
      </c>
      <c r="G1463" s="77" t="inlineStr">
        <is>
          <t>Student Research Engagement - Smeal College of Business</t>
        </is>
      </c>
      <c r="H1463" s="77" t="inlineStr">
        <is>
          <t>Corporate support</t>
        </is>
      </c>
      <c r="I1463" s="77" t="inlineStr">
        <is>
          <t>undated</t>
        </is>
      </c>
      <c r="J1463" s="77" t="inlineStr">
        <is>
          <t>2026-10-13</t>
        </is>
      </c>
      <c r="K1463" s="77" t="inlineStr">
        <is>
          <t>search-index extract (search-summary paraphrase; page fetch returned 503)</t>
        </is>
      </c>
      <c r="L1463" s="77" t="inlineStr">
        <is>
          <t>Nittany Lion Consulting Group: 'student led, faculty supported consulting firm within the Smeal College in which students work with business clients to address real world business challenges. Teams consist of MBA students or students in the Sapphire Leadership Academic Program... MBA projects run from October through February; Sapphire projects are offered in the fall and spring semesters.'</t>
        </is>
      </c>
    </row>
    <row r="1464">
      <c r="A1464" s="77" t="inlineStr">
        <is>
          <t>US29-S02-R2</t>
        </is>
      </c>
      <c r="B1464" s="77" t="inlineStr">
        <is>
          <t>US29</t>
        </is>
      </c>
      <c r="C1464" s="77" t="inlineStr">
        <is>
          <t>US29-S02</t>
        </is>
      </c>
      <c r="D1464" s="77" t="inlineStr">
        <is>
          <t>Nittany Lion Consulting Group (NLCG) / Smeal capstone consulting projects</t>
        </is>
      </c>
      <c r="E1464" s="77" t="inlineStr">
        <is>
          <t>project; employer; participation; status</t>
        </is>
      </c>
      <c r="F1464" s="77" t="inlineStr">
        <is>
          <t>https://magazine.smeal.psu.edu/nittany-lion-consulting-group-thrives-in-first-year/</t>
        </is>
      </c>
      <c r="G1464" s="77" t="inlineStr">
        <is>
          <t>Nittany Lion Consulting Group thrives in first year</t>
        </is>
      </c>
      <c r="H1464" s="77" t="inlineStr">
        <is>
          <t>Smeal Magazine</t>
        </is>
      </c>
      <c r="I1464" s="77" t="inlineStr">
        <is>
          <t>2021 (programme launched fall 2020)</t>
        </is>
      </c>
      <c r="J1464" s="77" t="inlineStr">
        <is>
          <t>2026-10-13</t>
        </is>
      </c>
      <c r="K1464" s="77" t="inlineStr">
        <is>
          <t>page text (WebFetch; summarised by fetch tool, quoted passages)</t>
        </is>
      </c>
      <c r="L1464" s="77" t="inlineStr">
        <is>
          <t>61 members delivered 16 engagements; clients include Boeing, UPS, ParaPer4mance (start-up) and the Jana Marie Foundation (non-profit); 29 new members to join in fall 2021.</t>
        </is>
      </c>
    </row>
    <row r="1465">
      <c r="A1465" s="77" t="inlineStr">
        <is>
          <t>US29-S03-R1</t>
        </is>
      </c>
      <c r="B1465" s="77" t="inlineStr">
        <is>
          <t>US29</t>
        </is>
      </c>
      <c r="C1465" s="77" t="inlineStr">
        <is>
          <t>US29-S03</t>
        </is>
      </c>
      <c r="D1465" s="77" t="inlineStr">
        <is>
          <t>IST 440W Information Sciences and Technology Integration and Problem Solving (capstone)</t>
        </is>
      </c>
      <c r="E1465" s="77" t="inlineStr">
        <is>
          <t>project; group; eligibility</t>
        </is>
      </c>
      <c r="F1465" s="77" t="inlineStr">
        <is>
          <t>https://bulletins.psu.edu/university-course-descriptions/undergraduate/ist/</t>
        </is>
      </c>
      <c r="G1465" s="77" t="inlineStr">
        <is>
          <t>Information Sciences and Technology (IST) course descriptions</t>
        </is>
      </c>
      <c r="H1465" s="77" t="inlineStr">
        <is>
          <t>IST 440W</t>
        </is>
      </c>
      <c r="I1465" s="77" t="inlineStr">
        <is>
          <t>undated</t>
        </is>
      </c>
      <c r="J1465" s="77" t="inlineStr">
        <is>
          <t>2026-10-13</t>
        </is>
      </c>
      <c r="K1465" s="77" t="inlineStr">
        <is>
          <t>search-index extract (search-summary paraphrase)</t>
        </is>
      </c>
      <c r="L1465" s="77" t="inlineStr">
        <is>
          <t>IST 440W is the capstone for IST majors; teams of 4-6 students work on a significant real-world problem in which IT is part of the solution.</t>
        </is>
      </c>
    </row>
    <row r="1466">
      <c r="A1466" s="77" t="inlineStr">
        <is>
          <t>US29-S03-R2</t>
        </is>
      </c>
      <c r="B1466" s="77" t="inlineStr">
        <is>
          <t>US29</t>
        </is>
      </c>
      <c r="C1466" s="77" t="inlineStr">
        <is>
          <t>US29-S03</t>
        </is>
      </c>
      <c r="D1466" s="77" t="inlineStr">
        <is>
          <t>IST 440W Information Sciences and Technology Integration and Problem Solving (capstone)</t>
        </is>
      </c>
      <c r="E1466" s="77" t="inlineStr">
        <is>
          <t>project; employer; status</t>
        </is>
      </c>
      <c r="F1466" s="77" t="inlineStr">
        <is>
          <t>https://www.psu.edu/news/academics/story/ist-students-apply-knowledge-real-world-projects-through-capstone-course</t>
        </is>
      </c>
      <c r="G1466" s="77" t="inlineStr">
        <is>
          <t>IST students apply knowledge to real-world projects through capstone course</t>
        </is>
      </c>
      <c r="H1466" s="77" t="inlineStr">
        <is>
          <t>News</t>
        </is>
      </c>
      <c r="I1466" s="77" t="inlineStr">
        <is>
          <t>2021 (published 4 June 2021)</t>
        </is>
      </c>
      <c r="J1466" s="77" t="inlineStr">
        <is>
          <t>2026-10-13</t>
        </is>
      </c>
      <c r="K1466" s="77" t="inlineStr">
        <is>
          <t>page text (WebFetch; summarised by fetch tool, quoted passages)</t>
        </is>
      </c>
      <c r="L1466" s="77" t="inlineStr">
        <is>
          <t>IST 440W taught at Penn State Brandywine in spring 2021; four clients: one campus outreach initiative and three nearby businesses recruited by the Workforce and Innovation Office; outputs included updated website for Vinyl Revival and a bookkeeper-matching website for an accounting business.</t>
        </is>
      </c>
    </row>
    <row r="1467">
      <c r="A1467" s="77" t="inlineStr">
        <is>
          <t>US29-S04-R1</t>
        </is>
      </c>
      <c r="B1467" s="77" t="inlineStr">
        <is>
          <t>US29</t>
        </is>
      </c>
      <c r="C1467" s="77" t="inlineStr">
        <is>
          <t>US29-S04</t>
        </is>
      </c>
      <c r="D1467" s="77" t="inlineStr">
        <is>
          <t>CommAgency (Bellisario College of Communications student agency)</t>
        </is>
      </c>
      <c r="E1467" s="77" t="inlineStr">
        <is>
          <t>group; employer; status</t>
        </is>
      </c>
      <c r="F1467" s="77" t="inlineStr">
        <is>
          <t>https://www.psu.edu/news/bellisario-college-communications/story/commagency-seeks-clients-fall-2026-communications-work</t>
        </is>
      </c>
      <c r="G1467" s="77" t="inlineStr">
        <is>
          <t>CommAgency seeks clients for fall 2026 communications work</t>
        </is>
      </c>
      <c r="H1467" s="77" t="inlineStr">
        <is>
          <t>News</t>
        </is>
      </c>
      <c r="I1467" s="77" t="inlineStr">
        <is>
          <t>2026 (20 Aug 2026)</t>
        </is>
      </c>
      <c r="J1467" s="77" t="inlineStr">
        <is>
          <t>2026-10-13</t>
        </is>
      </c>
      <c r="K1467" s="77" t="inlineStr">
        <is>
          <t>page text (WebFetch; summarised by fetch tool, quoted passages)</t>
        </is>
      </c>
      <c r="L1467" s="77" t="inlineStr">
        <is>
          <t>'authorized to work with communications offices, student organizations, research teams and other University entities'; 'CommAgency students work in teams and are guided by faculty directors and industry mentors.'</t>
        </is>
      </c>
    </row>
    <row r="1468">
      <c r="A1468" s="77" t="inlineStr">
        <is>
          <t>US29-S04-R2</t>
        </is>
      </c>
      <c r="B1468" s="77" t="inlineStr">
        <is>
          <t>US29</t>
        </is>
      </c>
      <c r="C1468" s="77" t="inlineStr">
        <is>
          <t>US29-S04</t>
        </is>
      </c>
      <c r="D1468" s="77" t="inlineStr">
        <is>
          <t>CommAgency (Bellisario College of Communications student agency)</t>
        </is>
      </c>
      <c r="E1468" s="77" t="inlineStr">
        <is>
          <t>project; eligibility; participation</t>
        </is>
      </c>
      <c r="F1468" s="77" t="inlineStr">
        <is>
          <t>https://bellisario.psu.edu/commagency/</t>
        </is>
      </c>
      <c r="G1468" s="77" t="inlineStr">
        <is>
          <t>CommAgency - Bellisario College of Communications</t>
        </is>
      </c>
      <c r="H1468" s="77" t="inlineStr">
        <is>
          <t>Main</t>
        </is>
      </c>
      <c r="I1468" s="77" t="inlineStr">
        <is>
          <t>undated</t>
        </is>
      </c>
      <c r="J1468" s="77" t="inlineStr">
        <is>
          <t>2026-10-13</t>
        </is>
      </c>
      <c r="K1468" s="77" t="inlineStr">
        <is>
          <t>search-index extract (search-summary paraphrase)</t>
        </is>
      </c>
      <c r="L1468" s="77" t="inlineStr">
        <is>
          <t>Student-run agency with full-time faculty director; 89 students across six departments worked with 33 clients in spring 2026; competitive application.</t>
        </is>
      </c>
    </row>
    <row r="1469">
      <c r="A1469" s="77" t="inlineStr">
        <is>
          <t>US30-S01-R1</t>
        </is>
      </c>
      <c r="B1469" s="77" t="inlineStr">
        <is>
          <t>US30</t>
        </is>
      </c>
      <c r="C1469" s="77" t="inlineStr">
        <is>
          <t>US30-S01</t>
        </is>
      </c>
      <c r="D1469" s="77" t="inlineStr">
        <is>
          <t>Global Applied Projects (GAP)</t>
        </is>
      </c>
      <c r="E1469" s="77" t="inlineStr">
        <is>
          <t>project; group; employer; eligibility; credit; status; participation</t>
        </is>
      </c>
      <c r="F1469" s="77" t="inlineStr">
        <is>
          <t>https://fisher.osu.edu/global-opportunities/graduate/global-applied-projects-gap</t>
        </is>
      </c>
      <c r="G1469" s="77" t="inlineStr">
        <is>
          <t>Global Applied Projects (GAP)</t>
        </is>
      </c>
      <c r="H1469" s="77" t="inlineStr">
        <is>
          <t>Programme page</t>
        </is>
      </c>
      <c r="I1469" s="77" t="inlineStr">
        <is>
          <t>2026 footer; deadline 1 Oct 2026</t>
        </is>
      </c>
      <c r="J1469" s="77" t="inlineStr">
        <is>
          <t>2026-10-13</t>
        </is>
      </c>
      <c r="K1469" s="77" t="inlineStr">
        <is>
          <t>page text (WebFetch, summarised by fetch tool)</t>
        </is>
      </c>
      <c r="L1469" s="77" t="inlineStr">
        <is>
          <t>teams of 4 - 6 students; 14-week spring semester; 3 credits; hosts: 'industry-leading multinational corporations,' 'market disrupting start-ups,' 'mission-driven nonprofit organizations,' and 'governmental agencies'; 'an optional experiential learning capstone-like opportunity'; 'application deadline is set for October 1, 2026'.</t>
        </is>
      </c>
    </row>
    <row r="1470">
      <c r="A1470" s="77" t="inlineStr">
        <is>
          <t>US30-S02-R1</t>
        </is>
      </c>
      <c r="B1470" s="77" t="inlineStr">
        <is>
          <t>US30</t>
        </is>
      </c>
      <c r="C1470" s="77" t="inlineStr">
        <is>
          <t>US30-S02</t>
        </is>
      </c>
      <c r="D1470" s="77" t="inlineStr">
        <is>
          <t>Multidisciplinary Engineering Capstone Design (ENGR 5901/5902)</t>
        </is>
      </c>
      <c r="E1470" s="77" t="inlineStr">
        <is>
          <t>project; employer; participation</t>
        </is>
      </c>
      <c r="F1470" s="77" t="inlineStr">
        <is>
          <t>https://eed.osu.edu/academics/undergraduate/multidisciplinary-engineering-capstone-design</t>
        </is>
      </c>
      <c r="G1470" s="77" t="inlineStr">
        <is>
          <t>Multidisciplinary Engineering Capstone Design</t>
        </is>
      </c>
      <c r="H1470" s="77" t="inlineStr">
        <is>
          <t>Programme page</t>
        </is>
      </c>
      <c r="I1470" s="77" t="inlineStr">
        <is>
          <t>2026 footer</t>
        </is>
      </c>
      <c r="J1470" s="77" t="inlineStr">
        <is>
          <t>2026-10-13</t>
        </is>
      </c>
      <c r="K1470" s="77" t="inlineStr">
        <is>
          <t>page text (WebFetch, summarised by fetch tool)</t>
        </is>
      </c>
      <c r="L1470" s="77" t="inlineStr">
        <is>
          <t>Since creation in 2009; more than 50 sponsoring organizations, 100+ completed projects, 600+ students; run as ENGR 5901.01 and 5902.01; students from engineering, business, industrial design, MBA, humanities.</t>
        </is>
      </c>
    </row>
    <row r="1471">
      <c r="A1471" s="77" t="inlineStr">
        <is>
          <t>US30-S02-R2</t>
        </is>
      </c>
      <c r="B1471" s="77" t="inlineStr">
        <is>
          <t>US30</t>
        </is>
      </c>
      <c r="C1471" s="77" t="inlineStr">
        <is>
          <t>US30-S02</t>
        </is>
      </c>
      <c r="D1471" s="77" t="inlineStr">
        <is>
          <t>Multidisciplinary Engineering Capstone Design (ENGR 5901/5902)</t>
        </is>
      </c>
      <c r="E1471" s="77" t="inlineStr">
        <is>
          <t>group; employer; duration</t>
        </is>
      </c>
      <c r="F1471" s="77" t="inlineStr">
        <is>
          <t>https://mae.osu.edu/undergraduate-mechanical-engineering/mechanical-engineering-capstone</t>
        </is>
      </c>
      <c r="G1471" s="77" t="inlineStr">
        <is>
          <t>Mechanical Engineering Capstone</t>
        </is>
      </c>
      <c r="H1471" s="77" t="inlineStr">
        <is>
          <t>Multidisciplinary option</t>
        </is>
      </c>
      <c r="I1471" s="77" t="inlineStr">
        <is>
          <t>2026 footer</t>
        </is>
      </c>
      <c r="J1471" s="77" t="inlineStr">
        <is>
          <t>2026-10-13</t>
        </is>
      </c>
      <c r="K1471" s="77" t="inlineStr">
        <is>
          <t>page text (WebFetch, summarised by fetch tool)</t>
        </is>
      </c>
      <c r="L1471" s="77" t="inlineStr">
        <is>
          <t>'Teams of students (typically four to six students)'; 'each sponsor supplies a liaison for the entire length of the project'; two semesters.</t>
        </is>
      </c>
    </row>
    <row r="1472">
      <c r="A1472" s="77" t="inlineStr">
        <is>
          <t>US30-S02-R3</t>
        </is>
      </c>
      <c r="B1472" s="77" t="inlineStr">
        <is>
          <t>US30</t>
        </is>
      </c>
      <c r="C1472" s="77" t="inlineStr">
        <is>
          <t>US30-S02</t>
        </is>
      </c>
      <c r="D1472" s="77" t="inlineStr">
        <is>
          <t>Multidisciplinary Engineering Capstone Design (ENGR 5901/5902)</t>
        </is>
      </c>
      <c r="E1472" s="77" t="inlineStr">
        <is>
          <t>status; participation</t>
        </is>
      </c>
      <c r="F1472" s="77" t="inlineStr">
        <is>
          <t>https://engineering.osu.edu/news/2026/05/students-demonstrate-innovation-inaugural-design-showcase</t>
        </is>
      </c>
      <c r="G1472" s="77" t="inlineStr">
        <is>
          <t>Students demonstrate innovation at inaugural Design Showcase</t>
        </is>
      </c>
      <c r="H1472" s="77" t="inlineStr">
        <is>
          <t>News</t>
        </is>
      </c>
      <c r="I1472" s="77" t="inlineStr">
        <is>
          <t>2026-05-21</t>
        </is>
      </c>
      <c r="J1472" s="77" t="inlineStr">
        <is>
          <t>2026-10-13</t>
        </is>
      </c>
      <c r="K1472" s="77" t="inlineStr">
        <is>
          <t>page text (WebFetch, summarised by fetch tool)</t>
        </is>
      </c>
      <c r="L1472" s="77" t="inlineStr">
        <is>
          <t>More than 1,000 seniors presented team capstone projects; many sponsored by industry partners (no sponsors named).</t>
        </is>
      </c>
    </row>
    <row r="1473">
      <c r="A1473" s="77" t="inlineStr">
        <is>
          <t>US30-S03-R1</t>
        </is>
      </c>
      <c r="B1473" s="77" t="inlineStr">
        <is>
          <t>US30</t>
        </is>
      </c>
      <c r="C1473" s="77" t="inlineStr">
        <is>
          <t>US30-S03</t>
        </is>
      </c>
      <c r="D1473" s="77" t="inlineStr">
        <is>
          <t>Industrial Design Capstone (Design Research III 5201 and Advanced Industrial Design I 5101)</t>
        </is>
      </c>
      <c r="E1473" s="77" t="inlineStr">
        <is>
          <t>project; group; employer; status; credit</t>
        </is>
      </c>
      <c r="F1473" s="77" t="inlineStr">
        <is>
          <t>https://design.osu.edu/news/ohio-state-industrial-design-welcomes-2025-2026-capstone-partners</t>
        </is>
      </c>
      <c r="G1473" s="77" t="inlineStr">
        <is>
          <t>Ohio State Industrial Design Welcomes 2025-2026 Capstone Partners</t>
        </is>
      </c>
      <c r="H1473" s="77" t="inlineStr">
        <is>
          <t>News</t>
        </is>
      </c>
      <c r="I1473" s="77" t="inlineStr">
        <is>
          <t>2025/26</t>
        </is>
      </c>
      <c r="J1473" s="77" t="inlineStr">
        <is>
          <t>2026-10-13</t>
        </is>
      </c>
      <c r="K1473" s="77" t="inlineStr">
        <is>
          <t>page text (WebFetch, summarised by fetch tool)</t>
        </is>
      </c>
      <c r="L1473" s="77" t="inlineStr">
        <is>
          <t>Four sponsors listed; teams of four or five, one per sponsor (Honda five members); 'from problem identification and framing to prototyping and final proposal'; final presentations at Spring 2026 exhibition; courses Design Research III (5201) and Advanced Industrial Design I (5101).</t>
        </is>
      </c>
    </row>
    <row r="1474">
      <c r="A1474" s="77" t="inlineStr">
        <is>
          <t>US30-S04-R1</t>
        </is>
      </c>
      <c r="B1474" s="77" t="inlineStr">
        <is>
          <t>US30</t>
        </is>
      </c>
      <c r="C1474" s="77" t="inlineStr">
        <is>
          <t>US30-S04</t>
        </is>
      </c>
      <c r="D1474" s="77" t="inlineStr">
        <is>
          <t>Capstone Project for Industry Partners (ARTSSCI 4000), Partnership Track</t>
        </is>
      </c>
      <c r="E1474" s="77" t="inlineStr">
        <is>
          <t>project; group; employer</t>
        </is>
      </c>
      <c r="F1474" s="77" t="inlineStr">
        <is>
          <t>https://asccareersuccess.osu.edu/employers-alumni/capstone-project-industry-partners</t>
        </is>
      </c>
      <c r="G1474" s="77" t="inlineStr">
        <is>
          <t>Capstone Project for Industry Partners</t>
        </is>
      </c>
      <c r="H1474" s="77" t="inlineStr">
        <is>
          <t>Partnership Track</t>
        </is>
      </c>
      <c r="I1474" s="77" t="inlineStr">
        <is>
          <t>undated</t>
        </is>
      </c>
      <c r="J1474" s="77" t="inlineStr">
        <is>
          <t>2026-10-13</t>
        </is>
      </c>
      <c r="K1474" s="77" t="inlineStr">
        <is>
          <t>page text (WebFetch, summarised by fetch tool)</t>
        </is>
      </c>
      <c r="L1474" s="77" t="inlineStr">
        <is>
          <t>Partnership Track: 'work closely with a student team over the course of the semester'; 'act as a client and mentor'; deliverable 'a tangible prototype, comprehensive strategy, or detailed implementation plan'; Case Study Track: students work 'independently'.</t>
        </is>
      </c>
    </row>
    <row r="1475">
      <c r="A1475" s="77" t="inlineStr">
        <is>
          <t>US30-S05-R1</t>
        </is>
      </c>
      <c r="B1475" s="77" t="inlineStr">
        <is>
          <t>US30</t>
        </is>
      </c>
      <c r="C1475" s="77" t="inlineStr">
        <is>
          <t>US30-S05</t>
        </is>
      </c>
      <c r="D1475" s="77" t="inlineStr">
        <is>
          <t>Rapid Innovation for Public Impact (PUBAFRS 5620)</t>
        </is>
      </c>
      <c r="E1475" s="77" t="inlineStr">
        <is>
          <t>project; group; employer; eligibility; credit</t>
        </is>
      </c>
      <c r="F1475" s="77" t="inlineStr">
        <is>
          <t>https://glenn.osu.edu/5620-sample-syllabus</t>
        </is>
      </c>
      <c r="G1475" s="77" t="inlineStr">
        <is>
          <t>5620 Sample Syllabus</t>
        </is>
      </c>
      <c r="H1475" s="77" t="inlineStr">
        <is>
          <t>Course description</t>
        </is>
      </c>
      <c r="I1475" s="77" t="inlineStr">
        <is>
          <t>undated</t>
        </is>
      </c>
      <c r="J1475" s="77" t="inlineStr">
        <is>
          <t>2026-10-13</t>
        </is>
      </c>
      <c r="K1475" s="77" t="inlineStr">
        <is>
          <t>page text (WebFetch, summarised by fetch tool)</t>
        </is>
      </c>
      <c r="L1475" s="77" t="inlineStr">
        <is>
          <t>'a multi-disciplinary capstone or hands-on applications course' in which 'student teams tackle real, contemporary, complex problems sponsored by government or non-profit agencies'; 'All upper-level undergraduate and graduate students in any major or college are welcome'; 4 credit hours; team performance 70%.</t>
        </is>
      </c>
    </row>
    <row r="1476">
      <c r="A1476" s="77" t="inlineStr">
        <is>
          <t>US30-S06-R1</t>
        </is>
      </c>
      <c r="B1476" s="77" t="inlineStr">
        <is>
          <t>US30</t>
        </is>
      </c>
      <c r="C1476" s="77" t="inlineStr">
        <is>
          <t>US30-S06</t>
        </is>
      </c>
      <c r="D1476" s="77" t="inlineStr">
        <is>
          <t>Second-year Transformational Experience Program (STEP)</t>
        </is>
      </c>
      <c r="E1476" s="77" t="inlineStr">
        <is>
          <t>status; participation; project</t>
        </is>
      </c>
      <c r="F1476" s="77" t="inlineStr">
        <is>
          <t>https://step.osu.edu/about</t>
        </is>
      </c>
      <c r="G1476" s="77" t="inlineStr">
        <is>
          <t>About - STEP</t>
        </is>
      </c>
      <c r="H1476" s="77" t="inlineStr">
        <is>
          <t>About</t>
        </is>
      </c>
      <c r="I1476" s="77" t="inlineStr">
        <is>
          <t>2026 footer; 2026-2027 Faculty Mentor Roster</t>
        </is>
      </c>
      <c r="J1476" s="77" t="inlineStr">
        <is>
          <t>2026-10-13</t>
        </is>
      </c>
      <c r="K1476" s="77" t="inlineStr">
        <is>
          <t>page text (WebFetch, summarised by fetch tool)</t>
        </is>
      </c>
      <c r="L1476" s="77" t="inlineStr">
        <is>
          <t>'During the autumn semester, students meet weekly with a Faculty Mentor in residence halls'; spring written proposal for Signature Project; STEP Expo; page does not state group or individual projects.</t>
        </is>
      </c>
    </row>
    <row r="1477">
      <c r="A1477" s="77" t="inlineStr">
        <is>
          <t>US30-S06-R2</t>
        </is>
      </c>
      <c r="B1477" s="77" t="inlineStr">
        <is>
          <t>US30</t>
        </is>
      </c>
      <c r="C1477" s="77" t="inlineStr">
        <is>
          <t>US30-S06</t>
        </is>
      </c>
      <c r="D1477" s="77" t="inlineStr">
        <is>
          <t>Second-year Transformational Experience Program (STEP)</t>
        </is>
      </c>
      <c r="E1477" s="77" t="inlineStr">
        <is>
          <t>project; eligibility</t>
        </is>
      </c>
      <c r="F1477" s="77" t="inlineStr">
        <is>
          <t>https://ati.osu.edu/current-students/ohio-state-ati-students/get-help-and-support/second-year-transformational-experience-program</t>
        </is>
      </c>
      <c r="G1477" s="77" t="inlineStr">
        <is>
          <t>Second-year Transformational Experience Program (ATI)</t>
        </is>
      </c>
      <c r="H1477" s="77" t="inlineStr">
        <is>
          <t>Programme page</t>
        </is>
      </c>
      <c r="I1477" s="77" t="inlineStr">
        <is>
          <t>undated</t>
        </is>
      </c>
      <c r="J1477" s="77" t="inlineStr">
        <is>
          <t>2026-10-13</t>
        </is>
      </c>
      <c r="K1477" s="77" t="inlineStr">
        <is>
          <t>search-summary paraphrase</t>
        </is>
      </c>
      <c r="L1477" s="77" t="inlineStr">
        <is>
          <t>Search summary: project categories Creative and Artistic Endeavor, Education Abroad, Internship, Leadership, Service-Learning, Undergraduate Research; up to $2,000 funding.</t>
        </is>
      </c>
    </row>
    <row r="1478">
      <c r="A1478" s="77" t="inlineStr">
        <is>
          <t>EU02-S01-R1</t>
        </is>
      </c>
      <c r="B1478" s="77" t="inlineStr">
        <is>
          <t>EU02</t>
        </is>
      </c>
      <c r="C1478" s="77" t="inlineStr">
        <is>
          <t>EU02-S01</t>
        </is>
      </c>
      <c r="D1478" s="77" t="inlineStr">
        <is>
          <t>Projet SIC (3CV2500)</t>
        </is>
      </c>
      <c r="E1478" s="77" t="inlineStr">
        <is>
          <t>project; group; employer; status; duration</t>
        </is>
      </c>
      <c r="F1478" s="77" t="inlineStr">
        <is>
          <t>https://www.centralesupelec.fr/cours/3CV2500</t>
        </is>
      </c>
      <c r="G1478" s="77" t="inlineStr">
        <is>
          <t>Projet SIC</t>
        </is>
      </c>
      <c r="H1478" s="77" t="inlineStr">
        <is>
          <t>course page</t>
        </is>
      </c>
      <c r="I1478" s="77" t="inlineStr">
        <is>
          <t>2025-2026</t>
        </is>
      </c>
      <c r="J1478" s="77" t="inlineStr">
        <is>
          <t>2026-10-13</t>
        </is>
      </c>
      <c r="K1478" s="77" t="inlineStr">
        <is>
          <t>page text (WebFetch summary, French original)</t>
        </is>
      </c>
      <c r="L1478" s="77" t="inlineStr">
        <is>
          <t>'proposé par un partenaire industriel, institutionnel ou associatif'; 'Une équipe projet est constituée de trois ou quatre étudiants'; 'Rapport et livrables intermédiaires adressés au client puis soutenance'; 240 h.</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57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AU05</t>
        </is>
      </c>
      <c r="B175" s="77" t="inlineStr">
        <is>
          <t>Monash</t>
        </is>
      </c>
      <c r="C175" s="77" t="inlineStr">
        <is>
          <t>Central provision</t>
        </is>
      </c>
      <c r="D175" s="77" t="inlineStr">
        <is>
          <t>Searched</t>
        </is>
      </c>
      <c r="E175" s="77" t="inlineStr">
        <is>
          <t>Monash Innovation Guarantee MON2750 industry partner team project; Monash careers employability work integrated learning industry projects university-wide students</t>
        </is>
      </c>
      <c r="F175" s="77" t="inlineStr">
        <is>
          <t>https://www.monash.edu/flagship-rich-experiences/mig/about-the-unit; https://www.monash.edu/careers/employers/connect/work-integrated-learning</t>
        </is>
      </c>
      <c r="G175" s="77" t="inlineStr">
        <is>
          <t>MIG is the university-wide flagship team industry challenge (UG and PG). Careers/WIL pages point to faculty provision.</t>
        </is>
      </c>
    </row>
    <row r="176">
      <c r="A176" s="77" t="inlineStr">
        <is>
          <t>AU05</t>
        </is>
      </c>
      <c r="B176" s="77" t="inlineStr">
        <is>
          <t>Monash</t>
        </is>
      </c>
      <c r="C176" s="77" t="inlineStr">
        <is>
          <t>Business/management</t>
        </is>
      </c>
      <c r="D176" s="77" t="inlineStr">
        <is>
          <t>Searched</t>
        </is>
      </c>
      <c r="E176" s="77" t="inlineStr">
        <is>
          <t>Monash Business School industry-based learning client project team unit</t>
        </is>
      </c>
      <c r="F176" s="77" t="inlineStr">
        <is>
          <t>https://www.monash.edu/business/current-students/work-integrated-learning/industry-consulting-projects</t>
        </is>
      </c>
      <c r="G176" s="77" t="inlineStr">
        <is>
          <t>Industry Consulting Projects: teams of up to 5 with real clients, UG and PG.</t>
        </is>
      </c>
    </row>
    <row r="177">
      <c r="A177" s="77" t="inlineStr">
        <is>
          <t>AU05</t>
        </is>
      </c>
      <c r="B177" s="77" t="inlineStr">
        <is>
          <t>Monash</t>
        </is>
      </c>
      <c r="C177" s="77" t="inlineStr">
        <is>
          <t>Engineering/computing</t>
        </is>
      </c>
      <c r="D177" s="77" t="inlineStr">
        <is>
          <t>Searched</t>
        </is>
      </c>
      <c r="E177" s="77" t="inlineStr">
        <is>
          <t>Monash engineering final year project industry partner team; Monash Industry Innovation Program IIP students team industry partner; Monash Faculty of IT industry experience project FIT5120; Monash IT industry-based learning IBL partners</t>
        </is>
      </c>
      <c r="F177" s="77" t="inlineStr">
        <is>
          <t>https://www.monash.edu/industry-innovation-program/students; https://www.monash.edu/it/industry-and-community/partnership-options</t>
        </is>
      </c>
      <c r="G177" s="77" t="inlineStr">
        <is>
          <t>IIP final-year industry projects (team unclear) and IT studio projects (team of 4-5, current status unclear); IBL is individual placement.</t>
        </is>
      </c>
    </row>
    <row r="178">
      <c r="A178" s="77" t="inlineStr">
        <is>
          <t>AU05</t>
        </is>
      </c>
      <c r="B178" s="77" t="inlineStr">
        <is>
          <t>Monash</t>
        </is>
      </c>
      <c r="C178" s="77" t="inlineStr">
        <is>
          <t>Science</t>
        </is>
      </c>
      <c r="D178" s="77" t="inlineStr">
        <is>
          <t>Searched</t>
        </is>
      </c>
      <c r="E178" s="77" t="inlineStr">
        <is>
          <t>Monash Science industry-based learning project team external partner unit SCI</t>
        </is>
      </c>
      <c r="F178" s="77" t="inlineStr">
        <is>
          <t>https://www.monash.edu/science/current-students/manage-your-science-studies/research-units</t>
        </is>
      </c>
      <c r="G178" s="77" t="inlineStr">
        <is>
          <t>Only optional industry-partner research project (SCI3990), Global Challenges project, and internships; group format unevidenced. MIG open to science students.</t>
        </is>
      </c>
    </row>
    <row r="179">
      <c r="A179" s="77" t="inlineStr">
        <is>
          <t>AU05</t>
        </is>
      </c>
      <c r="B179" s="77" t="inlineStr">
        <is>
          <t>Monash</t>
        </is>
      </c>
      <c r="C179" s="77" t="inlineStr">
        <is>
          <t>Arts/humanities/social sciences</t>
        </is>
      </c>
      <c r="D179" s="77" t="inlineStr">
        <is>
          <t>Searched</t>
        </is>
      </c>
      <c r="E179" s="77" t="inlineStr">
        <is>
          <t>Monash Arts social sciences community partner project unit students teams client report</t>
        </is>
      </c>
      <c r="F179" s="77" t="inlineStr">
        <is>
          <t>https://www.monash.edu/arts/research/partner-with-us/partnercollaborate</t>
        </is>
      </c>
      <c r="G179" s="77" t="inlineStr">
        <is>
          <t>No current Arts/Social Sciences unit pairing student teams with external clients found; only old Social Work handbook unit.</t>
        </is>
      </c>
    </row>
    <row r="180">
      <c r="A180" s="77" t="inlineStr">
        <is>
          <t>AU05</t>
        </is>
      </c>
      <c r="B180" s="77" t="inlineStr">
        <is>
          <t>Monash</t>
        </is>
      </c>
      <c r="C180" s="77" t="inlineStr">
        <is>
          <t>Other (law, health, design, architecture…)</t>
        </is>
      </c>
      <c r="D180" s="77" t="inlineStr">
        <is>
          <t>Searched</t>
        </is>
      </c>
      <c r="E180" s="77" t="inlineStr">
        <is>
          <t>Monash Art Design Architecture studio industry client collaborative project unit; Monash Law Medicine Nursing health interprofessional student team project external organisation unit</t>
        </is>
      </c>
      <c r="F180" s="77" t="inlineStr">
        <is>
          <t>https://handbook.monash.edu/2022/units/MDC5330; https://www.monash.edu/medicine/education/collaborative-practice</t>
        </is>
      </c>
      <c r="G180" s="77" t="inlineStr">
        <is>
          <t>Design collaborative studios mention industry issues (older handbook, no client evidence); health provision is interprofessional placement-based; nothing qualifying verified.</t>
        </is>
      </c>
    </row>
    <row r="181">
      <c r="A181" s="77" t="inlineStr">
        <is>
          <t>AU06</t>
        </is>
      </c>
      <c r="B181" s="77" t="inlineStr">
        <is>
          <t>Queensland</t>
        </is>
      </c>
      <c r="C181" s="77" t="inlineStr">
        <is>
          <t>Central provision</t>
        </is>
      </c>
      <c r="D181" s="77" t="inlineStr">
        <is>
          <t>Searched</t>
        </is>
      </c>
      <c r="E18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81" s="77" t="inlineStr">
        <is>
          <t>https://ventures.uq.edu.au/industry-challenge; https://employability.uq.edu.au/practera-saiep-industry-experience-projects</t>
        </is>
      </c>
      <c r="G18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82">
      <c r="A182" s="77" t="inlineStr">
        <is>
          <t>AU06</t>
        </is>
      </c>
      <c r="B182" s="77" t="inlineStr">
        <is>
          <t>Queensland</t>
        </is>
      </c>
      <c r="C182" s="77" t="inlineStr">
        <is>
          <t>Business/management</t>
        </is>
      </c>
      <c r="D182" s="77" t="inlineStr">
        <is>
          <t>Searched</t>
        </is>
      </c>
      <c r="E18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82"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82" s="77" t="inlineStr">
        <is>
          <t>BEL Industry Consulting Project (RBUS3888/4888/7888, BSAN7215), PBEL3000 capstone and MBA Impact Academy 1 all qualify with current evidence; former MBA capstone MGTS7818 last evidenced 2024.</t>
        </is>
      </c>
    </row>
    <row r="183">
      <c r="A183" s="77" t="inlineStr">
        <is>
          <t>AU06</t>
        </is>
      </c>
      <c r="B183" s="77" t="inlineStr">
        <is>
          <t>Queensland</t>
        </is>
      </c>
      <c r="C183" s="77" t="inlineStr">
        <is>
          <t>Engineering/computing</t>
        </is>
      </c>
      <c r="D183" s="77" t="inlineStr">
        <is>
          <t>Searched</t>
        </is>
      </c>
      <c r="E18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83" s="77" t="inlineStr">
        <is>
          <t>https://programs-courses.uq.edu.au/course.html?course_code=DECO3801; https://www.eait.uq.edu.au/employability/industry-partnerships/data-science-and-cyber-security/master-of-data-science-capstone-project</t>
        </is>
      </c>
      <c r="G18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84">
      <c r="A184" s="77" t="inlineStr">
        <is>
          <t>AU06</t>
        </is>
      </c>
      <c r="B184" s="77" t="inlineStr">
        <is>
          <t>Queensland</t>
        </is>
      </c>
      <c r="C184" s="77" t="inlineStr">
        <is>
          <t>Science</t>
        </is>
      </c>
      <c r="D184" s="77" t="inlineStr">
        <is>
          <t>Searched</t>
        </is>
      </c>
      <c r="E184" s="77" t="inlineStr">
        <is>
          <t>UQ Faculty of Science student teams industry partner project course capstone real client</t>
        </is>
      </c>
      <c r="F184" s="77" t="inlineStr">
        <is>
          <t>https://programs-courses.uq.edu.au/course.html?course_code=DATA7901</t>
        </is>
      </c>
      <c r="G184" s="77" t="inlineStr">
        <is>
          <t>No Faculty of Science-owned team/external-client course surfaced; only the (individual-project) Data Science capstone and BEL/Business routes. Further Science instances not verified.</t>
        </is>
      </c>
    </row>
    <row r="185">
      <c r="A185" s="77" t="inlineStr">
        <is>
          <t>AU06</t>
        </is>
      </c>
      <c r="B185" s="77" t="inlineStr">
        <is>
          <t>Queensland</t>
        </is>
      </c>
      <c r="C185" s="77" t="inlineStr">
        <is>
          <t>Arts/humanities/social sciences</t>
        </is>
      </c>
      <c r="D185" s="77" t="inlineStr">
        <is>
          <t>Searched</t>
        </is>
      </c>
      <c r="E185" s="77" t="inlineStr">
        <is>
          <t>UQ HASS Faculty of Humanities Arts Social Sciences student team project external organisation client course</t>
        </is>
      </c>
      <c r="F185" s="77" t="inlineStr">
        <is>
          <t>https://hass.uq.edu.au/portfolio-projects; https://polsis.uq.edu.au/internshipfield-work</t>
        </is>
      </c>
      <c r="G185" s="77" t="inlineStr">
        <is>
          <t>Only individual internships (POLS3801, PHSS2000) and small student-led HASS Portfolio Projects found; no team project with external client verified.</t>
        </is>
      </c>
    </row>
    <row r="186">
      <c r="A186" s="77" t="inlineStr">
        <is>
          <t>AU06</t>
        </is>
      </c>
      <c r="B186" s="77" t="inlineStr">
        <is>
          <t>Queensland</t>
        </is>
      </c>
      <c r="C186" s="77" t="inlineStr">
        <is>
          <t>Other (law, health, design, architecture…)</t>
        </is>
      </c>
      <c r="D186" s="77" t="inlineStr">
        <is>
          <t>Searched</t>
        </is>
      </c>
      <c r="E186" s="77" t="inlineStr">
        <is>
          <t>UQ architecture design health law students team project community client partner course; HRSS4210 Health Sciences Research Project Service Development Action Learning 2026 ...</t>
        </is>
      </c>
      <c r="F186" s="77" t="inlineStr">
        <is>
          <t>https://course-profiles.uq.edu.au/course-profiles/HRSS4210-61790-7460; https://programs-courses.uq.edu.au/course.html?course_code=HRSS4210; https://programs-courses.uq.edu.au/course.html?course_code=ARCH3100</t>
        </is>
      </c>
      <c r="G186" s="77" t="inlineStr">
        <is>
          <t>HRSS4210 health team action-learning project (stakeholder client; partner type unclear) recorded; architecture studios (ARCH3100 client/critic presentations) are near-miss/unverified for group-with-external-client; no law route found.</t>
        </is>
      </c>
    </row>
    <row r="187">
      <c r="A187" s="77" t="inlineStr">
        <is>
          <t>AU09</t>
        </is>
      </c>
      <c r="B187" s="77" t="inlineStr">
        <is>
          <t>University of Technology Sydney</t>
        </is>
      </c>
      <c r="C187" s="77" t="inlineStr">
        <is>
          <t>Central provision</t>
        </is>
      </c>
      <c r="D187" s="77" t="inlineStr">
        <is>
          <t>Searched</t>
        </is>
      </c>
      <c r="E18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8">
      <c r="A188" s="77" t="inlineStr">
        <is>
          <t>AU09</t>
        </is>
      </c>
      <c r="B188" s="77" t="inlineStr">
        <is>
          <t>University of Technology Sydney</t>
        </is>
      </c>
      <c r="C188" s="77" t="inlineStr">
        <is>
          <t>Business/management</t>
        </is>
      </c>
      <c r="D188" s="77" t="inlineStr">
        <is>
          <t>Searched</t>
        </is>
      </c>
      <c r="E188" s="77" t="inlineStr">
        <is>
          <t>UTS Business School capstone subject client organisation student teams consulting project</t>
        </is>
      </c>
      <c r="F188" s="77" t="inlineStr">
        <is>
          <t>https://handbook.uts.edu.au/subjects/details/21698.html; https://www.uts.edu.au/about/faculties/business/partner-us/solve-your-business-challenges/experiential-learning-programs/strategic-design-studio</t>
        </is>
      </c>
      <c r="G188"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9">
      <c r="A189" s="77" t="inlineStr">
        <is>
          <t>AU09</t>
        </is>
      </c>
      <c r="B189" s="77" t="inlineStr">
        <is>
          <t>University of Technology Sydney</t>
        </is>
      </c>
      <c r="C189" s="77" t="inlineStr">
        <is>
          <t>Engineering/computing</t>
        </is>
      </c>
      <c r="D189" s="77" t="inlineStr">
        <is>
          <t>Searched</t>
        </is>
      </c>
      <c r="E189" s="77" t="inlineStr">
        <is>
          <t>UTS engineering IT capstone project industry client team subject handbook 2026; UTS design architecture law health students teams live client project studio (Software Development Studio result)</t>
        </is>
      </c>
      <c r="F189" s="77" t="inlineStr">
        <is>
          <t>https://www.uts.edu.au/current-students/current-students-information-faculty-engineering-and-it/undergraduate/industry-studio/software-development-studio; https://www.uts.edu.au/globalassets/sites/default/files/Student_guide_to_capstone_project.pdf</t>
        </is>
      </c>
      <c r="G189"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90">
      <c r="A190" s="77" t="inlineStr">
        <is>
          <t>AU09</t>
        </is>
      </c>
      <c r="B190" s="77" t="inlineStr">
        <is>
          <t>University of Technology Sydney</t>
        </is>
      </c>
      <c r="C190" s="77" t="inlineStr">
        <is>
          <t>Science</t>
        </is>
      </c>
      <c r="D190" s="77" t="inlineStr">
        <is>
          <t>Searched</t>
        </is>
      </c>
      <c r="E190" s="77" t="inlineStr">
        <is>
          <t>UTS Faculty of Science industry project subject students teams external partner</t>
        </is>
      </c>
      <c r="F190" s="77" t="inlineStr">
        <is>
          <t>https://uts.edu.au/about/faculty-science/our-industry-engagement/partnerships-and-collaborations/our-partners</t>
        </is>
      </c>
      <c r="G190" s="77" t="inlineStr">
        <is>
          <t>No current Faculty of Science team project subject with an external client found. A first-year Physical Modelling subject with CHOICE as external agent appeared only in a 2017 article (historical).</t>
        </is>
      </c>
    </row>
    <row r="191">
      <c r="A191" s="77" t="inlineStr">
        <is>
          <t>AU09</t>
        </is>
      </c>
      <c r="B191" s="77" t="inlineStr">
        <is>
          <t>University of Technology Sydney</t>
        </is>
      </c>
      <c r="C191" s="77" t="inlineStr">
        <is>
          <t>Arts/humanities/social sciences</t>
        </is>
      </c>
      <c r="D191" s="77" t="inlineStr">
        <is>
          <t>Searched</t>
        </is>
      </c>
      <c r="E191" s="77" t="inlineStr">
        <is>
          <t>UTS communication social sciences education students team project real client organisation subject; UTS Strategic Communication capstone subject real client group</t>
        </is>
      </c>
      <c r="F191" s="77" t="inlineStr">
        <is>
          <t>https://www.uts.edu.au/for-students/communication-and-social-sciences/strategic-communication; https://handbook.uts.edu.au/subjects/details/52677.html</t>
        </is>
      </c>
      <c r="G191"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92">
      <c r="A192" s="77" t="inlineStr">
        <is>
          <t>AU09</t>
        </is>
      </c>
      <c r="B192" s="77" t="inlineStr">
        <is>
          <t>University of Technology Sydney</t>
        </is>
      </c>
      <c r="C192" s="77" t="inlineStr">
        <is>
          <t>Other (law, health, design, architecture…)</t>
        </is>
      </c>
      <c r="D192" s="77" t="inlineStr">
        <is>
          <t>Searched</t>
        </is>
      </c>
      <c r="E192" s="77" t="inlineStr">
        <is>
          <t>UTS design architecture law health students teams live client project studio</t>
        </is>
      </c>
      <c r="F192" s="77" t="inlineStr">
        <is>
          <t>https://www.uts.edu.au/for-students/current-students/managing-your-course/current-students-information-engineering-and-information-technology/undergraduate/industry-studio/mechanical-and-mechatronic-design; https://handbook.uts.edu.au/subjects/11376.html</t>
        </is>
      </c>
      <c r="G192"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93">
      <c r="A193" s="77" t="inlineStr">
        <is>
          <t>AU10</t>
        </is>
      </c>
      <c r="B193" s="77" t="inlineStr">
        <is>
          <t>RMIT</t>
        </is>
      </c>
      <c r="C193" s="77" t="inlineStr">
        <is>
          <t>Central provision</t>
        </is>
      </c>
      <c r="D193" s="77" t="inlineStr">
        <is>
          <t>Searched</t>
        </is>
      </c>
      <c r="E193" s="77" t="inlineStr">
        <is>
          <t>RMIT industry projects students teams real client brief course; RMIT Activator OR Industry Capstone OR Industry Studio students teams industry partner challenge university-wide; WebFetch what-is-wil</t>
        </is>
      </c>
      <c r="F193" s="77" t="inlineStr">
        <is>
          <t>https://www.rmit.edu.au/study-with-us/study-options/what-is-wil; https://www.rmit.edu.au/partner/hubs/activator/partnerships/cloud-innovation-centre/for-students</t>
        </is>
      </c>
      <c r="G193" s="77" t="inlineStr">
        <is>
          <t>RMIT WIL page describes industry-sponsored projects 'often in teams' but states requirements vary by course; no single university-wide project scheme found. Activator-run Cyber Ready CIC challenge is a lead only.</t>
        </is>
      </c>
    </row>
    <row r="194">
      <c r="A194" s="77" t="inlineStr">
        <is>
          <t>AU10</t>
        </is>
      </c>
      <c r="B194" s="77" t="inlineStr">
        <is>
          <t>RMIT</t>
        </is>
      </c>
      <c r="C194" s="77" t="inlineStr">
        <is>
          <t>Business/management</t>
        </is>
      </c>
      <c r="D194" s="77" t="inlineStr">
        <is>
          <t>Searched</t>
        </is>
      </c>
      <c r="E194" s="77" t="inlineStr">
        <is>
          <t>RMIT Business Industry Project course industry partner client team; WebFetch Bachelor of Business (Professional Practice) page; WebFetch College of Business and Law industry engagement page</t>
        </is>
      </c>
      <c r="F194" s="77" t="inlineStr">
        <is>
          <t>https://www.rmit.edu.au/study-with-us/levels-of-study/undergraduate-study/bachelor-degrees/bachelor-of-business-professional-practice-bp344; https://www.rmit.edu.au/about/schools-colleges/college-of-business-and-law/industry</t>
        </is>
      </c>
      <c r="G194" s="77" t="inlineStr">
        <is>
          <t>Impact Academy 1 (core in BBus Professional Practice) has teams on a live industry partner's client challenge; IPBP in Bachelor of Business has group Medibank/Red Cross challenges (2023 page).</t>
        </is>
      </c>
    </row>
    <row r="195">
      <c r="A195" s="77" t="inlineStr">
        <is>
          <t>AU10</t>
        </is>
      </c>
      <c r="B195" s="77" t="inlineStr">
        <is>
          <t>RMIT</t>
        </is>
      </c>
      <c r="C195" s="77" t="inlineStr">
        <is>
          <t>Engineering/computing</t>
        </is>
      </c>
      <c r="D195" s="77" t="inlineStr">
        <is>
          <t>Searched</t>
        </is>
      </c>
      <c r="E195" s="77" t="inlineStr">
        <is>
          <t>RMIT engineering capstone industry sponsored project teams industry partner 2026; RMIT computer science software engineering Capstone Computing Project industry client teams; WebFetch engineering capstone projects page; WebFetch software engineering teaching area page</t>
        </is>
      </c>
      <c r="F195" s="77" t="inlineStr">
        <is>
          <t>https://www.rmit.edu.au/about/schools-colleges/engineering/industry/engineering-capstone-projects; https://www.rmit.edu.au/students/student-life/events/2026/oct/engenius-engineering-capstone-showcase; https://www.rmit.edu.au/about/schools-colleges/computing-technologies/our-teaching-areas/software-engineering</t>
        </is>
      </c>
      <c r="G195" s="77" t="inlineStr">
        <is>
          <t>Industry-proposed year-long engineering capstones with WIL agreement and EnGenius showcase on 22 Oct 2026 (team size not stated); software engineering project with industry partner as client, performed in teams (undated).</t>
        </is>
      </c>
    </row>
    <row r="196">
      <c r="A196" s="77" t="inlineStr">
        <is>
          <t>AU10</t>
        </is>
      </c>
      <c r="B196" s="77" t="inlineStr">
        <is>
          <t>RMIT</t>
        </is>
      </c>
      <c r="C196" s="77" t="inlineStr">
        <is>
          <t>Science</t>
        </is>
      </c>
      <c r="D196" s="77" t="inlineStr">
        <is>
          <t>Searched</t>
        </is>
      </c>
      <c r="E196" s="77" t="inlineStr">
        <is>
          <t>RMIT School of Science students industry project team client applied science capstone placement; WebFetch Bachelor of Science bp350</t>
        </is>
      </c>
      <c r="F196" s="77" t="inlineStr">
        <is>
          <t>https://www.rmit.edu.au/study-with-us/levels-of-study/undergraduate-study/bachelor-degrees/bp350; http://titan.csit.rmit.edu.au/~e23005/capstone/capstone-client.pdf</t>
        </is>
      </c>
      <c r="G196" s="77" t="inlineStr">
        <is>
          <t>BSc capstone (WIL) page mentions industry challenges and capstone projects but gives no team/client detail in the portion read; COSC2408 client guide is 2018 and hosted on a student server.</t>
        </is>
      </c>
    </row>
    <row r="197">
      <c r="A197" s="77" t="inlineStr">
        <is>
          <t>AU10</t>
        </is>
      </c>
      <c r="B197" s="77" t="inlineStr">
        <is>
          <t>RMIT</t>
        </is>
      </c>
      <c r="C197" s="77" t="inlineStr">
        <is>
          <t>Arts/humanities/social sciences</t>
        </is>
      </c>
      <c r="D197" s="77" t="inlineStr">
        <is>
          <t>Searched</t>
        </is>
      </c>
      <c r="E197" s="77" t="inlineStr">
        <is>
          <t>RMIT Master of Communication or Social Sciences or Global Studies industry project client team capstone community organisation; RMIT public relations campaigns capstone commissioned by industry government community organisation partners; WebFetch Partnered projects (Media and Communication); WebFetch Bachelor of Professional Communication</t>
        </is>
      </c>
      <c r="F197" s="77" t="inlineStr">
        <is>
          <t>https://www.rmit.edu.au/about/schools-colleges/media-and-communication/industry/partnered-projects; http://www1.rmit.edu.au/courses/050367; https://www.rmit.edu.au/study-with-us/levels-of-study/undergraduate-study/bachelor-degrees/bachelor-of-professional-communication-bp354</t>
        </is>
      </c>
      <c r="G197" s="77" t="inlineStr">
        <is>
          <t>PR Campaigns/Capstone: teams deliver a campaign for a real client, capstones commissioned by industry/government/community partners (search extracts). Media partnered-projects page is generic with no teams/courses specified.</t>
        </is>
      </c>
    </row>
    <row r="198">
      <c r="A198" s="77" t="inlineStr">
        <is>
          <t>AU10</t>
        </is>
      </c>
      <c r="B198" s="77" t="inlineStr">
        <is>
          <t>RMIT</t>
        </is>
      </c>
      <c r="C198" s="77" t="inlineStr">
        <is>
          <t>Other (law, health, design, architecture…)</t>
        </is>
      </c>
      <c r="D198" s="77" t="inlineStr">
        <is>
          <t>Searched</t>
        </is>
      </c>
      <c r="E198" s="77" t="inlineStr">
        <is>
          <t>RMIT design architecture OR law OR health students team live client studio project community partner; WebFetch interdisciplinary-industry-project news (Associate Degree in Business)</t>
        </is>
      </c>
      <c r="F198" s="77" t="inlineStr">
        <is>
          <t>https://www.rmit.edu.au/about/schools-colleges/design/industry/partnered-projects; https://www.rmit.edu.au/news/next-in-teaching/2023/aug/interdisciplinary-industry-project</t>
        </is>
      </c>
      <c r="G198" s="77" t="inlineStr">
        <is>
          <t>Design/architecture/interior design live-client studios exist per search summaries but were not opened; law shows simulations only; no current health studio found. Vocational Associate Degree Buyer Behaviour cross-cluster client project (2023) recorded.</t>
        </is>
      </c>
    </row>
    <row r="199">
      <c r="A199" s="77" t="inlineStr">
        <is>
          <t>UK01</t>
        </is>
      </c>
      <c r="B199" s="77" t="inlineStr">
        <is>
          <t>Bath</t>
        </is>
      </c>
      <c r="C199" s="77" t="inlineStr">
        <is>
          <t>Central provision</t>
        </is>
      </c>
      <c r="D199" s="77" t="inlineStr">
        <is>
          <t>Searched</t>
        </is>
      </c>
      <c r="E199" s="77" t="inlineStr">
        <is>
          <t>Bath student consultancy live client project external organisation group; Bath careers employer challenge student teams 180 Degrees Consulting; Bath Big Team Challenge first week employer</t>
        </is>
      </c>
      <c r="F199" s="77" t="inlineStr">
        <is>
          <t>https://www.bath.ac.uk/guides/vertically-integrated-projects/; https://www.bath.ac.uk/case-studies/gaining-consulting-experience-while-studying-for-my-degree/</t>
        </is>
      </c>
      <c r="G199" s="77" t="inlineStr">
        <is>
          <t>VIP is the only university-wide scheme (C unclear); 180DC is a student society; Big Team Challenge is a short employer challenge evidenced only by search summary.</t>
        </is>
      </c>
    </row>
    <row r="200">
      <c r="A200" s="77" t="inlineStr">
        <is>
          <t>UK01</t>
        </is>
      </c>
      <c r="B200" s="77" t="inlineStr">
        <is>
          <t>Bath</t>
        </is>
      </c>
      <c r="C200" s="77" t="inlineStr">
        <is>
          <t>Business/management</t>
        </is>
      </c>
      <c r="D200" s="77" t="inlineStr">
        <is>
          <t>Searched</t>
        </is>
      </c>
      <c r="E200" s="77" t="inlineStr">
        <is>
          <t>School of Management Bath unit group consultancy project client organisation</t>
        </is>
      </c>
      <c r="F200" s="77" t="inlineStr">
        <is>
          <t>https://www.bath.ac.uk/campaigns/your-year-studying-a-school-of-management-msc/; https://www.bath.ac.uk/campaigns/work-with-our-postgraduate-students-on-a-consultancy-project/</t>
        </is>
      </c>
      <c r="G200" s="77" t="inlineStr">
        <is>
          <t>MSc Practice Track and six-week MSc Consulting Project are team client projects; MBA suite not opened.</t>
        </is>
      </c>
    </row>
    <row r="201">
      <c r="A201" s="77" t="inlineStr">
        <is>
          <t>UK01</t>
        </is>
      </c>
      <c r="B201" s="77" t="inlineStr">
        <is>
          <t>Bath</t>
        </is>
      </c>
      <c r="C201" s="77" t="inlineStr">
        <is>
          <t>Engineering/computing</t>
        </is>
      </c>
      <c r="D201" s="77" t="inlineStr">
        <is>
          <t>Searched</t>
        </is>
      </c>
      <c r="E201" s="77" t="inlineStr">
        <is>
          <t>Bath engineering group design project industry client sponsor unit catalogue; Bath Computer Science final year group project client industry</t>
        </is>
      </c>
      <c r="F201" s="77" t="inlineStr">
        <is>
          <t>https://www.bath.ac.uk/campaigns/partner-with-us-on-group-design-and-business-projects/; https://www.bath.ac.uk/campaigns/become-an-external-integrated-project-partner/</t>
        </is>
      </c>
      <c r="G201" s="77" t="inlineStr">
        <is>
          <t>MEng Group Design and Business Project with company briefs; EIP is individual; CS has no client group project found.</t>
        </is>
      </c>
    </row>
    <row r="202">
      <c r="A202" s="77" t="inlineStr">
        <is>
          <t>UK01</t>
        </is>
      </c>
      <c r="B202" s="77" t="inlineStr">
        <is>
          <t>Bath</t>
        </is>
      </c>
      <c r="C202" s="77" t="inlineStr">
        <is>
          <t>Science</t>
        </is>
      </c>
      <c r="D202" s="77" t="inlineStr">
        <is>
          <t>Searched</t>
        </is>
      </c>
      <c r="E202" s="77" t="inlineStr">
        <is>
          <t>Bath Chemistry OR Physics OR Mathematical Sciences OR Biology industrial project external partner students team</t>
        </is>
      </c>
      <c r="F202" s="77" t="inlineStr">
        <is>
          <t>https://www.bath.ac.uk/faculties/faculty-of-science/</t>
        </is>
      </c>
      <c r="G202" s="77" t="inlineStr">
        <is>
          <t>No taught team project with external partners found.</t>
        </is>
      </c>
    </row>
    <row r="203">
      <c r="A203" s="77" t="inlineStr">
        <is>
          <t>UK01</t>
        </is>
      </c>
      <c r="B203" s="77" t="inlineStr">
        <is>
          <t>Bath</t>
        </is>
      </c>
      <c r="C203" s="77" t="inlineStr">
        <is>
          <t>Arts/humanities/social sciences</t>
        </is>
      </c>
      <c r="D203" s="77" t="inlineStr">
        <is>
          <t>Searched</t>
        </is>
      </c>
      <c r="E203" s="77" t="inlineStr">
        <is>
          <t>Bath Social and Policy Sciences OR Psychology OR Education OR Politics consultancy project external organisation students</t>
        </is>
      </c>
      <c r="F203" s="77" t="inlineStr">
        <is>
          <t>https://www.bath.ac.uk/campaigns/consultancy-projects-solve-a-real-world-business-challenge-as-part-of-your-degree/</t>
        </is>
      </c>
      <c r="G203" s="77" t="inlineStr">
        <is>
          <t>PG consultancy projects in lieu of dissertation (Education, IR, Sport Management); group vs individual unclear.</t>
        </is>
      </c>
    </row>
    <row r="204">
      <c r="A204" s="77" t="inlineStr">
        <is>
          <t>UK01</t>
        </is>
      </c>
      <c r="B204" s="77" t="inlineStr">
        <is>
          <t>Bath</t>
        </is>
      </c>
      <c r="C204" s="77" t="inlineStr">
        <is>
          <t>Other (law, health, design, architecture…)</t>
        </is>
      </c>
      <c r="D204" s="77" t="inlineStr">
        <is>
          <t>Searched</t>
        </is>
      </c>
      <c r="E204" s="77" t="inlineStr">
        <is>
          <t>Bath Architecture civil engineering or pharmacy health students live project community client</t>
        </is>
      </c>
      <c r="F204" s="77" t="inlineStr">
        <is>
          <t>https://www.bath.ac.uk/campaigns/developing-design-solutions-with-architecture-and-civil-engineering-projects/</t>
        </is>
      </c>
      <c r="G204" s="77" t="inlineStr">
        <is>
          <t>Architecture/civil Ted Happold project is team-based on a real scenario but without evidenced external client; nothing for pharmacy/health.</t>
        </is>
      </c>
    </row>
    <row r="205">
      <c r="A205" s="77" t="inlineStr">
        <is>
          <t>UK02</t>
        </is>
      </c>
      <c r="B205" s="77" t="inlineStr">
        <is>
          <t>St Andrews</t>
        </is>
      </c>
      <c r="C205" s="77" t="inlineStr">
        <is>
          <t>Central provision</t>
        </is>
      </c>
      <c r="D205" s="77" t="inlineStr">
        <is>
          <t>Searched</t>
        </is>
      </c>
      <c r="E20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205" s="77" t="inlineStr">
        <is>
          <t>https://www.st-andrews.ac.uk/education/vip/students/; https://memos.wp.st-andrews.ac.uk/2026/04/15/applications-for-2026-2027-vip-modules-open-now/; https://www.st-andrews.ac.uk/education/handbook/step/; https://www.st-andrews.ac.uk/careers/career-options/sectors/business/</t>
        </is>
      </c>
      <c r="G20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206">
      <c r="A206" s="77" t="inlineStr">
        <is>
          <t>UK02</t>
        </is>
      </c>
      <c r="B206" s="77" t="inlineStr">
        <is>
          <t>St Andrews</t>
        </is>
      </c>
      <c r="C206" s="77" t="inlineStr">
        <is>
          <t>Business/management</t>
        </is>
      </c>
      <c r="D206" s="77" t="inlineStr">
        <is>
          <t>Searched</t>
        </is>
      </c>
      <c r="E20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206" s="77" t="inlineStr">
        <is>
          <t>https://www.st-andrews.ac.uk/subjects/management/management-msc/; https://archive.st-andrews.ac.uk/courses/2025-2026/pg/management-mlitt/</t>
        </is>
      </c>
      <c r="G20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207">
      <c r="A207" s="77" t="inlineStr">
        <is>
          <t>UK02</t>
        </is>
      </c>
      <c r="B207" s="77" t="inlineStr">
        <is>
          <t>St Andrews</t>
        </is>
      </c>
      <c r="C207" s="77" t="inlineStr">
        <is>
          <t>Engineering/computing</t>
        </is>
      </c>
      <c r="D207" s="77" t="inlineStr">
        <is>
          <t>Searched</t>
        </is>
      </c>
      <c r="E207" s="77" t="inlineStr">
        <is>
          <t>CS3099 software engineering team project industry client Skyscanner St Andrews; Keeping Doors Open Experian Skyscanner CS3099 blog</t>
        </is>
      </c>
      <c r="F207" s="77" t="inlineStr">
        <is>
          <t>https://www.st-andrews.ac.uk/subjects/modules/catalogue/?code=CS3099; https://blogs.cs.st-andrews.ac.uk/csblog/2025/04/25/keeping-doors-open-connection-collaboration-and-opportunities/; https://info.cs.st-andrews.ac.uk/student-handbook/modules/</t>
        </is>
      </c>
      <c r="G207" s="77" t="inlineStr">
        <is>
          <t>CS3099 third-year software engineering team project (current 2026/27) has documented involvement of Experian and Skyscanner, but their role is not specified (C Unclear). St Andrews has no engineering school; computing only.</t>
        </is>
      </c>
    </row>
    <row r="208">
      <c r="A208" s="77" t="inlineStr">
        <is>
          <t>UK02</t>
        </is>
      </c>
      <c r="B208" s="77" t="inlineStr">
        <is>
          <t>St Andrews</t>
        </is>
      </c>
      <c r="C208" s="77" t="inlineStr">
        <is>
          <t>Science</t>
        </is>
      </c>
      <c r="D208" s="77" t="inlineStr">
        <is>
          <t>Searched</t>
        </is>
      </c>
      <c r="E208" s="77" t="inlineStr">
        <is>
          <t>St Andrews School of Biology OR Geography OR Physics OR Chemistry module group project external partner client</t>
        </is>
      </c>
      <c r="F208" s="77" t="inlineStr">
        <is>
          <t>https://www.st-andrews.ac.uk/subjects/biology/biology-mbiol/; https://www.st-andrews.ac.uk/subjects/chemistry/chemistry-mchem/</t>
        </is>
      </c>
      <c r="G20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209">
      <c r="A209" s="77" t="inlineStr">
        <is>
          <t>UK02</t>
        </is>
      </c>
      <c r="B209" s="77" t="inlineStr">
        <is>
          <t>St Andrews</t>
        </is>
      </c>
      <c r="C209" s="77" t="inlineStr">
        <is>
          <t>Arts/humanities/social sciences</t>
        </is>
      </c>
      <c r="D209" s="77" t="inlineStr">
        <is>
          <t>Searched</t>
        </is>
      </c>
      <c r="E209" s="77" t="inlineStr">
        <is>
          <t>St Andrews Economics OR International Relations OR Psychology OR English group project external organisation client module</t>
        </is>
      </c>
      <c r="F209" s="77" t="inlineStr">
        <is>
          <t>https://www.st-andrews.ac.uk/subjects/international-relations/international-relations-ma/</t>
        </is>
      </c>
      <c r="G209" s="77" t="inlineStr">
        <is>
          <t>International Relations lists group projects as an assessment type but no external client is mentioned. No external-client module found in Economics, Psychology or English.</t>
        </is>
      </c>
    </row>
    <row r="210">
      <c r="A210" s="77" t="inlineStr">
        <is>
          <t>UK02</t>
        </is>
      </c>
      <c r="B210" s="77" t="inlineStr">
        <is>
          <t>St Andrews</t>
        </is>
      </c>
      <c r="C210" s="77" t="inlineStr">
        <is>
          <t>Other (law, health, design, architecture…)</t>
        </is>
      </c>
      <c r="D210" s="77" t="inlineStr">
        <is>
          <t>Searched</t>
        </is>
      </c>
      <c r="E210" s="77" t="inlineStr">
        <is>
          <t>St Andrews Medicine OR Divinity OR Law student project community partner team module</t>
        </is>
      </c>
      <c r="F210" s="77" t="inlineStr">
        <is>
          <t>https://www.st-andrews.ac.uk/subjects/medicine/scotgem-mbchb/</t>
        </is>
      </c>
      <c r="G210" s="77" t="inlineStr">
        <is>
          <t>ScotGEM MBChB has Agents of Change projects (voluntary sector placement, healthcare improvement); group structure and organisation role not described. Nothing found for Law or Divinity.</t>
        </is>
      </c>
    </row>
    <row r="211">
      <c r="A211" s="77" t="inlineStr">
        <is>
          <t>UK03</t>
        </is>
      </c>
      <c r="B211" s="77" t="inlineStr">
        <is>
          <t>Lancaster</t>
        </is>
      </c>
      <c r="C211" s="77" t="inlineStr">
        <is>
          <t>Central provision</t>
        </is>
      </c>
      <c r="D211" s="77" t="inlineStr">
        <is>
          <t>Searched</t>
        </is>
      </c>
      <c r="E21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211" s="77" t="inlineStr">
        <is>
          <t>https://www.lancaster.ac.uk/study/why-lancaster/careers-and-employability/; https://www.lancaster.ac.uk/lums/careers/employers/company-projects/; https://www.lancaster.ac.uk/sci-tech/business/new-business-pages/for-businesses/accessing-student-talent/</t>
        </is>
      </c>
      <c r="G211" s="77" t="inlineStr">
        <is>
          <t>No university-wide group employer-project scheme found; Lancaster Award is a co-curricular recognition. Employer project provision is run through faculty/school units (LUMS Company Projects).</t>
        </is>
      </c>
    </row>
    <row r="212">
      <c r="A212" s="77" t="inlineStr">
        <is>
          <t>UK03</t>
        </is>
      </c>
      <c r="B212" s="77" t="inlineStr">
        <is>
          <t>Lancaster</t>
        </is>
      </c>
      <c r="C212" s="77" t="inlineStr">
        <is>
          <t>Business/management</t>
        </is>
      </c>
      <c r="D212" s="77" t="inlineStr">
        <is>
          <t>Searched</t>
        </is>
      </c>
      <c r="E21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12" s="77" t="inlineStr">
        <is>
          <t>https://www.lancaster.ac.uk/lums/careers/students/consultancy-projects/; https://www.lancaster.ac.uk/lums/careers/employers/company-projects/; https://www.lancaster.ac.uk/study/postgraduate/postgraduate-courses/advanced-management-consulting-and-change-msc/2026/</t>
        </is>
      </c>
      <c r="G212" s="77" t="inlineStr">
        <is>
          <t>Dense, programme-embedded LUMS consultancy provision across UG Marketing, MBA and several MSc programmes, plus a 2026 two-day hackathon.</t>
        </is>
      </c>
    </row>
    <row r="213">
      <c r="A213" s="77" t="inlineStr">
        <is>
          <t>UK03</t>
        </is>
      </c>
      <c r="B213" s="77" t="inlineStr">
        <is>
          <t>Lancaster</t>
        </is>
      </c>
      <c r="C213" s="77" t="inlineStr">
        <is>
          <t>Engineering/computing</t>
        </is>
      </c>
      <c r="D213" s="77" t="inlineStr">
        <is>
          <t>Searched</t>
        </is>
      </c>
      <c r="E213" s="77" t="inlineStr">
        <is>
          <t>physics/engineering industrial group projects; SCC group project industry client; engineering group design project industry sponsor MEng; Software Design Studio Project III Live Studio</t>
        </is>
      </c>
      <c r="F213" s="77" t="inlineStr">
        <is>
          <t>https://www.lancaster.ac.uk/engineering/business/collaborating-with-our-students/; https://www.lancaster.ac.uk/study/course-information/modules/016901/</t>
        </is>
      </c>
      <c r="G213" s="77" t="inlineStr">
        <is>
          <t>MEng ENGR 445 industry group projects qualify; Software Engineering Studio III client status unclear; CS Year 2 group project excluded.</t>
        </is>
      </c>
    </row>
    <row r="214">
      <c r="A214" s="77" t="inlineStr">
        <is>
          <t>UK03</t>
        </is>
      </c>
      <c r="B214" s="77" t="inlineStr">
        <is>
          <t>Lancaster</t>
        </is>
      </c>
      <c r="C214" s="77" t="inlineStr">
        <is>
          <t>Science</t>
        </is>
      </c>
      <c r="D214" s="77" t="inlineStr">
        <is>
          <t>Searched</t>
        </is>
      </c>
      <c r="E214" s="77" t="inlineStr">
        <is>
          <t>Physics Industrial Group Projects; Lancaster Environment Centre team project external client; Mathematics and Statistics MSc Data Science industrial project; Science and Technology student engagement industrial projects</t>
        </is>
      </c>
      <c r="F214" s="77" t="inlineStr">
        <is>
          <t>https://www.lancaster.ac.uk/physics/business/student-engagement/industrial-group-projects/; https://www.lancaster.ac.uk/sci-tech/msc-data-science-apply-now/</t>
        </is>
      </c>
      <c r="G214" s="77" t="inlineStr">
        <is>
          <t>Physics Industrial Group Projects qualify; MSc Data Science Term 1 group project unclear; LEC/Chemistry not found beyond individual partner dissertations.</t>
        </is>
      </c>
    </row>
    <row r="215">
      <c r="A215" s="77" t="inlineStr">
        <is>
          <t>UK03</t>
        </is>
      </c>
      <c r="B215" s="77" t="inlineStr">
        <is>
          <t>Lancaster</t>
        </is>
      </c>
      <c r="C215" s="77" t="inlineStr">
        <is>
          <t>Arts/humanities/social sciences</t>
        </is>
      </c>
      <c r="D215" s="77" t="inlineStr">
        <is>
          <t>Searched</t>
        </is>
      </c>
      <c r="E21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15" s="77" t="inlineStr">
        <is>
          <t>https://www.lancaster.ac.uk/study/undergraduate/courses/design-ba-hons-w281/2026/; https://www.lancaster.ac.uk/study/postgraduate/postgraduate-courses/sustainability-and-global-environmental-futures-ma/2026/</t>
        </is>
      </c>
      <c r="G215" s="77" t="inlineStr">
        <is>
          <t>Design Consultancy qualifies; Sustainability MA studios unclear (external clients 'may'); Criminology live-project claim not verified; discovery module no external org.</t>
        </is>
      </c>
    </row>
    <row r="216">
      <c r="A216" s="77" t="inlineStr">
        <is>
          <t>UK03</t>
        </is>
      </c>
      <c r="B216" s="77" t="inlineStr">
        <is>
          <t>Lancaster</t>
        </is>
      </c>
      <c r="C216" s="77" t="inlineStr">
        <is>
          <t>Other (law, health, design, architecture…)</t>
        </is>
      </c>
      <c r="D216" s="77" t="inlineStr">
        <is>
          <t>Searched</t>
        </is>
      </c>
      <c r="E216" s="77" t="inlineStr">
        <is>
          <t>Law School pro bono clinic; Architecture BA second year client project</t>
        </is>
      </c>
      <c r="F216" s="77" t="inlineStr">
        <is>
          <t>https://www.lancaster.ac.uk/study/why-lancaster/law-clinics/; https://www.lancaster.ac.uk/study/undergraduate/courses/architecture-ba-hons-k100/2026/</t>
        </is>
      </c>
      <c r="G216" s="77" t="inlineStr">
        <is>
          <t>Law clinics serve members of the public (excluded); Architecture live client project found but group status unclear. Medicine/health not searched (search budget).</t>
        </is>
      </c>
    </row>
    <row r="217">
      <c r="A217" s="77" t="inlineStr">
        <is>
          <t>UK04</t>
        </is>
      </c>
      <c r="B217" s="77" t="inlineStr">
        <is>
          <t>Loughborough</t>
        </is>
      </c>
      <c r="C217" s="77" t="inlineStr">
        <is>
          <t>Central provision</t>
        </is>
      </c>
      <c r="D217" s="77" t="inlineStr">
        <is>
          <t>Searched</t>
        </is>
      </c>
      <c r="E21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17" s="77" t="inlineStr">
        <is>
          <t>https://www.lboro.ac.uk/internal/news/2026/august/talent-match-consultancy-applications/; https://www.lboro.ac.uk/news-events/news/2026/july/collaborative-project-show-london/; https://www.lboro.ac.uk/students/personal-best/award/</t>
        </is>
      </c>
      <c r="G217" s="77" t="inlineStr">
        <is>
          <t>Talent Match Consultancy Programme (2026) is the main central team-based live-client route; Personal Best is an award (excluded). London campus Collaborative Project is the main curricular route outside home departments.</t>
        </is>
      </c>
    </row>
    <row r="218">
      <c r="A218" s="77" t="inlineStr">
        <is>
          <t>UK04</t>
        </is>
      </c>
      <c r="B218" s="77" t="inlineStr">
        <is>
          <t>Loughborough</t>
        </is>
      </c>
      <c r="C218" s="77" t="inlineStr">
        <is>
          <t>Business/management</t>
        </is>
      </c>
      <c r="D218" s="77" t="inlineStr">
        <is>
          <t>Searched</t>
        </is>
      </c>
      <c r="E21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18" s="77" t="inlineStr">
        <is>
          <t>https://www.lboro.ac.uk/study/postgraduate/masters-degrees/a-z/management/; https://www.lboro.ac.uk/study/postgraduate/masters-degrees/full-time-mba/; https://www.lboro.ac.uk/schools/business-school/collaborate/work-with-our-students/</t>
        </is>
      </c>
      <c r="G218" s="77" t="inlineStr">
        <is>
          <t>PG taught Industry Experience Project (group, client company) across several MSc programmes and the MBA Consultancy Project; no undergraduate live-client group module verified (NatWest case was fictional). Current delivery undated.</t>
        </is>
      </c>
    </row>
    <row r="219">
      <c r="A219" s="77" t="inlineStr">
        <is>
          <t>UK04</t>
        </is>
      </c>
      <c r="B219" s="77" t="inlineStr">
        <is>
          <t>Loughborough</t>
        </is>
      </c>
      <c r="C219" s="77" t="inlineStr">
        <is>
          <t>Engineering/computing</t>
        </is>
      </c>
      <c r="D219" s="77" t="inlineStr">
        <is>
          <t>Searched</t>
        </is>
      </c>
      <c r="E21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19" s="77" t="inlineStr">
        <is>
          <t>https://www.lboro.ac.uk/schools/meme/undergraduate/employability/recruiting-placement-students-benefit-business/wolfson-school-engagement-opportunities/; https://www.lboro.ac.uk/departments/abce/undergraduate/employability/design-weeks/</t>
        </is>
      </c>
      <c r="G219" s="77" t="inlineStr">
        <is>
          <t>Wolfson School Industry Collaboration Programme (company-set group projects) and ABCE Cross-School Design Weeks found; Computer Science group projects lack client evidence; EnerHy CDT team project with Cadent.</t>
        </is>
      </c>
    </row>
    <row r="220">
      <c r="A220" s="77" t="inlineStr">
        <is>
          <t>UK04</t>
        </is>
      </c>
      <c r="B220" s="77" t="inlineStr">
        <is>
          <t>Loughborough</t>
        </is>
      </c>
      <c r="C220" s="77" t="inlineStr">
        <is>
          <t>Science</t>
        </is>
      </c>
      <c r="D220" s="77" t="inlineStr">
        <is>
          <t>Searched</t>
        </is>
      </c>
      <c r="E22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20" s="77" t="inlineStr">
        <is>
          <t>https://arxiv.org/html/2601.10219; https://www.lboro.ac.uk/departments/physics/undergraduate/careers-employability/industry-projects/</t>
        </is>
      </c>
      <c r="G22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21">
      <c r="A221" s="77" t="inlineStr">
        <is>
          <t>UK04</t>
        </is>
      </c>
      <c r="B221" s="77" t="inlineStr">
        <is>
          <t>Loughborough</t>
        </is>
      </c>
      <c r="C221" s="77" t="inlineStr">
        <is>
          <t>Arts/humanities/social sciences</t>
        </is>
      </c>
      <c r="D221" s="77" t="inlineStr">
        <is>
          <t>Searched</t>
        </is>
      </c>
      <c r="E221" s="77" t="inlineStr">
        <is>
          <t>Loughborough School of Social Sciences and Humanities live client project; Loughborough Communication and Media OR Geography OR Politics client organisation group project</t>
        </is>
      </c>
      <c r="F221" s="77" t="inlineStr">
        <is>
          <t>https://www.lboro.ac.uk/study/postgraduate/masters-degrees/digital-media-communication/</t>
        </is>
      </c>
      <c r="G221" s="77" t="inlineStr">
        <is>
          <t>No team-based live-client module verified; Digital Media and Communication Workplace Focused Dissertation is individual (excluded). London Collaborative Project (S1) includes Media and Communication (London) MSc.</t>
        </is>
      </c>
    </row>
    <row r="222">
      <c r="A222" s="77" t="inlineStr">
        <is>
          <t>UK04</t>
        </is>
      </c>
      <c r="B222" s="77" t="inlineStr">
        <is>
          <t>Loughborough</t>
        </is>
      </c>
      <c r="C222" s="77" t="inlineStr">
        <is>
          <t>Other (law, health, design, architecture…)</t>
        </is>
      </c>
      <c r="D222" s="77" t="inlineStr">
        <is>
          <t>Searched</t>
        </is>
      </c>
      <c r="E22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22" s="77" t="inlineStr">
        <is>
          <t>https://sdcapgshow2023.lboro.ac.uk/industry-collaborations/user-experience-industry-project/; https://www.lboro.ac.uk/schools/design-creative-arts/whats-happening/news/2025/designweek2025bringingindustrytoourstudents/</t>
        </is>
      </c>
      <c r="G222" s="77" t="inlineStr">
        <is>
          <t>Design school has company-set live briefs (group status unclear for UG) and a compulsory team Industry Project on UX PG programmes; Sport/Health sciences: no team-based client module found (individual placements). Law not applicable (no law school).</t>
        </is>
      </c>
    </row>
    <row r="223">
      <c r="A223" s="77" t="inlineStr">
        <is>
          <t>UK05</t>
        </is>
      </c>
      <c r="B223" s="77" t="inlineStr">
        <is>
          <t>Aberdeen</t>
        </is>
      </c>
      <c r="C223" s="77" t="inlineStr">
        <is>
          <t>Central provision</t>
        </is>
      </c>
      <c r="D223" s="77" t="inlineStr">
        <is>
          <t>Searched</t>
        </is>
      </c>
      <c r="E22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2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2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24">
      <c r="A224" s="77" t="inlineStr">
        <is>
          <t>UK05</t>
        </is>
      </c>
      <c r="B224" s="77" t="inlineStr">
        <is>
          <t>Aberdeen</t>
        </is>
      </c>
      <c r="C224" s="77" t="inlineStr">
        <is>
          <t>Business/management</t>
        </is>
      </c>
      <c r="D224" s="77" t="inlineStr">
        <is>
          <t>Searched</t>
        </is>
      </c>
      <c r="E224" s="77" t="inlineStr">
        <is>
          <t>University of Aberdeen Business School student consultancy project client organisation course</t>
        </is>
      </c>
      <c r="F224" s="77" t="inlineStr">
        <is>
          <t>https://www.abdn.ac.uk/registry/courses/postgraduate/2025-2026/business_studies/bu503e; https://www.abdn.ac.uk/registry/courses/undergraduate/2024/education/ed3537</t>
        </is>
      </c>
      <c r="G224" s="77" t="inlineStr">
        <is>
          <t>Search found only older-catalogue PG consulting courses (BU593F company of own choice or case; BU5996 marketing project 2020-21; BU591L 2021-22) with no current, group, external-client evidence. Not recorded as schemes; listed in exclusions.</t>
        </is>
      </c>
    </row>
    <row r="225">
      <c r="A225" s="77" t="inlineStr">
        <is>
          <t>UK05</t>
        </is>
      </c>
      <c r="B225" s="77" t="inlineStr">
        <is>
          <t>Aberdeen</t>
        </is>
      </c>
      <c r="C225" s="77" t="inlineStr">
        <is>
          <t>Engineering/computing</t>
        </is>
      </c>
      <c r="D225" s="77" t="inlineStr">
        <is>
          <t>Searched</t>
        </is>
      </c>
      <c r="E225" s="77" t="inlineStr">
        <is>
          <t>(results from the general and curriculum queries above); WebFetch of ED251A and Computing Science employer page (page text)</t>
        </is>
      </c>
      <c r="F22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25" s="77" t="inlineStr">
        <is>
          <t>ED251A fetched (2025/26 catalogue): group consultancy project for a local engineering organisation. Computing Science Year 4 employer page fetched: supervises "a student" (team working not stated).</t>
        </is>
      </c>
    </row>
    <row r="226">
      <c r="A226" s="77" t="inlineStr">
        <is>
          <t>UK05</t>
        </is>
      </c>
      <c r="B226" s="77" t="inlineStr">
        <is>
          <t>Aberdeen</t>
        </is>
      </c>
      <c r="C226" s="77" t="inlineStr">
        <is>
          <t>Science</t>
        </is>
      </c>
      <c r="D226" s="77" t="inlineStr">
        <is>
          <t>Searched</t>
        </is>
      </c>
      <c r="E226" s="77" t="inlineStr">
        <is>
          <t>University of Aberdeen geosciences biological sciences student group project external partner industry</t>
        </is>
      </c>
      <c r="F226" s="77" t="inlineStr">
        <is>
          <t>https://www.abdn.ac.uk/study/undergraduate/degree-programmes/1115/F610/geoscience/</t>
        </is>
      </c>
      <c r="G226" s="77" t="inlineStr">
        <is>
          <t>No course-level group project with an external partner found; Geoscience page mentions group projects and some industry-based projects in general terms only. Evidence gap.</t>
        </is>
      </c>
    </row>
    <row r="227">
      <c r="A227" s="77" t="inlineStr">
        <is>
          <t>UK05</t>
        </is>
      </c>
      <c r="B227" s="77" t="inlineStr">
        <is>
          <t>Aberdeen</t>
        </is>
      </c>
      <c r="C227" s="77" t="inlineStr">
        <is>
          <t>Arts/humanities/social sciences</t>
        </is>
      </c>
      <c r="D227" s="77" t="inlineStr">
        <is>
          <t>Searched</t>
        </is>
      </c>
      <c r="E227" s="77" t="inlineStr">
        <is>
          <t>University of Aberdeen social sciences humanities students group project client community organisation course</t>
        </is>
      </c>
      <c r="F227" s="77" t="inlineStr">
        <is>
          <t>https://www.abdn.ac.uk/staffnet/education/good-practice/other-learning--teaching-case-studies/employability/business-community-engagement-and-student-learning/</t>
        </is>
      </c>
      <c r="G227" s="77" t="inlineStr">
        <is>
          <t>Found ED3536 Working Together: Employability for Arts &amp; Social Sciences (group project provided by a local business or charity), documented in a 2018-19 staff case study; current catalogue entry not checked.</t>
        </is>
      </c>
    </row>
    <row r="228">
      <c r="A228" s="77" t="inlineStr">
        <is>
          <t>UK05</t>
        </is>
      </c>
      <c r="B228" s="77" t="inlineStr">
        <is>
          <t>Aberdeen</t>
        </is>
      </c>
      <c r="C228" s="77" t="inlineStr">
        <is>
          <t>Other (law, health, design, architecture…)</t>
        </is>
      </c>
      <c r="D228" s="77" t="inlineStr">
        <is>
          <t>Searched</t>
        </is>
      </c>
      <c r="E228" s="77" t="inlineStr">
        <is>
          <t>University of Aberdeen law clinic OR medicine OR health sciences students team project external organisation</t>
        </is>
      </c>
      <c r="F228" s="77" t="inlineStr">
        <is>
          <t>https://www.abdn.ac.uk/law/why-us/student-activities/; https://www.abdn.ac.uk/smmsn/undergraduate/medicine/our-course/</t>
        </is>
      </c>
      <c r="G228" s="77" t="inlineStr">
        <is>
          <t>Aberdeen Law Project (student-run clinic, casework) and medicine SSC/electives found; none verified as a group project for an external client.</t>
        </is>
      </c>
    </row>
    <row r="229">
      <c r="A229" s="77" t="inlineStr">
        <is>
          <t>UK06</t>
        </is>
      </c>
      <c r="B229" s="77" t="inlineStr">
        <is>
          <t>Reading</t>
        </is>
      </c>
      <c r="C229" s="77" t="inlineStr">
        <is>
          <t>Central provision</t>
        </is>
      </c>
      <c r="D229" s="77" t="inlineStr">
        <is>
          <t>Searched</t>
        </is>
      </c>
      <c r="E22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29" s="77" t="inlineStr">
        <is>
          <t>https://www.reading.ac.uk/essentials/careers/employers/ris; https://www.reading.ac.uk/essentials/Careers/Gaining-experience/Work-Experience-Framework; https://www.henley.ac.uk/henley-enterprise-lab</t>
        </is>
      </c>
      <c r="G229" s="77" t="inlineStr">
        <is>
          <t>Central provision (RED Awards, Reading Internship Scheme, Henley Enterprise Lab) is individual, award-based or competition-based; no central employer team-project scheme found.</t>
        </is>
      </c>
    </row>
    <row r="230">
      <c r="A230" s="77" t="inlineStr">
        <is>
          <t>UK06</t>
        </is>
      </c>
      <c r="B230" s="77" t="inlineStr">
        <is>
          <t>Reading</t>
        </is>
      </c>
      <c r="C230" s="77" t="inlineStr">
        <is>
          <t>Business/management</t>
        </is>
      </c>
      <c r="D230" s="77" t="inlineStr">
        <is>
          <t>Searched</t>
        </is>
      </c>
      <c r="E23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3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3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31">
      <c r="A231" s="77" t="inlineStr">
        <is>
          <t>UK06</t>
        </is>
      </c>
      <c r="B231" s="77" t="inlineStr">
        <is>
          <t>Reading</t>
        </is>
      </c>
      <c r="C231" s="77" t="inlineStr">
        <is>
          <t>Engineering/computing</t>
        </is>
      </c>
      <c r="D231" s="77" t="inlineStr">
        <is>
          <t>Searched</t>
        </is>
      </c>
      <c r="E23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31" s="77" t="inlineStr">
        <is>
          <t>https://www.reading.ac.uk/modules/documents?acyear=2025/6&amp;modcode=CS3IP&amp;schoolcode=MPS+CS%7CMPS+MATHST%7CMPS+MET; https://www.reading.ac.uk/modules/documents?acyear=2024/5&amp;modcode=CE3CLP1&amp;schoolcode=BEN+ATC%7CBEN+CME</t>
        </is>
      </c>
      <c r="G231" s="77" t="inlineStr">
        <is>
          <t>Computer Science final-year project has no external client evidenced; Construction Live Project is a team build supported by partner contractor staff but no client brief evidenced.</t>
        </is>
      </c>
    </row>
    <row r="232">
      <c r="A232" s="77" t="inlineStr">
        <is>
          <t>UK06</t>
        </is>
      </c>
      <c r="B232" s="77" t="inlineStr">
        <is>
          <t>Reading</t>
        </is>
      </c>
      <c r="C232" s="77" t="inlineStr">
        <is>
          <t>Science</t>
        </is>
      </c>
      <c r="D232" s="77" t="inlineStr">
        <is>
          <t>Searched</t>
        </is>
      </c>
      <c r="E23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32" s="77" t="inlineStr">
        <is>
          <t>https://www.reading.ac.uk/ready-to-study/study/2026/food-and-nutrition-ug/bsc-food-technology-with-bioprocessing-with-industrial-training</t>
        </is>
      </c>
      <c r="G23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33">
      <c r="A233" s="77" t="inlineStr">
        <is>
          <t>UK06</t>
        </is>
      </c>
      <c r="B233" s="77" t="inlineStr">
        <is>
          <t>Reading</t>
        </is>
      </c>
      <c r="C233" s="77" t="inlineStr">
        <is>
          <t>Arts/humanities/social sciences</t>
        </is>
      </c>
      <c r="D233" s="77" t="inlineStr">
        <is>
          <t>Searched</t>
        </is>
      </c>
      <c r="E23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33" s="77" t="inlineStr">
        <is>
          <t>https://www.reading.ac.uk/modules/documents?acyear=2025/6&amp;modcode=ECM200&amp;schoolcode=PPE+ECO%7CPPE+GIPIS%7CPPE+PHIL%7CPPE+POL; https://www.reading.ac.uk/typography/work-with-us; https://www.reading.ac.uk/ready-to-study/study/2026/archaeology-ug/ba-archaeology-and-history</t>
        </is>
      </c>
      <c r="G233" s="77" t="inlineStr">
        <is>
          <t>Economics/PPE Capstone (ECM200) qualifies with 2025/6 evidence; Typography Real Jobs and History/Archaeology Going Public are leads with incomplete evidence.</t>
        </is>
      </c>
    </row>
    <row r="234">
      <c r="A234" s="77" t="inlineStr">
        <is>
          <t>UK06</t>
        </is>
      </c>
      <c r="B234" s="77" t="inlineStr">
        <is>
          <t>Reading</t>
        </is>
      </c>
      <c r="C234" s="77" t="inlineStr">
        <is>
          <t>Other (law, health, design, architecture…)</t>
        </is>
      </c>
      <c r="D234" s="77" t="inlineStr">
        <is>
          <t>Searched</t>
        </is>
      </c>
      <c r="E234" s="77" t="inlineStr">
        <is>
          <t>Reading School of Law pro bono clinic OR live client project; Archaeology heritage client group project module</t>
        </is>
      </c>
      <c r="F234" s="77" t="inlineStr">
        <is>
          <t>https://www.reading.ac.uk/law/undergraduate/co-curricular-activities-and-pro-bono-work</t>
        </is>
      </c>
      <c r="G234" s="77" t="inlineStr">
        <is>
          <t>Law clinics are individual pro bono/volunteering. Education, Pharmacy, Film/Theatre and Art not searched specifically.</t>
        </is>
      </c>
    </row>
    <row r="235">
      <c r="A235" s="77" t="inlineStr">
        <is>
          <t>UK07</t>
        </is>
      </c>
      <c r="B235" s="77" t="inlineStr">
        <is>
          <t>Surrey</t>
        </is>
      </c>
      <c r="C235" s="77" t="inlineStr">
        <is>
          <t>Central provision</t>
        </is>
      </c>
      <c r="D235" s="77" t="inlineStr">
        <is>
          <t>Searched</t>
        </is>
      </c>
      <c r="E23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35" s="77" t="inlineStr">
        <is>
          <t>https://www.surrey.ac.uk/innovation/business-partners/work-our-students; https://www.surrey.ac.uk/news/itek-programme-funded-era-foundation</t>
        </is>
      </c>
      <c r="G235" s="77" t="inlineStr">
        <is>
          <t>No university-wide curricular employer project route found; central Student Enterprise runs IKEEP, iTEK and hackathons (extracurricular, status unclear). Professional Training placements are individual.</t>
        </is>
      </c>
    </row>
    <row r="236">
      <c r="A236" s="77" t="inlineStr">
        <is>
          <t>UK07</t>
        </is>
      </c>
      <c r="B236" s="77" t="inlineStr">
        <is>
          <t>Surrey</t>
        </is>
      </c>
      <c r="C236" s="77" t="inlineStr">
        <is>
          <t>Business/management</t>
        </is>
      </c>
      <c r="D236" s="77" t="inlineStr">
        <is>
          <t>Searched</t>
        </is>
      </c>
      <c r="E23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36" s="77" t="inlineStr">
        <is>
          <t>https://catalogue.surrey.ac.uk/2025-6/module/MANM448/SEMR2/2; https://www.surrey.ac.uk/news/entrepreneurial-experience-built; https://catalogue.surrey.ac.uk/2026-7/module/MAN3213; https://catalogue.surrey.ac.uk/2025-6/module/MAN3164/SEMR2/2</t>
        </is>
      </c>
      <c r="G236" s="77" t="inlineStr">
        <is>
          <t>Dense, programme-embedded live-client team modules across MSc Management, MSc Entrepreneurship &amp; Innovation, MSc HRM and final-year hospitality/tourism, plus Applied Business Project and B-Clinic.</t>
        </is>
      </c>
    </row>
    <row r="237">
      <c r="A237" s="77" t="inlineStr">
        <is>
          <t>UK07</t>
        </is>
      </c>
      <c r="B237" s="77" t="inlineStr">
        <is>
          <t>Surrey</t>
        </is>
      </c>
      <c r="C237" s="77" t="inlineStr">
        <is>
          <t>Engineering/computing</t>
        </is>
      </c>
      <c r="D237" s="77" t="inlineStr">
        <is>
          <t>Searched</t>
        </is>
      </c>
      <c r="E237" s="77" t="inlineStr">
        <is>
          <t>Surrey Engineering Group Design Project industrial client; ENGM001 Multi-Disciplinary Design Project; ENGM307; ENGM321; COM3001; COM2027</t>
        </is>
      </c>
      <c r="F237" s="77" t="inlineStr">
        <is>
          <t>https://catalogue.surrey.ac.uk/2025-6/module/ENGM001/SEMR1/1R; https://catalogue.surrey.ac.uk/2025-6/module/ENGM307</t>
        </is>
      </c>
      <c r="G237" s="77" t="inlineStr">
        <is>
          <t>ENGM001 (MEng, industry visiting professors) qualifies; other group design/software projects have staff clients or only optional industrial partners.</t>
        </is>
      </c>
    </row>
    <row r="238">
      <c r="A238" s="77" t="inlineStr">
        <is>
          <t>UK07</t>
        </is>
      </c>
      <c r="B238" s="77" t="inlineStr">
        <is>
          <t>Surrey</t>
        </is>
      </c>
      <c r="C238" s="77" t="inlineStr">
        <is>
          <t>Science</t>
        </is>
      </c>
      <c r="D238" s="77" t="inlineStr">
        <is>
          <t>Searched</t>
        </is>
      </c>
      <c r="E238" s="77" t="inlineStr">
        <is>
          <t>Surrey biosciences chemistry physics mathematics students group project industry partner company brief module</t>
        </is>
      </c>
      <c r="F238" s="77" t="inlineStr">
        <is>
          <t>https://www.surrey.ac.uk/undergraduate/biochemistry</t>
        </is>
      </c>
      <c r="G238" s="77" t="inlineStr">
        <is>
          <t>Nothing qualifying verified; one biochemistry MSci industry-pitch lead unresolved.</t>
        </is>
      </c>
    </row>
    <row r="239">
      <c r="A239" s="77" t="inlineStr">
        <is>
          <t>UK07</t>
        </is>
      </c>
      <c r="B239" s="77" t="inlineStr">
        <is>
          <t>Surrey</t>
        </is>
      </c>
      <c r="C239" s="77" t="inlineStr">
        <is>
          <t>Arts/humanities/social sciences</t>
        </is>
      </c>
      <c r="D239" s="77" t="inlineStr">
        <is>
          <t>Searched</t>
        </is>
      </c>
      <c r="E239" s="77" t="inlineStr">
        <is>
          <t>Surrey students team consultancy social enterprise charity community client project module sociology politics law psychology; Surrey School of Literature and Languages Law Sociology Politics students project with external organisation</t>
        </is>
      </c>
      <c r="F239" s="77" t="inlineStr">
        <is>
          <t>https://surrey.ac.uk/faculty-arts-social-sciences/education/projects</t>
        </is>
      </c>
      <c r="G239" s="77" t="inlineStr">
        <is>
          <t>Only isolated law/teaching-fund pilots and placement/dissertation routes; no qualifying scheme verified.</t>
        </is>
      </c>
    </row>
    <row r="240">
      <c r="A240" s="77" t="inlineStr">
        <is>
          <t>UK07</t>
        </is>
      </c>
      <c r="B240" s="77" t="inlineStr">
        <is>
          <t>Surrey</t>
        </is>
      </c>
      <c r="C240" s="77" t="inlineStr">
        <is>
          <t>Other (law, health, design, architecture…)</t>
        </is>
      </c>
      <c r="D240" s="77" t="inlineStr">
        <is>
          <t>Searched</t>
        </is>
      </c>
      <c r="E240" s="77" t="inlineStr">
        <is>
          <t>Surrey Faculty of Health and Medical Sciences students interprofessional team project external organisation NHS charity live brief module; Hospitality, Tourism &amp; Events Consultancy project</t>
        </is>
      </c>
      <c r="F240" s="77" t="inlineStr">
        <is>
          <t>https://www.surrey.ac.uk/faculty-health-medical-sciences/international</t>
        </is>
      </c>
      <c r="G240" s="77" t="inlineStr">
        <is>
          <t>Hospitality/tourism consultancy sits in Business School (S5). Health: clinical placements and an FHMS hackathon only; no qualifying scheme verified.</t>
        </is>
      </c>
    </row>
    <row r="241">
      <c r="A241" s="77" t="inlineStr">
        <is>
          <t>UK08</t>
        </is>
      </c>
      <c r="B241" s="77" t="inlineStr">
        <is>
          <t>Sussex</t>
        </is>
      </c>
      <c r="C241" s="77" t="inlineStr">
        <is>
          <t>Central provision</t>
        </is>
      </c>
      <c r="D241" s="77" t="inlineStr">
        <is>
          <t>Searched</t>
        </is>
      </c>
      <c r="E241" s="77" t="inlineStr">
        <is>
          <t>Sussex student consultancy project real client team (site:sussex.ac.uk); Career Lab Student Consultancy Programme finalists postgraduates teams brief eligibility stipend 2026 (extended)</t>
        </is>
      </c>
      <c r="F241" s="77" t="inlineStr">
        <is>
          <t>https://student.sussex.ac.uk/careers/career-lab/student-consultancy; https://www.sussex.ac.uk/broadcast/read/71127; https://careerhub.sussex.ac.uk/docs/255/Hastings-Direct-Student-Consultancy-Case-Study.pdf</t>
        </is>
      </c>
      <c r="G24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42">
      <c r="A242" s="77" t="inlineStr">
        <is>
          <t>UK08</t>
        </is>
      </c>
      <c r="B242" s="77" t="inlineStr">
        <is>
          <t>Sussex</t>
        </is>
      </c>
      <c r="C242" s="77" t="inlineStr">
        <is>
          <t>Business/management</t>
        </is>
      </c>
      <c r="D242" s="77" t="inlineStr">
        <is>
          <t>Searched</t>
        </is>
      </c>
      <c r="E24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42" s="77" t="inlineStr">
        <is>
          <t>https://www.sussex.ac.uk/study/modules/undergraduate/2026/105316-marketing-consultancy-project-capstone; https://www.sussex.ac.uk/study/modules/postgraduate/2024/90902-consultancy-project; https://www.sussex.ac.uk/study/masters/courses/management-msc</t>
        </is>
      </c>
      <c r="G24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43">
      <c r="A243" s="77" t="inlineStr">
        <is>
          <t>UK08</t>
        </is>
      </c>
      <c r="B243" s="77" t="inlineStr">
        <is>
          <t>Sussex</t>
        </is>
      </c>
      <c r="C243" s="77" t="inlineStr">
        <is>
          <t>Engineering/computing</t>
        </is>
      </c>
      <c r="D243" s="77" t="inlineStr">
        <is>
          <t>Searched</t>
        </is>
      </c>
      <c r="E243" s="77" t="inlineStr">
        <is>
          <t>Sussex Engineering and Informatics group project industry client module</t>
        </is>
      </c>
      <c r="F243" s="77" t="inlineStr">
        <is>
          <t>https://www.sussex.ac.uk/study/modules/undergraduate/2022/96501-meng-group-project</t>
        </is>
      </c>
      <c r="G243" s="77" t="inlineStr">
        <is>
          <t>MEng Group Project (45 credits, L7) is a multidisciplinary team project on an 'engineering challenge of industrial interest' in a 'mock industrial environment'; page (2022/23) names no external client. Not recorded as a scheme.</t>
        </is>
      </c>
    </row>
    <row r="244">
      <c r="A244" s="77" t="inlineStr">
        <is>
          <t>UK08</t>
        </is>
      </c>
      <c r="B244" s="77" t="inlineStr">
        <is>
          <t>Sussex</t>
        </is>
      </c>
      <c r="C244" s="77" t="inlineStr">
        <is>
          <t>Science</t>
        </is>
      </c>
      <c r="D244" s="77" t="inlineStr">
        <is>
          <t>Searched</t>
        </is>
      </c>
      <c r="E244" s="77" t="inlineStr">
        <is>
          <t>Sussex Life Sciences Physics Chemistry Mathematics group project external partner employer module</t>
        </is>
      </c>
      <c r="F244" s="77" t="inlineStr">
        <is>
          <t>https://www.sussex.ac.uk/study/masters/courses/physics-msc</t>
        </is>
      </c>
      <c r="G244" s="77" t="inlineStr">
        <is>
          <t>No science group project with a documented external client found; Physics MSc page's 'real-life challenge faced by an organisation' text matches the central Career Lab consultancy (S1). Chemistry Industrial Project untested.</t>
        </is>
      </c>
    </row>
    <row r="245">
      <c r="A245" s="77" t="inlineStr">
        <is>
          <t>UK08</t>
        </is>
      </c>
      <c r="B245" s="77" t="inlineStr">
        <is>
          <t>Sussex</t>
        </is>
      </c>
      <c r="C245" s="77" t="inlineStr">
        <is>
          <t>Arts/humanities/social sciences</t>
        </is>
      </c>
      <c r="D245" s="77" t="inlineStr">
        <is>
          <t>Searched</t>
        </is>
      </c>
      <c r="E245" s="77" t="inlineStr">
        <is>
          <t>Sussex Media Global Studies Psychology Education module live client community organisation group project</t>
        </is>
      </c>
      <c r="F245" s="77" t="inlineStr">
        <is>
          <t>https://www.sussex.ac.uk/study/masters/courses/media-and-cultural-studies-ma</t>
        </is>
      </c>
      <c r="G24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46">
      <c r="A246" s="77" t="inlineStr">
        <is>
          <t>UK08</t>
        </is>
      </c>
      <c r="B246" s="77" t="inlineStr">
        <is>
          <t>Sussex</t>
        </is>
      </c>
      <c r="C246" s="77" t="inlineStr">
        <is>
          <t>Other (law, health, design, architecture…)</t>
        </is>
      </c>
      <c r="D246" s="77" t="inlineStr">
        <is>
          <t>Searched</t>
        </is>
      </c>
      <c r="E246" s="77" t="inlineStr">
        <is>
          <t>Sussex Law School clinic OR Brighton and Sussex Medical School OR IDS student project external organisation</t>
        </is>
      </c>
      <c r="F246" s="77" t="inlineStr">
        <is>
          <t>https://www.sussex.ac.uk/schools/law-politics-and-sociology/study/law-clinics</t>
        </is>
      </c>
      <c r="G246" s="77" t="inlineStr">
        <is>
          <t>Law Clinics (third-year Clinical Legal Education) serve public/charities with external solicitors; advice casework, group project format not evidenced. Nothing found for BSMS/IDS.</t>
        </is>
      </c>
    </row>
    <row r="247">
      <c r="A247" s="77" t="inlineStr">
        <is>
          <t>UK09</t>
        </is>
      </c>
      <c r="B247" s="77" t="inlineStr">
        <is>
          <t>Leicester</t>
        </is>
      </c>
      <c r="C247" s="77" t="inlineStr">
        <is>
          <t>Central provision</t>
        </is>
      </c>
      <c r="D247" s="77" t="inlineStr">
        <is>
          <t>Searched</t>
        </is>
      </c>
      <c r="E24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47" s="77" t="inlineStr">
        <is>
          <t>https://le.ac.uk/study/undergraduates/careers/100-hours; https://le.ac.uk/study/undergraduates/careers/the-leicester-award; https://le.ac.uk/enterprise/recruit-our-students/toolkit</t>
        </is>
      </c>
      <c r="G24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48">
      <c r="A248" s="77" t="inlineStr">
        <is>
          <t>UK09</t>
        </is>
      </c>
      <c r="B248" s="77" t="inlineStr">
        <is>
          <t>Leicester</t>
        </is>
      </c>
      <c r="C248" s="77" t="inlineStr">
        <is>
          <t>Business/management</t>
        </is>
      </c>
      <c r="D248" s="77" t="inlineStr">
        <is>
          <t>Searched</t>
        </is>
      </c>
      <c r="E24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48" s="77" t="inlineStr">
        <is>
          <t>https://le.ac.uk/news/2026/september/businesses-university-leicester-students-ai-economy; https://le.ac.uk/school-of-business/news/events/business-consultancy-competition</t>
        </is>
      </c>
      <c r="G248" s="77" t="inlineStr">
        <is>
          <t>Consultancy Challenge (MK2105) content unverified; new employer-brief AI project (EMPAIP) forthcoming, group format unknown; consultancy competition is a simulation.</t>
        </is>
      </c>
    </row>
    <row r="249">
      <c r="A249" s="77" t="inlineStr">
        <is>
          <t>UK09</t>
        </is>
      </c>
      <c r="B249" s="77" t="inlineStr">
        <is>
          <t>Leicester</t>
        </is>
      </c>
      <c r="C249" s="77" t="inlineStr">
        <is>
          <t>Engineering/computing</t>
        </is>
      </c>
      <c r="D249" s="77" t="inlineStr">
        <is>
          <t>Searched</t>
        </is>
      </c>
      <c r="E24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49" s="77" t="inlineStr">
        <is>
          <t>https://le.ac.uk/computing-and-mathematical-sciences/services-for-business/student-projects; https://le.ac.uk/courses/computer-science-bsc/2027; https://le.ac.uk/courses/space-science-and-engineering-msc/2027</t>
        </is>
      </c>
      <c r="G249" s="77" t="inlineStr">
        <is>
          <t>Second-year software engineering team projects for external clients and the Space MSc industry-supplied Phase A team project are strong routes; engineering MEng group project has only occasional industrial input.</t>
        </is>
      </c>
    </row>
    <row r="250">
      <c r="A250" s="77" t="inlineStr">
        <is>
          <t>UK09</t>
        </is>
      </c>
      <c r="B250" s="77" t="inlineStr">
        <is>
          <t>Leicester</t>
        </is>
      </c>
      <c r="C250" s="77" t="inlineStr">
        <is>
          <t>Science</t>
        </is>
      </c>
      <c r="D250" s="77" t="inlineStr">
        <is>
          <t>Searched</t>
        </is>
      </c>
      <c r="E25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50" s="77" t="inlineStr">
        <is>
          <t>https://le.ac.uk/news/2024/july/green-gown; https://le.ac.uk/about/making-a-difference/sdgs/climate-change; https://le.ac.uk/courses/physics-mphys/2027</t>
        </is>
      </c>
      <c r="G250" s="77" t="inlineStr">
        <is>
          <t>SEPP (NT3100) is a group audit for partner SMEs with 2025/26 delivery evidence; Industrial Mathematics Project is a group project for industrial partners (status unclear); Physics MPhys has a group industrial project option.</t>
        </is>
      </c>
    </row>
    <row r="251">
      <c r="A251" s="77" t="inlineStr">
        <is>
          <t>UK09</t>
        </is>
      </c>
      <c r="B251" s="77" t="inlineStr">
        <is>
          <t>Leicester</t>
        </is>
      </c>
      <c r="C251" s="77" t="inlineStr">
        <is>
          <t>Arts/humanities/social sciences</t>
        </is>
      </c>
      <c r="D251" s="77" t="inlineStr">
        <is>
          <t>Searched</t>
        </is>
      </c>
      <c r="E25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51" s="77" t="inlineStr">
        <is>
          <t>https://le.ac.uk/news/2023/july/nhs-media; https://le.ac.uk/news/2025/april/media-journalism-prestigious-employability-awards</t>
        </is>
      </c>
      <c r="G251" s="77" t="inlineStr">
        <is>
          <t>Client Led Media Production has a documented NHS trust client; team structure not stated. Live Sociology community projects lack external-organisation and group evidence. History/education/archaeology not individually covered by a dedicated search.</t>
        </is>
      </c>
    </row>
    <row r="252">
      <c r="A252" s="77" t="inlineStr">
        <is>
          <t>UK09</t>
        </is>
      </c>
      <c r="B252" s="77" t="inlineStr">
        <is>
          <t>Leicester</t>
        </is>
      </c>
      <c r="C252" s="77" t="inlineStr">
        <is>
          <t>Other (law, health, design, architecture…)</t>
        </is>
      </c>
      <c r="D252" s="77" t="inlineStr">
        <is>
          <t>Searched</t>
        </is>
      </c>
      <c r="E252" s="77" t="inlineStr">
        <is>
          <t>Leicester Law School pro bono clinic students real clients group project; Law in Practice Legal Advice Clinic Community projects module; Leicester pharmacy psychology nursing medicine students project partner organisation team</t>
        </is>
      </c>
      <c r="F252" s="77" t="inlineStr">
        <is>
          <t>https://le.ac.uk/engagement/case-studies/legal-advice; https://le.ac.uk/law/study/careers/pro-bono</t>
        </is>
      </c>
      <c r="G252" s="77" t="inlineStr">
        <is>
          <t>Legal Advice Clinic is individual client casework; Pro Bono Society is extracurricular volunteering; health shows interprofessional simulation only. No qualifying group client project verified.</t>
        </is>
      </c>
    </row>
    <row r="253">
      <c r="A253" s="77" t="inlineStr">
        <is>
          <t>UK10</t>
        </is>
      </c>
      <c r="B253" s="77" t="inlineStr">
        <is>
          <t>Strathclyde</t>
        </is>
      </c>
      <c r="C253" s="77" t="inlineStr">
        <is>
          <t>Central provision</t>
        </is>
      </c>
      <c r="D253" s="77" t="inlineStr">
        <is>
          <t>Searched</t>
        </is>
      </c>
      <c r="E25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53" s="77" t="inlineStr">
        <is>
          <t>https://www.strath.ac.uk/studywithus/verticallyintegratedprojectsforsustainabledevelopment/abouttheprogramme/; https://www.strath.ac.uk/whystrathclyde/employability/employabilityopportunities/; https://www.strath.ac.uk/workwithus/strathclydesolutionsexchange/</t>
        </is>
      </c>
      <c r="G253" s="77" t="inlineStr">
        <is>
          <t>Central provision is VIP4SD (credit-bearing multi-year teams, partner role unclear). Entrepreneurship challenges, Solutions Exchange and Careers employer pages tested and excluded.</t>
        </is>
      </c>
    </row>
    <row r="254">
      <c r="A254" s="77" t="inlineStr">
        <is>
          <t>UK10</t>
        </is>
      </c>
      <c r="B254" s="77" t="inlineStr">
        <is>
          <t>Strathclyde</t>
        </is>
      </c>
      <c r="C254" s="77" t="inlineStr">
        <is>
          <t>Business/management</t>
        </is>
      </c>
      <c r="D254" s="77" t="inlineStr">
        <is>
          <t>Searched</t>
        </is>
      </c>
      <c r="E25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54" s="77" t="inlineStr">
        <is>
          <t>https://www.strath.ac.uk/courses/postgraduatetaught/businessanalysisconsulting/; https://www.sbs.strath.ac.uk/newsletter/2026-03/also-in-the-news/; https://www.strath.ac.uk/business/marketing/industrylinks/; https://www.strath.ac.uk/business/undergraduate/managementdevelopmentprogramme/</t>
        </is>
      </c>
      <c r="G254" s="77" t="inlineStr">
        <is>
          <t>Dense client-project provision in Strathclyde Business School: BEBA (current, 2026 dated), BA Business Analysis &amp; Technology team consultancy, Marketing Works, Consultancy in Practice, MDP (unclear); most pages undated.</t>
        </is>
      </c>
    </row>
    <row r="255">
      <c r="A255" s="77" t="inlineStr">
        <is>
          <t>UK10</t>
        </is>
      </c>
      <c r="B255" s="77" t="inlineStr">
        <is>
          <t>Strathclyde</t>
        </is>
      </c>
      <c r="C255" s="77" t="inlineStr">
        <is>
          <t>Engineering/computing</t>
        </is>
      </c>
      <c r="D255" s="77" t="inlineStr">
        <is>
          <t>Searched</t>
        </is>
      </c>
      <c r="E25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5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5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56">
      <c r="A256" s="77" t="inlineStr">
        <is>
          <t>UK10</t>
        </is>
      </c>
      <c r="B256" s="77" t="inlineStr">
        <is>
          <t>Strathclyde</t>
        </is>
      </c>
      <c r="C256" s="77" t="inlineStr">
        <is>
          <t>Science</t>
        </is>
      </c>
      <c r="D256" s="77" t="inlineStr">
        <is>
          <t>Searched</t>
        </is>
      </c>
      <c r="E256" s="77" t="inlineStr">
        <is>
          <t>physics chemistry mathematics statistics team project industry partner client MSc; Mathematics and Statistics group project external organisation; SIPBS pharmacy biomedical student team project external organisation</t>
        </is>
      </c>
      <c r="F256" s="77" t="inlineStr">
        <is>
          <t>https://www.strath.ac.uk/science/mathematicsstatistics/smart/; https://www.strath.ac.uk/studywithus/verticallyintegratedprojectsforsustainabledevelopment/previousprojects/drugdiscovery/</t>
        </is>
      </c>
      <c r="G256" s="77" t="inlineStr">
        <is>
          <t>No team-based external-client route found; SMART MSc summer projects are individual. Science students participate through VIP4SD (e.g. Drug Discovery team).</t>
        </is>
      </c>
    </row>
    <row r="257">
      <c r="A257" s="77" t="inlineStr">
        <is>
          <t>UK10</t>
        </is>
      </c>
      <c r="B257" s="77" t="inlineStr">
        <is>
          <t>Strathclyde</t>
        </is>
      </c>
      <c r="C257" s="77" t="inlineStr">
        <is>
          <t>Arts/humanities/social sciences</t>
        </is>
      </c>
      <c r="D257" s="77" t="inlineStr">
        <is>
          <t>Searched</t>
        </is>
      </c>
      <c r="E257" s="77" t="inlineStr">
        <is>
          <t>Humanities Social Sciences group project external organisation client consultancy module; Architecture OR Journalism OR Politics live project community client; Psychological Sciences / Education group project partner organisation</t>
        </is>
      </c>
      <c r="F257" s="77" t="inlineStr">
        <is>
          <t>https://www.strath.ac.uk/humanities/engagewithus/consultancy/; https://www.strath.ac.uk/humanities/departmentofhumanities/journalism/</t>
        </is>
      </c>
      <c r="G257" s="77" t="inlineStr">
        <is>
          <t>No verified student group client-project module in HaSS; faculty consultancy is staff-led. Journalism and Politics pages show guest speakers/practice teaching only.</t>
        </is>
      </c>
    </row>
    <row r="258">
      <c r="A258" s="77" t="inlineStr">
        <is>
          <t>UK10</t>
        </is>
      </c>
      <c r="B258" s="77" t="inlineStr">
        <is>
          <t>Strathclyde</t>
        </is>
      </c>
      <c r="C258" s="77" t="inlineStr">
        <is>
          <t>Other (law, health, design, architecture…)</t>
        </is>
      </c>
      <c r="D258" s="77" t="inlineStr">
        <is>
          <t>Searched</t>
        </is>
      </c>
      <c r="E258" s="77" t="inlineStr">
        <is>
          <t>Strathclyde Law Clinic students teams clients; Architecture Individual &amp; Industrial Group Projects live projects; Strathclyde Solutions Exchange</t>
        </is>
      </c>
      <c r="F258" s="77" t="inlineStr">
        <is>
          <t>https://www.strath.ac.uk/humanities/lawschool/lawclinic/; https://www.strath.ac.uk/engineering/architecture/workingwithbusinessorganisations/individualindustrialgroupprojects/</t>
        </is>
      </c>
      <c r="G258" s="77" t="inlineStr">
        <is>
          <t>Law Clinic serves individual members of the public (excluded). Architecture live-project scheme found but group/individual split unclear. Education, health and design partly covered only via VIP4SD.</t>
        </is>
      </c>
    </row>
    <row r="259">
      <c r="A259" s="77" t="inlineStr">
        <is>
          <t>UK11</t>
        </is>
      </c>
      <c r="B259" s="77" t="inlineStr">
        <is>
          <t>Heriot-Watt</t>
        </is>
      </c>
      <c r="C259" s="77" t="inlineStr">
        <is>
          <t>Central provision</t>
        </is>
      </c>
      <c r="D259" s="77" t="inlineStr">
        <is>
          <t>Searched</t>
        </is>
      </c>
      <c r="E259" s="77" t="inlineStr">
        <is>
          <t>Heriot-Watt students team project industry client brief; Heriot-Watt Careers employer challenge students work in teams real business problem</t>
        </is>
      </c>
      <c r="F259" s="77" t="inlineStr">
        <is>
          <t>https://www.hw.ac.uk/news/2025/global-innovation-challenge-2025-celebrates-heriot-watts-next-generation-of-founders; https://www.hw.ac.uk/document-library/recruitment-pack.pdf; https://www.hw.ac.uk/research-enterprise/innovation/global-innovation-challenge</t>
        </is>
      </c>
      <c r="G259"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60">
      <c r="A260" s="77" t="inlineStr">
        <is>
          <t>UK11</t>
        </is>
      </c>
      <c r="B260" s="77" t="inlineStr">
        <is>
          <t>Heriot-Watt</t>
        </is>
      </c>
      <c r="C260" s="77" t="inlineStr">
        <is>
          <t>Business/management</t>
        </is>
      </c>
      <c r="D260" s="77" t="inlineStr">
        <is>
          <t>Searched</t>
        </is>
      </c>
      <c r="E260"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60" s="77" t="inlineStr">
        <is>
          <t>https://www.hw.ac.uk/study/postgraduate/international-business-management; https://www.hw.ac.uk/ebs/study</t>
        </is>
      </c>
      <c r="G260"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61">
      <c r="A261" s="77" t="inlineStr">
        <is>
          <t>UK11</t>
        </is>
      </c>
      <c r="B261" s="77" t="inlineStr">
        <is>
          <t>Heriot-Watt</t>
        </is>
      </c>
      <c r="C261" s="77" t="inlineStr">
        <is>
          <t>Engineering/computing</t>
        </is>
      </c>
      <c r="D261" s="77" t="inlineStr">
        <is>
          <t>Searched</t>
        </is>
      </c>
      <c r="E261" s="77" t="inlineStr">
        <is>
          <t>Heriot-Watt students team project industry client brief (results covered engineering/MACS); Heriot-Watt software engineering group project industry client MACS</t>
        </is>
      </c>
      <c r="F261" s="77" t="inlineStr">
        <is>
          <t>https://researchportal.hw.ac.uk/en/publications/multidisciplinary-engineering-final-year-project-approaches-and-r/; https://curriculum.hw.ac.uk/coursedetails/B39VS?termcode=202223; https://projects.hw.ac.uk/Proposals/Index</t>
        </is>
      </c>
      <c r="G261" s="77" t="inlineStr">
        <is>
          <t>MACS search found only the project proposal system and an MSc Software Engineering project that 'in some cases' involves an outside organisation (individual dissertation). No verified employer-linked group route beyond S1/S2 leads.</t>
        </is>
      </c>
    </row>
    <row r="262">
      <c r="A262" s="77" t="inlineStr">
        <is>
          <t>UK11</t>
        </is>
      </c>
      <c r="B262" s="77" t="inlineStr">
        <is>
          <t>Heriot-Watt</t>
        </is>
      </c>
      <c r="C262" s="77" t="inlineStr">
        <is>
          <t>Science</t>
        </is>
      </c>
      <c r="D262" s="77" t="inlineStr">
        <is>
          <t>Searched</t>
        </is>
      </c>
      <c r="E262" s="77" t="inlineStr">
        <is>
          <t>Heriot-Watt chemistry OR physics OR mathematics OR actuarial students industry project team</t>
        </is>
      </c>
      <c r="F262" s="77" t="inlineStr">
        <is>
          <t>https://www.hw.ac.uk/study/undergraduate/actuarial-science; https://actuarialchallenge.site.hw.ac.uk/</t>
        </is>
      </c>
      <c r="G262" s="77" t="inlineStr">
        <is>
          <t>Actuarial/maths: year-long industrial-training placements (individual) and dissertations; Actuarial Challenge is a school competition (Dubai); nothing on chemistry/physics. No qualifying group client project found.</t>
        </is>
      </c>
    </row>
    <row r="263">
      <c r="A263" s="77" t="inlineStr">
        <is>
          <t>UK11</t>
        </is>
      </c>
      <c r="B263" s="77" t="inlineStr">
        <is>
          <t>Heriot-Watt</t>
        </is>
      </c>
      <c r="C263" s="77" t="inlineStr">
        <is>
          <t>Arts/humanities/social sciences</t>
        </is>
      </c>
      <c r="D263" s="77" t="inlineStr">
        <is>
          <t>Searched</t>
        </is>
      </c>
      <c r="E263" s="77" t="inlineStr">
        <is>
          <t>Heriot-Watt psychology OR languages OR social sciences students project external organisation client group</t>
        </is>
      </c>
      <c r="F263" s="77" t="inlineStr">
        <is>
          <t>https://www.hw.ac.uk/about/our-schools/social-sciences/languages-and-intercultural-studies/industry-links-professional-bodies-societies-and-clubs</t>
        </is>
      </c>
      <c r="G263" s="77" t="inlineStr">
        <is>
          <t>Only industry links (e.g. EC interpretation directorate cooperation) and individual psychology dissertations surfaced; no client group project found.</t>
        </is>
      </c>
    </row>
    <row r="264">
      <c r="A264" s="77" t="inlineStr">
        <is>
          <t>UK11</t>
        </is>
      </c>
      <c r="B264" s="77" t="inlineStr">
        <is>
          <t>Heriot-Watt</t>
        </is>
      </c>
      <c r="C264" s="77" t="inlineStr">
        <is>
          <t>Other (law, health, design, architecture…)</t>
        </is>
      </c>
      <c r="D264" s="77" t="inlineStr">
        <is>
          <t>Searched</t>
        </is>
      </c>
      <c r="E264" s="77" t="inlineStr">
        <is>
          <t>Heriot-Watt School of Textiles and Design live brief industry partner students; WebFetch BA Design for Textiles and BA Fashion Branding and Promotion pages</t>
        </is>
      </c>
      <c r="F264" s="77" t="inlineStr">
        <is>
          <t>https://www.hw.ac.uk/study/undergraduate/design-for-textiles-fashion-interior-art; https://www.hw.ac.uk/study/undergraduate/fashion-branding-and-promotion</t>
        </is>
      </c>
      <c r="G264"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65">
      <c r="A265" s="77" t="inlineStr">
        <is>
          <t>UK12</t>
        </is>
      </c>
      <c r="B265" s="77" t="inlineStr">
        <is>
          <t>East Anglia</t>
        </is>
      </c>
      <c r="C265" s="77" t="inlineStr">
        <is>
          <t>Central provision</t>
        </is>
      </c>
      <c r="D265" s="77" t="inlineStr">
        <is>
          <t>Searched</t>
        </is>
      </c>
      <c r="E26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65" s="77" t="inlineStr">
        <is>
          <t>https://mycareercentral.uea.ac.uk/Form.aspx?id=2319836; https://www.uea.ac.uk/web/business/access-entrepreneurship-and-innovation/i-teams; https://www.uea.ac.uk/study/postgraduate/masters-with-placement</t>
        </is>
      </c>
      <c r="G26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66">
      <c r="A266" s="77" t="inlineStr">
        <is>
          <t>UK12</t>
        </is>
      </c>
      <c r="B266" s="77" t="inlineStr">
        <is>
          <t>East Anglia</t>
        </is>
      </c>
      <c r="C266" s="77" t="inlineStr">
        <is>
          <t>Business/management</t>
        </is>
      </c>
      <c r="D266" s="77" t="inlineStr">
        <is>
          <t>Searched</t>
        </is>
      </c>
      <c r="E26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66" s="77" t="inlineStr">
        <is>
          <t>https://www.uea.ac.uk/course/postgraduate/mba-master-of-business-administration-executive-part-time; https://www.uea.ac.uk/course/undergraduate/ba-business-management; https://www.uea.ac.uk/course/postgraduate/msc-business-management</t>
        </is>
      </c>
      <c r="G266" s="77" t="inlineStr">
        <is>
          <t>Executive MBA group consultancy with external client is the clearest qualifying route; full-time MBA live projects, BA Business Management live briefs and MSc industry-sponsored projects are evidenced only at course-page level.</t>
        </is>
      </c>
    </row>
    <row r="267">
      <c r="A267" s="77" t="inlineStr">
        <is>
          <t>UK12</t>
        </is>
      </c>
      <c r="B267" s="77" t="inlineStr">
        <is>
          <t>East Anglia</t>
        </is>
      </c>
      <c r="C267" s="77" t="inlineStr">
        <is>
          <t>Engineering/computing</t>
        </is>
      </c>
      <c r="D267" s="77" t="inlineStr">
        <is>
          <t>Searched</t>
        </is>
      </c>
      <c r="E26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67" s="77" t="inlineStr">
        <is>
          <t>https://www.uea.ac.uk/course/undergraduate/meng-mechanical-engineering; https://www.uea.ac.uk/course/undergraduate/meng-energy-engineering; https://www.uea.ac.uk/course/undergraduate/mcomp-computing-science</t>
        </is>
      </c>
      <c r="G267" s="77" t="inlineStr">
        <is>
          <t>MEng final-year group project is typically built on an industry client brief with site visit and presentation to professional engineers; MComp group project is split between research-group and industry problems.</t>
        </is>
      </c>
    </row>
    <row r="268">
      <c r="A268" s="77" t="inlineStr">
        <is>
          <t>UK12</t>
        </is>
      </c>
      <c r="B268" s="77" t="inlineStr">
        <is>
          <t>East Anglia</t>
        </is>
      </c>
      <c r="C268" s="77" t="inlineStr">
        <is>
          <t>Science</t>
        </is>
      </c>
      <c r="D268" s="77" t="inlineStr">
        <is>
          <t>Searched</t>
        </is>
      </c>
      <c r="E26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68" s="77" t="inlineStr">
        <is>
          <t>https://www.uea.ac.uk/course/postgraduate/msc-sustainability-and-society; https://www.uea.ac.uk/course/postgraduate/msc-applied-ecology-and-conservation</t>
        </is>
      </c>
      <c r="G268" s="77" t="inlineStr">
        <is>
          <t>No verified team project with external client in the natural sciences; MSc Sustainability and Society core modules use partner organisations (details unclear); Data Science MSc dissertations may be with industry partners (individual).</t>
        </is>
      </c>
    </row>
    <row r="269">
      <c r="A269" s="77" t="inlineStr">
        <is>
          <t>UK12</t>
        </is>
      </c>
      <c r="B269" s="77" t="inlineStr">
        <is>
          <t>East Anglia</t>
        </is>
      </c>
      <c r="C269" s="77" t="inlineStr">
        <is>
          <t>Arts/humanities/social sciences</t>
        </is>
      </c>
      <c r="D269" s="77" t="inlineStr">
        <is>
          <t>Searched</t>
        </is>
      </c>
      <c r="E26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69" s="77" t="inlineStr">
        <is>
          <t>https://www.uea.ac.uk/course/undergraduate/bsc-economics; https://www.uea.ac.uk/course/postgraduate/ma-media-and-global-development</t>
        </is>
      </c>
      <c r="G269" s="77" t="inlineStr">
        <is>
          <t>Economics consulting project option and MA Media, Communication and Global Development live partner project (named charities/media bodies) found; group vs individual working not established for either.</t>
        </is>
      </c>
    </row>
    <row r="270">
      <c r="A270" s="77" t="inlineStr">
        <is>
          <t>UK12</t>
        </is>
      </c>
      <c r="B270" s="77" t="inlineStr">
        <is>
          <t>East Anglia</t>
        </is>
      </c>
      <c r="C270" s="77" t="inlineStr">
        <is>
          <t>Other (law, health, design, architecture…)</t>
        </is>
      </c>
      <c r="D270" s="77" t="inlineStr">
        <is>
          <t>Searched</t>
        </is>
      </c>
      <c r="E270" s="77" t="inlineStr">
        <is>
          <t>UEA Law Clinic OR social work OR Education OR Medicine students group project external organisation community partner; Direct page fetch (curl) of MBBS Medicine, BA Social Work, MPharm Pharmacy, LLB Law course pages</t>
        </is>
      </c>
      <c r="F270" s="77" t="inlineStr">
        <is>
          <t>https://lawclinic.uea.ac.uk/what-our-students-do/; https://www.uea.ac.uk/course/undergraduate/mpharm-pharmacy; https://www.uea.ac.uk/course/undergraduate/mbbs-medicine</t>
        </is>
      </c>
      <c r="G270" s="77" t="inlineStr">
        <is>
          <t>Law Clinic is voluntary (excluded). MPharm has extended group projects but no external organisation evidenced; Medicine, Social Work, Law course pages show no qualifying employer group project. Education not queried.</t>
        </is>
      </c>
    </row>
    <row r="271">
      <c r="A271" s="77" t="inlineStr">
        <is>
          <t>UK13</t>
        </is>
      </c>
      <c r="B271" s="77" t="inlineStr">
        <is>
          <t>Dundee</t>
        </is>
      </c>
      <c r="C271" s="77" t="inlineStr">
        <is>
          <t>Central provision</t>
        </is>
      </c>
      <c r="D271" s="77" t="inlineStr">
        <is>
          <t>Searched</t>
        </is>
      </c>
      <c r="E271" s="77" t="inlineStr">
        <is>
          <t>University of Dundee live client project students teams employer module; Dundee MSc live employer project team of up to five students report to company; Dundee Forensic/Life Sciences/Environmental group project external partner client</t>
        </is>
      </c>
      <c r="F271" s="77" t="inlineStr">
        <is>
          <t>https://www.dundee.ac.uk/careers/employers/internships-work-experience; https://www.dundee.ac.uk/feature/strengthening-employability-through-alumni-support; https://www.dundee.ac.uk/entrepreneurship/venture</t>
        </is>
      </c>
      <c r="G271" s="77" t="inlineStr">
        <is>
          <t>No central taught employer-project route found; Employer Team offers MSc live projects (S5, programmes unidentified). Venture is an enterprise competition (excluded).</t>
        </is>
      </c>
    </row>
    <row r="272">
      <c r="A272" s="77" t="inlineStr">
        <is>
          <t>UK13</t>
        </is>
      </c>
      <c r="B272" s="77" t="inlineStr">
        <is>
          <t>Dundee</t>
        </is>
      </c>
      <c r="C272" s="77" t="inlineStr">
        <is>
          <t>Business/management</t>
        </is>
      </c>
      <c r="D272" s="77" t="inlineStr">
        <is>
          <t>Searched</t>
        </is>
      </c>
      <c r="E272" s="77" t="inlineStr">
        <is>
          <t>Dundee Business School consultancy project module external organisation group; Dundee Business Consultancy BU40012 client project</t>
        </is>
      </c>
      <c r="F272" s="77" t="inlineStr">
        <is>
          <t>https://www.dundee.ac.uk/module/bu40025; https://www.dundee.ac.uk/module/bu40012; https://www.dundee.ac.uk/business/internships-industry-projects</t>
        </is>
      </c>
      <c r="G272" s="77" t="inlineStr">
        <is>
          <t>Marketing Research Project is group-based with mixed internal/external clients; other consultancy modules (BU40012, BU52020) are individual reports. A Nov 2025 news feature says partner employers (e.g. Toll House Spirits, Dundee United FC) give students real problems but names no module.</t>
        </is>
      </c>
    </row>
    <row r="273">
      <c r="A273" s="77" t="inlineStr">
        <is>
          <t>UK13</t>
        </is>
      </c>
      <c r="B273" s="77" t="inlineStr">
        <is>
          <t>Dundee</t>
        </is>
      </c>
      <c r="C273" s="77" t="inlineStr">
        <is>
          <t>Engineering/computing</t>
        </is>
      </c>
      <c r="D273" s="77" t="inlineStr">
        <is>
          <t>Searched</t>
        </is>
      </c>
      <c r="E273" s="77" t="inlineStr">
        <is>
          <t>Dundee computing games industry project client group module; Computer Science Industrial Team Project CS32002 compulsory 2025/26 clients; Dundee School of Science and Engineering multidisciplinary group design project industry client engineering</t>
        </is>
      </c>
      <c r="F273" s="77" t="inlineStr">
        <is>
          <t>https://www.dundee.ac.uk/module/cs32002; https://www.dundee.ac.uk/module/me32003</t>
        </is>
      </c>
      <c r="G273" s="77" t="inlineStr">
        <is>
          <t>CS32002 industrial client team project and ME32003 industry-partner group project qualify on A/B/C; currency undated.</t>
        </is>
      </c>
    </row>
    <row r="274">
      <c r="A274" s="77" t="inlineStr">
        <is>
          <t>UK13</t>
        </is>
      </c>
      <c r="B274" s="77" t="inlineStr">
        <is>
          <t>Dundee</t>
        </is>
      </c>
      <c r="C274" s="77" t="inlineStr">
        <is>
          <t>Science</t>
        </is>
      </c>
      <c r="D274" s="77" t="inlineStr">
        <is>
          <t>Searched</t>
        </is>
      </c>
      <c r="E274" s="77" t="inlineStr">
        <is>
          <t>Dundee mathematics OR life sciences OR chemistry MSc project industry partner team module</t>
        </is>
      </c>
      <c r="F274" s="77" t="inlineStr"/>
      <c r="G274" s="77" t="inlineStr">
        <is>
          <t>Nothing found for life sciences, maths or chemistry; results returned only computing/engineering/business modules.</t>
        </is>
      </c>
    </row>
    <row r="275">
      <c r="A275" s="77" t="inlineStr">
        <is>
          <t>UK13</t>
        </is>
      </c>
      <c r="B275" s="77" t="inlineStr">
        <is>
          <t>Dundee</t>
        </is>
      </c>
      <c r="C275" s="77" t="inlineStr">
        <is>
          <t>Arts/humanities/social sciences</t>
        </is>
      </c>
      <c r="D275" s="77" t="inlineStr">
        <is>
          <t>Searched</t>
        </is>
      </c>
      <c r="E275" s="77" t="inlineStr">
        <is>
          <t>Dundee Duncan of Jordanstone design students live brief client collaborative project module</t>
        </is>
      </c>
      <c r="F275" s="77" t="inlineStr">
        <is>
          <t>https://www.dundee.ac.uk/module/dj52027; https://www.dundee.ac.uk/module/dj53010</t>
        </is>
      </c>
      <c r="G275" s="77" t="inlineStr">
        <is>
          <t>DJCAD: Going Live (industry live brief, collaborative) and Research Through Design (external problem holder). Graphic Design Final Projects/Illustration live briefs not tested for group working.</t>
        </is>
      </c>
    </row>
    <row r="276">
      <c r="A276" s="77" t="inlineStr">
        <is>
          <t>UK13</t>
        </is>
      </c>
      <c r="B276" s="77" t="inlineStr">
        <is>
          <t>Dundee</t>
        </is>
      </c>
      <c r="C276" s="77" t="inlineStr">
        <is>
          <t>Other (law, health, design, architecture…)</t>
        </is>
      </c>
      <c r="D276" s="77" t="inlineStr">
        <is>
          <t>Searched</t>
        </is>
      </c>
      <c r="E276" s="77" t="inlineStr">
        <is>
          <t>Dundee Law OR Nursing OR Medicine OR Dentistry OR Social Work students community organisation project group clinic</t>
        </is>
      </c>
      <c r="F276" s="77" t="inlineStr">
        <is>
          <t>https://www.dundee.ac.uk/module/co32001</t>
        </is>
      </c>
      <c r="G276" s="77" t="inlineStr">
        <is>
          <t>Only a 2012 Student Law Clinic press release and individual placements (community work module, social work) found; nothing qualifying verified.</t>
        </is>
      </c>
    </row>
    <row r="277">
      <c r="A277" s="77" t="inlineStr">
        <is>
          <t>UK14</t>
        </is>
      </c>
      <c r="B277" s="77" t="inlineStr">
        <is>
          <t>Swansea</t>
        </is>
      </c>
      <c r="C277" s="77" t="inlineStr">
        <is>
          <t>Central provision</t>
        </is>
      </c>
      <c r="D277" s="77" t="inlineStr">
        <is>
          <t>Searched</t>
        </is>
      </c>
      <c r="E277" s="77" t="inlineStr">
        <is>
          <t>Swansea University student consultancy project live client team; Swansea Employability Academy employability awards discovery project employer</t>
        </is>
      </c>
      <c r="F277" s="77" t="inlineStr">
        <is>
          <t>https://hwb.swansea.ac.uk/employability-enterprise/employability-awards/; https://hwb.swansea.ac.uk/employability-enterprise/student-enterprise/; https://www.swansea.ac.uk/business-and-industry/recruit-our-talent/go-wales/</t>
        </is>
      </c>
      <c r="G27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78">
      <c r="A278" s="77" t="inlineStr">
        <is>
          <t>UK14</t>
        </is>
      </c>
      <c r="B278" s="77" t="inlineStr">
        <is>
          <t>Swansea</t>
        </is>
      </c>
      <c r="C278" s="77" t="inlineStr">
        <is>
          <t>Business/management</t>
        </is>
      </c>
      <c r="D278" s="77" t="inlineStr">
        <is>
          <t>Searched</t>
        </is>
      </c>
      <c r="E278" s="77" t="inlineStr">
        <is>
          <t>Swansea School of Management "Business Consultancy Project" module group live client; Swansea University module consultancy project students work in teams with organisation client report presentation</t>
        </is>
      </c>
      <c r="F278" s="77" t="inlineStr">
        <is>
          <t>https://www.swansea.ac.uk/undergraduate/courses/social-sciences/economics/bsc-economics-business/; https://www.swansea.ac.uk/undergraduate/courses/som/marketing/bsc-marketing/; https://www.swansea.ac.uk/postgraduate/taught/som/business-management/msc-project-management/</t>
        </is>
      </c>
      <c r="G27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79">
      <c r="A279" s="77" t="inlineStr">
        <is>
          <t>UK14</t>
        </is>
      </c>
      <c r="B279" s="77" t="inlineStr">
        <is>
          <t>Swansea</t>
        </is>
      </c>
      <c r="C279" s="77" t="inlineStr">
        <is>
          <t>Engineering/computing</t>
        </is>
      </c>
      <c r="D279" s="77" t="inlineStr">
        <is>
          <t>Searched</t>
        </is>
      </c>
      <c r="E279" s="77" t="inlineStr">
        <is>
          <t>Swansea Computer Science group software engineering project industry client external; Swansea engineering "group project" industry sponsored final year team design; WebFetch: Civil Engineering BEng/MEng course page; MSc with Industry page</t>
        </is>
      </c>
      <c r="F279" s="77" t="inlineStr">
        <is>
          <t>https://www.swansea.ac.uk/undergraduate/courses/aerospace-civil-electrical-mechanical-engineering/civil-engineering/beng-civil-engineering/; https://www.swansea.ac.uk/undergraduate/courses/maths-comp-sci/computer-science/bsc-computer-science/</t>
        </is>
      </c>
      <c r="G27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80">
      <c r="A280" s="77" t="inlineStr">
        <is>
          <t>UK14</t>
        </is>
      </c>
      <c r="B280" s="77" t="inlineStr">
        <is>
          <t>Swansea</t>
        </is>
      </c>
      <c r="C280" s="77" t="inlineStr">
        <is>
          <t>Science</t>
        </is>
      </c>
      <c r="D280" s="77" t="inlineStr">
        <is>
          <t>Searched</t>
        </is>
      </c>
      <c r="E280" s="77" t="inlineStr">
        <is>
          <t>Swansea University science students group project external partner industry client module</t>
        </is>
      </c>
      <c r="F280" s="77" t="inlineStr">
        <is>
          <t>https://www.swansea.ac.uk/science-and-engineering/courses/engineering/msc-industry/; https://www.swansea.ac.uk/undergraduate/courses/science/computer-science/bsc-computer-science-g400/</t>
        </is>
      </c>
      <c r="G280" s="77" t="inlineStr">
        <is>
          <t>No science group project with an external client found. Industry-focused second-year project on MSc with Industry (engineering) has no stated group format; Computer Science has individual and group projects with no client evidenced.</t>
        </is>
      </c>
    </row>
    <row r="281">
      <c r="A281" s="77" t="inlineStr">
        <is>
          <t>UK14</t>
        </is>
      </c>
      <c r="B281" s="77" t="inlineStr">
        <is>
          <t>Swansea</t>
        </is>
      </c>
      <c r="C281" s="77" t="inlineStr">
        <is>
          <t>Arts/humanities/social sciences</t>
        </is>
      </c>
      <c r="D281" s="77" t="inlineStr">
        <is>
          <t>Searched</t>
        </is>
      </c>
      <c r="E281" s="77" t="inlineStr">
        <is>
          <t>Swansea University humanities social sciences students group consultancy project with charity or public sector client</t>
        </is>
      </c>
      <c r="F281" s="77" t="inlineStr">
        <is>
          <t>https://www.swansea.ac.uk/undergraduate/courses/social-sciences/economics/bsc-economics-business/; https://www.swansea.ac.uk/discovery/</t>
        </is>
      </c>
      <c r="G281" s="77" t="inlineStr">
        <is>
          <t>No group consultancy route for charity/public-sector clients found in humanities/social sciences; Sociology placements are individual; Discovery is volunteering. Economics and Business route (S3) covered under business.</t>
        </is>
      </c>
    </row>
    <row r="282">
      <c r="A282" s="77" t="inlineStr">
        <is>
          <t>UK14</t>
        </is>
      </c>
      <c r="B282" s="77" t="inlineStr">
        <is>
          <t>Swansea</t>
        </is>
      </c>
      <c r="C282" s="77" t="inlineStr">
        <is>
          <t>Other (law, health, design, architecture…)</t>
        </is>
      </c>
      <c r="D282" s="77" t="inlineStr">
        <is>
          <t>Searched</t>
        </is>
      </c>
      <c r="E282" s="77" t="inlineStr">
        <is>
          <t>Swansea University law clinic OR medicine OR sport students team project external organisation client</t>
        </is>
      </c>
      <c r="F282" s="77" t="inlineStr">
        <is>
          <t>https://www.swansea.ac.uk/law/lawclinic/</t>
        </is>
      </c>
      <c r="G282" s="77" t="inlineStr">
        <is>
          <t>Swansea Law Clinic offers credit-bearing Clinical Legal Education (LAA366/LAA367) advising members of the public; team structure and external-organisation brief not evidenced (casework for public). Nothing found for medicine or sport.</t>
        </is>
      </c>
    </row>
    <row r="283">
      <c r="A283" s="77" t="inlineStr">
        <is>
          <t>UK15</t>
        </is>
      </c>
      <c r="B283" s="77" t="inlineStr">
        <is>
          <t>Essex</t>
        </is>
      </c>
      <c r="C283" s="77" t="inlineStr">
        <is>
          <t>Central provision</t>
        </is>
      </c>
      <c r="D283" s="77" t="inlineStr">
        <is>
          <t>Searched</t>
        </is>
      </c>
      <c r="E283"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83" s="77" t="inlineStr">
        <is>
          <t>https://www.essex.ac.uk/events/2025/02/04/iteams-2025; https://www.essex.ac.uk/business/recruit-our-students-and-graduates; https://www.essex.ac.uk/staff/academic-standards-and-quality/work-based-learning; https://www.essex.ac.uk/news/2025/12/17/new-cybersecurity-programme-proves-big-hit-with-businesses</t>
        </is>
      </c>
      <c r="G283"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84">
      <c r="A284" s="77" t="inlineStr">
        <is>
          <t>UK15</t>
        </is>
      </c>
      <c r="B284" s="77" t="inlineStr">
        <is>
          <t>Essex</t>
        </is>
      </c>
      <c r="C284" s="77" t="inlineStr">
        <is>
          <t>Business/management</t>
        </is>
      </c>
      <c r="D284" s="77" t="inlineStr">
        <is>
          <t>Searched</t>
        </is>
      </c>
      <c r="E284"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84"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84" s="77" t="inlineStr">
        <is>
          <t>EBS has consultancy routes with real organisations (MBA project, Marketing Management module, BHRM capstone option) but the MBA and capstone are individual and the Marketing Management project's group status and client role are unclear.</t>
        </is>
      </c>
    </row>
    <row r="285">
      <c r="A285" s="77" t="inlineStr">
        <is>
          <t>UK15</t>
        </is>
      </c>
      <c r="B285" s="77" t="inlineStr">
        <is>
          <t>Essex</t>
        </is>
      </c>
      <c r="C285" s="77" t="inlineStr">
        <is>
          <t>Engineering/computing</t>
        </is>
      </c>
      <c r="D285" s="77" t="inlineStr">
        <is>
          <t>Searched</t>
        </is>
      </c>
      <c r="E285" s="77" t="inlineStr">
        <is>
          <t>Essex Computer Science Team Project Challenge CE206 module small team external client requirement; Essex Engineering Robotic electronic systems group project industry client module</t>
        </is>
      </c>
      <c r="F285" s="77" t="inlineStr">
        <is>
          <t>https://www1.essex.ac.uk/modules/Default.aspx?coursecode=CE101&amp;level=4&amp;period=FY&amp;campus=CO; https://www.essex.ac.uk/courses/ug00069/1/bsc-computer-science; https://www.essex.ac.uk/courses/UG01061/1/BEng-Robotic-Engineering</t>
        </is>
      </c>
      <c r="G285"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86">
      <c r="A286" s="77" t="inlineStr">
        <is>
          <t>UK15</t>
        </is>
      </c>
      <c r="B286" s="77" t="inlineStr">
        <is>
          <t>Essex</t>
        </is>
      </c>
      <c r="C286" s="77" t="inlineStr">
        <is>
          <t>Science</t>
        </is>
      </c>
      <c r="D286" s="77" t="inlineStr">
        <is>
          <t>Searched</t>
        </is>
      </c>
      <c r="E286" s="77" t="inlineStr">
        <is>
          <t>Essex Industry and Placements team work-based learning module live employer projects; Essex module live employer project group work-based learning Biomedical Science Mathematics Statistics Psychology</t>
        </is>
      </c>
      <c r="F286" s="77" t="inlineStr">
        <is>
          <t>https://www.essex.ac.uk/staff/academic-standards-and-quality/work-based-learning; https://www.essex.ac.uk/courses/ug00039/1/bsc-biomedical-science; https://www.essex.ac.uk/courses/ug00361/2/bsc-psychology</t>
        </is>
      </c>
      <c r="G286" s="77" t="inlineStr">
        <is>
          <t>Biomedical Science pages list live employer projects as an option; Psychology mentions business/organisation experience via Placements; no team-based employer-client module identified for Maths/Stats/Psychology.</t>
        </is>
      </c>
    </row>
    <row r="287">
      <c r="A287" s="77" t="inlineStr">
        <is>
          <t>UK15</t>
        </is>
      </c>
      <c r="B287" s="77" t="inlineStr">
        <is>
          <t>Essex</t>
        </is>
      </c>
      <c r="C287" s="77" t="inlineStr">
        <is>
          <t>Arts/humanities/social sciences</t>
        </is>
      </c>
      <c r="D287" s="77" t="inlineStr">
        <is>
          <t>Searched</t>
        </is>
      </c>
      <c r="E287" s="77" t="inlineStr">
        <is>
          <t>Essex Government Sociology Linguistics students client project organisation module group</t>
        </is>
      </c>
      <c r="F287" s="77" t="inlineStr">
        <is>
          <t>https://www.essex.ac.uk/about/university/faculties/arts-humanities-and-social-sciences/q-step</t>
        </is>
      </c>
      <c r="G287" s="77" t="inlineStr">
        <is>
          <t>No client-based group project found; final-year projects (e.g. LG831) are individual supervised research. Further departmental instances may exist.</t>
        </is>
      </c>
    </row>
    <row r="288">
      <c r="A288" s="77" t="inlineStr">
        <is>
          <t>UK15</t>
        </is>
      </c>
      <c r="B288" s="77" t="inlineStr">
        <is>
          <t>Essex</t>
        </is>
      </c>
      <c r="C288" s="77" t="inlineStr">
        <is>
          <t>Other (law, health, design, architecture…)</t>
        </is>
      </c>
      <c r="D288" s="77" t="inlineStr">
        <is>
          <t>Searched</t>
        </is>
      </c>
      <c r="E288" s="77" t="inlineStr">
        <is>
          <t>Essex Law School clinic students teams external organisation project</t>
        </is>
      </c>
      <c r="F288" s="77" t="inlineStr">
        <is>
          <t>https://www.essex.ac.uk/departments/law/business-law-clinic; https://www.essex.ac.uk/blog/posts/2025/10/14/business-law-clinic-projects-2025; https://www.essex.ac.uk/centres-and-institutes/human-rights/human-rights-centre-clinic/working-in-the-human-rights-clinic</t>
        </is>
      </c>
      <c r="G288" s="77" t="inlineStr">
        <is>
          <t>Essex Law School has team-based Business Law Clinic and Human Rights Centre Clinic projects with external organisations; Law Clinic casework excluded. Health/nursing not searched in detail.</t>
        </is>
      </c>
    </row>
    <row r="289">
      <c r="A289" s="77" t="inlineStr">
        <is>
          <t>UK16</t>
        </is>
      </c>
      <c r="B289" s="77" t="inlineStr">
        <is>
          <t>Kent</t>
        </is>
      </c>
      <c r="C289" s="77" t="inlineStr">
        <is>
          <t>Central provision</t>
        </is>
      </c>
      <c r="D289" s="77" t="inlineStr">
        <is>
          <t>Searched</t>
        </is>
      </c>
      <c r="E289" s="77" t="inlineStr">
        <is>
          <t>University of Kent students live client project employer consultancy module; Kent Careers Employability Service employer project challenge students teams; Kent i-teams eight-week programme (extended); WebFetch employability points and student-impact pages</t>
        </is>
      </c>
      <c r="F289" s="77" t="inlineStr">
        <is>
          <t>https://student.kent.ac.uk/careers/student-impact/i-teams; https://student.kent.ac.uk/careers/employability-points/ep-points-how-it-works</t>
        </is>
      </c>
      <c r="G289" s="77" t="inlineStr">
        <is>
          <t>i-Teams is the central employer-challenge team route (latest evidence 2023); Employability Points is an award only.</t>
        </is>
      </c>
    </row>
    <row r="290">
      <c r="A290" s="77" t="inlineStr">
        <is>
          <t>UK16</t>
        </is>
      </c>
      <c r="B290" s="77" t="inlineStr">
        <is>
          <t>Kent</t>
        </is>
      </c>
      <c r="C290" s="77" t="inlineStr">
        <is>
          <t>Business/management</t>
        </is>
      </c>
      <c r="D290" s="77" t="inlineStr">
        <is>
          <t>Searched</t>
        </is>
      </c>
      <c r="E290" s="77" t="inlineStr">
        <is>
          <t>Kent Business School student consultancy project real client module; Kent Business Analytics Challenge module live organisational problem MSc team client</t>
        </is>
      </c>
      <c r="F290" s="77" t="inlineStr">
        <is>
          <t>https://www.kent.ac.uk/courses/modules/module/BUSB6514; https://blogs.kent.ac.uk/kbs-news-events/2026/08/in-at-the-deep-end-how-kbs-students-took-on-real-business-challenges/; https://www.kent.ac.uk/courses/modules/module/BUSB7032</t>
        </is>
      </c>
      <c r="G290" s="77" t="inlineStr">
        <is>
          <t>KBS Challenge verified with named 2026 partners; other KBS consultancy modules unclear or individual.</t>
        </is>
      </c>
    </row>
    <row r="291">
      <c r="A291" s="77" t="inlineStr">
        <is>
          <t>UK16</t>
        </is>
      </c>
      <c r="B291" s="77" t="inlineStr">
        <is>
          <t>Kent</t>
        </is>
      </c>
      <c r="C291" s="77" t="inlineStr">
        <is>
          <t>Engineering/computing</t>
        </is>
      </c>
      <c r="D291" s="77" t="inlineStr">
        <is>
          <t>Searched</t>
        </is>
      </c>
      <c r="E291" s="77" t="inlineStr">
        <is>
          <t>Kent School of Engineering Digital Arts computing group project industry client final year; Kent Engineering Mathematics Statistics Physical Sciences group project industrial sponsor</t>
        </is>
      </c>
      <c r="F291" s="77" t="inlineStr">
        <is>
          <t>https://www.kent.ac.uk/courses/modules/module/EL562; https://www.kent.ac.uk/courses/modules/module/COMP8430</t>
        </is>
      </c>
      <c r="G291" s="77" t="inlineStr">
        <is>
          <t>Group projects exist but no confirmed external client; KITC modules individually assessed and not running.</t>
        </is>
      </c>
    </row>
    <row r="292">
      <c r="A292" s="77" t="inlineStr">
        <is>
          <t>UK16</t>
        </is>
      </c>
      <c r="B292" s="77" t="inlineStr">
        <is>
          <t>Kent</t>
        </is>
      </c>
      <c r="C292" s="77" t="inlineStr">
        <is>
          <t>Science</t>
        </is>
      </c>
      <c r="D292" s="77" t="inlineStr">
        <is>
          <t>Searched</t>
        </is>
      </c>
      <c r="E292" s="77" t="inlineStr">
        <is>
          <t>Kent School of Natural Sciences biosciences chemistry physics industry project external partner group; (plus physics group project result)</t>
        </is>
      </c>
      <c r="F292" s="77" t="inlineStr">
        <is>
          <t>https://www.kent.ac.uk/courses/modules/module/PH603</t>
        </is>
      </c>
      <c r="G292" s="77" t="inlineStr">
        <is>
          <t>Physics Group Project has some industry-linked themes but is undated for current delivery; nothing qualifying verified in Natural Sciences.</t>
        </is>
      </c>
    </row>
    <row r="293">
      <c r="A293" s="77" t="inlineStr">
        <is>
          <t>UK16</t>
        </is>
      </c>
      <c r="B293" s="77" t="inlineStr">
        <is>
          <t>Kent</t>
        </is>
      </c>
      <c r="C293" s="77" t="inlineStr">
        <is>
          <t>Arts/humanities/social sciences</t>
        </is>
      </c>
      <c r="D293" s="77" t="inlineStr">
        <is>
          <t>Searched</t>
        </is>
      </c>
      <c r="E293" s="77" t="inlineStr">
        <is>
          <t>Kent social sciences humanities module real client community organisation group project; Kent Politics/Psychology/Anthropology consultancy project client module</t>
        </is>
      </c>
      <c r="F293" s="77" t="inlineStr">
        <is>
          <t>https://www.kent.ac.uk/courses/modules/module/SOCI6015</t>
        </is>
      </c>
      <c r="G293" s="77" t="inlineStr">
        <is>
          <t>Only optional organisation-research options with unstated group basis; nothing qualifying verified.</t>
        </is>
      </c>
    </row>
    <row r="294">
      <c r="A294" s="77" t="inlineStr">
        <is>
          <t>UK16</t>
        </is>
      </c>
      <c r="B294" s="77" t="inlineStr">
        <is>
          <t>Kent</t>
        </is>
      </c>
      <c r="C294" s="77" t="inlineStr">
        <is>
          <t>Other (law, health, design, architecture…)</t>
        </is>
      </c>
      <c r="D294" s="77" t="inlineStr">
        <is>
          <t>Searched</t>
        </is>
      </c>
      <c r="E294" s="77" t="inlineStr">
        <is>
          <t>Kent Law Clinic OR architecture OR pharmacy OR medical team project external organisation</t>
        </is>
      </c>
      <c r="F294" s="77" t="inlineStr">
        <is>
          <t>https://www.kent.ac.uk/kent-law-school/kent-law-clinic</t>
        </is>
      </c>
      <c r="G294" s="77" t="inlineStr">
        <is>
          <t>Law Clinic is casework; nothing found for architecture, pharmacy or medicine.</t>
        </is>
      </c>
    </row>
    <row r="295">
      <c r="A295" s="77" t="inlineStr">
        <is>
          <t>UK17</t>
        </is>
      </c>
      <c r="B295" s="77" t="inlineStr">
        <is>
          <t>Brunel</t>
        </is>
      </c>
      <c r="C295" s="77" t="inlineStr">
        <is>
          <t>Central provision</t>
        </is>
      </c>
      <c r="D295" s="77" t="inlineStr">
        <is>
          <t>Searched</t>
        </is>
      </c>
      <c r="E295" s="77" t="inlineStr">
        <is>
          <t>Brunel students employer challenge team project central Student Professional Development 2025; fetch: Enterprise Mobility Challenge launch page (dated 3 Feb 2025; content truncated)</t>
        </is>
      </c>
      <c r="F295" s="77" t="inlineStr">
        <is>
          <t>https://www.brunel.ac.uk/student-professional-development; https://students.brunel.ac.uk/whats-on/enterprise-mobility-challenge-launch; https://www.brunel.ac.uk/Student-Professional-Development/entrepreneur-hub/news-and-events/news/Brunel-Software-Innovation-2025</t>
        </is>
      </c>
      <c r="G295" s="77" t="inlineStr">
        <is>
          <t>Student Professional Development hosts placements, Design+ and one-off employer challenges (Enterprise Mobility Challenge 2025); no university-wide group project route found.</t>
        </is>
      </c>
    </row>
    <row r="296">
      <c r="A296" s="77" t="inlineStr">
        <is>
          <t>UK17</t>
        </is>
      </c>
      <c r="B296" s="77" t="inlineStr">
        <is>
          <t>Brunel</t>
        </is>
      </c>
      <c r="C296" s="77" t="inlineStr">
        <is>
          <t>Business/management</t>
        </is>
      </c>
      <c r="D296" s="77" t="inlineStr">
        <is>
          <t>Searched</t>
        </is>
      </c>
      <c r="E296"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96" s="77" t="inlineStr">
        <is>
          <t>https://www.brunel.ac.uk/about/business-school/why-study-at-brunel-business-school/co-innovate/BBS-Co-Innovate-Collaborative-Projects; https://www.brunel.ac.uk/study/courses/business-management-with-entrepreneurship-bsc; https://www.brunel.ac.uk/study/courses/project-management-msc</t>
        </is>
      </c>
      <c r="G296" s="77" t="inlineStr">
        <is>
          <t>Co-Innovate SME-client projects (individual or small team) are the main route; MSc Project Management and MBA mention live consultancy but evidence is thin.</t>
        </is>
      </c>
    </row>
    <row r="297">
      <c r="A297" s="77" t="inlineStr">
        <is>
          <t>UK17</t>
        </is>
      </c>
      <c r="B297" s="77" t="inlineStr">
        <is>
          <t>Brunel</t>
        </is>
      </c>
      <c r="C297" s="77" t="inlineStr">
        <is>
          <t>Engineering/computing</t>
        </is>
      </c>
      <c r="D297" s="77" t="inlineStr">
        <is>
          <t>Searched</t>
        </is>
      </c>
      <c r="E297" s="77" t="inlineStr">
        <is>
          <t>Brunel engineering computer science final year group project industry client external company students team</t>
        </is>
      </c>
      <c r="F297" s="77" t="inlineStr">
        <is>
          <t>https://www.brunel.ac.uk/study/courses/electronic-and-electrical-engineering-meng; https://www.brunel.ac.uk/computer-science/why-study-computer-science-at-brunel/skills-development/made-in-brunel-software-innovation</t>
        </is>
      </c>
      <c r="G297" s="77" t="inlineStr">
        <is>
          <t>Group design/major projects exist (EEE MEng, CS levels 1-2 team software) but no external client evidenced; industry only views showcase (Made in Brunel, page lists events to 2023).</t>
        </is>
      </c>
    </row>
    <row r="298">
      <c r="A298" s="77" t="inlineStr">
        <is>
          <t>UK17</t>
        </is>
      </c>
      <c r="B298" s="77" t="inlineStr">
        <is>
          <t>Brunel</t>
        </is>
      </c>
      <c r="C298" s="77" t="inlineStr">
        <is>
          <t>Science</t>
        </is>
      </c>
      <c r="D298" s="77" t="inlineStr">
        <is>
          <t>Searched</t>
        </is>
      </c>
      <c r="E298" s="77" t="inlineStr">
        <is>
          <t>Brunel life sciences mathematics psychology students project for external organisation client module</t>
        </is>
      </c>
      <c r="F298" s="77" t="inlineStr">
        <is>
          <t>https://www.brunel.ac.uk/study/courses/life-sciences-bsc; https://www.brunel.ac.uk/study/courses/mathematics-bsc</t>
        </is>
      </c>
      <c r="G298" s="77" t="inlineStr">
        <is>
          <t>Life Sciences and Maths final-year projects are independent staff-supervised; no group/external-client route found.</t>
        </is>
      </c>
    </row>
    <row r="299">
      <c r="A299" s="77" t="inlineStr">
        <is>
          <t>UK17</t>
        </is>
      </c>
      <c r="B299" s="77" t="inlineStr">
        <is>
          <t>Brunel</t>
        </is>
      </c>
      <c r="C299" s="77" t="inlineStr">
        <is>
          <t>Arts/humanities/social sciences</t>
        </is>
      </c>
      <c r="D299" s="77" t="inlineStr">
        <is>
          <t>Searched</t>
        </is>
      </c>
      <c r="E299" s="77" t="inlineStr">
        <is>
          <t>Brunel social sciences law education sociology students group project live client community organisation module; fetch: Global Challenges BASc page (no module text returned); fetch: Human Geography and Anthropology BSc</t>
        </is>
      </c>
      <c r="F299" s="77" t="inlineStr">
        <is>
          <t>https://www.brunel.ac.uk/study/courses/human-geography-and-anthropology-bsc; https://www.brunel.ac.uk/study/courses/global-challenges-basc</t>
        </is>
      </c>
      <c r="G299" s="77" t="inlineStr">
        <is>
          <t>Leadership for Change (GY3603) pairs students with a community organisation; Contemporary Challenges (SC1603) small-group applied research, client not evidenced; no law live-client module found.</t>
        </is>
      </c>
    </row>
    <row r="300">
      <c r="A300" s="77" t="inlineStr">
        <is>
          <t>UK17</t>
        </is>
      </c>
      <c r="B300" s="77" t="inlineStr">
        <is>
          <t>Brunel</t>
        </is>
      </c>
      <c r="C300" s="77" t="inlineStr">
        <is>
          <t>Other (law, health, design, architecture…)</t>
        </is>
      </c>
      <c r="D300" s="77" t="inlineStr">
        <is>
          <t>Searched</t>
        </is>
      </c>
      <c r="E300" s="77" t="inlineStr">
        <is>
          <t>Brunel Design Brunel Industrial Design industry sponsored project students external client; fetch: Design+ page</t>
        </is>
      </c>
      <c r="F300" s="77" t="inlineStr">
        <is>
          <t>https://www.brunel.ac.uk/brunel-design-school/design-plus/design-plus; https://www.brunel.ac.uk/study/courses/sustainability-entrepreneurship-and-design-msc</t>
        </is>
      </c>
      <c r="G300" s="77" t="inlineStr">
        <is>
          <t>Brunel Design School has Design+ industry final-year projects, live briefs and PG live studio projects; extended evidence not obtained.</t>
        </is>
      </c>
    </row>
    <row r="301">
      <c r="A301" s="77" t="inlineStr">
        <is>
          <t>UK18</t>
        </is>
      </c>
      <c r="B301" s="77" t="inlineStr">
        <is>
          <t>Aston</t>
        </is>
      </c>
      <c r="C301" s="77" t="inlineStr">
        <is>
          <t>Central provision</t>
        </is>
      </c>
      <c r="D301" s="77" t="inlineStr">
        <is>
          <t>Searched</t>
        </is>
      </c>
      <c r="E301" s="77" t="inlineStr">
        <is>
          <t>Aston University careers employer-led project students team challenge external organisation; WebFetch Aston Global Advantage page</t>
        </is>
      </c>
      <c r="F301" s="77" t="inlineStr">
        <is>
          <t>https://www.aston.ac.uk/postgraduate/aston-global-advantage</t>
        </is>
      </c>
      <c r="G301" s="77" t="inlineStr">
        <is>
          <t>AGA is a PGT programme strand (excluding MBA/MRes) listing team challenges and live briefs only as possible activities; no central university-wide project scheme verified.</t>
        </is>
      </c>
    </row>
    <row r="302">
      <c r="A302" s="77" t="inlineStr">
        <is>
          <t>UK18</t>
        </is>
      </c>
      <c r="B302" s="77" t="inlineStr">
        <is>
          <t>Aston</t>
        </is>
      </c>
      <c r="C302" s="77" t="inlineStr">
        <is>
          <t>Business/management</t>
        </is>
      </c>
      <c r="D302" s="77" t="inlineStr">
        <is>
          <t>Searched</t>
        </is>
      </c>
      <c r="E302" s="77" t="inlineStr">
        <is>
          <t>Aston Business School live client project students teams consultancy module; WebFetch Business Clinic, Do Business, BSc BEI, MBA pages</t>
        </is>
      </c>
      <c r="F302" s="77" t="inlineStr">
        <is>
          <t>https://www.aston.ac.uk/research/bss/research-centres/centre-enterprise-coaching-and-innovation/business-clinic; https://www.aston.ac.uk/bss/aston-business-school/student-experience/do-business; https://www.aston.ac.uk/study/courses/business-enterprise-innovation-bsc; https://www.aston.ac.uk/study/courses/mba-full-time-mba</t>
        </is>
      </c>
      <c r="G302" s="77" t="inlineStr">
        <is>
          <t>Aston Business Clinic (external clients, teams) meets A/B/C but is optional and undated; BSc Business Enterprise and Innovation consultancy projects have live-or-simulated clients.</t>
        </is>
      </c>
    </row>
    <row r="303">
      <c r="A303" s="77" t="inlineStr">
        <is>
          <t>UK18</t>
        </is>
      </c>
      <c r="B303" s="77" t="inlineStr">
        <is>
          <t>Aston</t>
        </is>
      </c>
      <c r="C303" s="77" t="inlineStr">
        <is>
          <t>Engineering/computing</t>
        </is>
      </c>
      <c r="D303" s="77" t="inlineStr">
        <is>
          <t>Searched</t>
        </is>
      </c>
      <c r="E303" s="77" t="inlineStr">
        <is>
          <t>Aston University engineering group project industry client final year design project company sponsor; Aston University Engineering Sustainable Development Centre student projects community partner OR student-led enterprise client projects</t>
        </is>
      </c>
      <c r="F303" s="77" t="inlineStr">
        <is>
          <t>https://www.aston.ac.uk/eps/business/industry-clubs; https://www.aston.ac.uk/eps</t>
        </is>
      </c>
      <c r="G303" s="77" t="inlineStr">
        <is>
          <t>Industry Clubs and a student-led enterprise with client projects mentioned, but no module-level evidence of external-client group projects; EEE final-year project described as individual and group work without clients.</t>
        </is>
      </c>
    </row>
    <row r="304">
      <c r="A304" s="77" t="inlineStr">
        <is>
          <t>UK18</t>
        </is>
      </c>
      <c r="B304" s="77" t="inlineStr">
        <is>
          <t>Aston</t>
        </is>
      </c>
      <c r="C304" s="77" t="inlineStr">
        <is>
          <t>Science</t>
        </is>
      </c>
      <c r="D304" s="77" t="inlineStr">
        <is>
          <t>Searched</t>
        </is>
      </c>
      <c r="E304" s="77" t="inlineStr">
        <is>
          <t>Aston University biosciences OR chemistry OR psychology OR physics student group project external organisation client</t>
        </is>
      </c>
      <c r="F304" s="77" t="inlineStr">
        <is>
          <t>https://www.aston.ac.uk/eps/business/industry-clubs</t>
        </is>
      </c>
      <c r="G304" s="77" t="inlineStr">
        <is>
          <t>No external-client group project scheme found for biosciences, chemistry, psychology or physics beyond the Chemical Engineering and Applied Chemistry Industry Club.</t>
        </is>
      </c>
    </row>
    <row r="305">
      <c r="A305" s="77" t="inlineStr">
        <is>
          <t>UK18</t>
        </is>
      </c>
      <c r="B305" s="77" t="inlineStr">
        <is>
          <t>Aston</t>
        </is>
      </c>
      <c r="C305" s="77" t="inlineStr">
        <is>
          <t>Arts/humanities/social sciences</t>
        </is>
      </c>
      <c r="D305" s="77" t="inlineStr">
        <is>
          <t>Searched</t>
        </is>
      </c>
      <c r="E305" s="77" t="inlineStr">
        <is>
          <t>Aston University politics OR sociology OR languages OR public policy students project partner organisation live brief</t>
        </is>
      </c>
      <c r="F305" s="77" t="inlineStr">
        <is>
          <t>https://www.aston.ac.uk/research/bss/research-centres/ace</t>
        </is>
      </c>
      <c r="G305" s="77" t="inlineStr">
        <is>
          <t>No live-brief scheme found; only an optional policy paper module at Aston Centre for Europe (unverified).</t>
        </is>
      </c>
    </row>
    <row r="306">
      <c r="A306" s="77" t="inlineStr">
        <is>
          <t>UK18</t>
        </is>
      </c>
      <c r="B306" s="77" t="inlineStr">
        <is>
          <t>Aston</t>
        </is>
      </c>
      <c r="C306" s="77" t="inlineStr">
        <is>
          <t>Other (law, health, design, architecture…)</t>
        </is>
      </c>
      <c r="D306" s="77" t="inlineStr">
        <is>
          <t>Searched</t>
        </is>
      </c>
      <c r="E306" s="77" t="inlineStr">
        <is>
          <t>Aston University pharmacy OR optometry OR law OR design students interprofessional project external partner group; WebFetch Product Design and Innovation BSc</t>
        </is>
      </c>
      <c r="F306" s="77" t="inlineStr">
        <is>
          <t>https://www.aston.ac.uk/study/courses/product-design-and-innovation-bsc</t>
        </is>
      </c>
      <c r="G306" s="77" t="inlineStr">
        <is>
          <t>Health programmes show internal interprofessional learning only; Design Factory/Live Challenges are optional and university-run; law clinic not found.</t>
        </is>
      </c>
    </row>
    <row r="307">
      <c r="A307" s="77" t="inlineStr">
        <is>
          <t>UK19</t>
        </is>
      </c>
      <c r="B307" s="77" t="inlineStr">
        <is>
          <t>Stirling</t>
        </is>
      </c>
      <c r="C307" s="77" t="inlineStr">
        <is>
          <t>Central provision</t>
        </is>
      </c>
      <c r="D307" s="77" t="inlineStr">
        <is>
          <t>Searched</t>
        </is>
      </c>
      <c r="E307" s="77" t="inlineStr">
        <is>
          <t>Stirling student consultancy live client project employer; Stirling University-wide interdisciplinary challenge students teams external partners employability module; Careers Student projects index (fetched)</t>
        </is>
      </c>
      <c r="F307" s="77" t="inlineStr">
        <is>
          <t>https://www.stir.ac.uk/student-life/careers/employers/recruiting-our-students/student-projects/; https://www.stir.ac.uk/student-life/careers/employers/recruiting-our-students/student-projects/business-projects/</t>
        </is>
      </c>
      <c r="G307" s="77" t="inlineStr">
        <is>
          <t>Careers hosts 21 employer-facing student project/placement schemes but the index gives no group/credit detail; no university-wide group employer project found.</t>
        </is>
      </c>
    </row>
    <row r="308">
      <c r="A308" s="77" t="inlineStr">
        <is>
          <t>UK19</t>
        </is>
      </c>
      <c r="B308" s="77" t="inlineStr">
        <is>
          <t>Stirling</t>
        </is>
      </c>
      <c r="C308" s="77" t="inlineStr">
        <is>
          <t>Business/management</t>
        </is>
      </c>
      <c r="D308" s="77" t="inlineStr">
        <is>
          <t>Searched</t>
        </is>
      </c>
      <c r="E308" s="77" t="inlineStr">
        <is>
          <t>Stirling Management School module live client project student teams organisation; Business Consulting MANP005 client team; Consultancy Project module marketing MSc 2026/7 client group; MSc Marketing consultancy project clients 2025</t>
        </is>
      </c>
      <c r="F308" s="77" t="inlineStr">
        <is>
          <t>https://www.stir.ac.uk/courses/pg-taught/marketing/; https://www.stir.ac.uk/courses/pg-taught/digital-marketing-brand-management/; https://www.stir.ac.uk/about/faculties/stirling-business-school/your-future-career/consultancy-projects/; https://www.stir.ac.uk/courses/module/?code=MANP005&amp;session=2026/7&amp;semester=SPR</t>
        </is>
      </c>
      <c r="G308" s="77" t="inlineStr">
        <is>
          <t>Strongest provision: MSc Marketing and MSc Digital Marketing group client projects, plus summer Masters consultancy elective and MANP005.</t>
        </is>
      </c>
    </row>
    <row r="309">
      <c r="A309" s="77" t="inlineStr">
        <is>
          <t>UK19</t>
        </is>
      </c>
      <c r="B309" s="77" t="inlineStr">
        <is>
          <t>Stirling</t>
        </is>
      </c>
      <c r="C309" s="77" t="inlineStr">
        <is>
          <t>Engineering/computing</t>
        </is>
      </c>
      <c r="D309" s="77" t="inlineStr">
        <is>
          <t>Searched</t>
        </is>
      </c>
      <c r="E309" s="77" t="inlineStr">
        <is>
          <t>Stirling Computing Science Mathematics team project industry client module</t>
        </is>
      </c>
      <c r="F309" s="77" t="inlineStr">
        <is>
          <t>https://www.stir.ac.uk/student-life/careers/employers/recruiting-our-students/student-projects/computing-science-placements/</t>
        </is>
      </c>
      <c r="G309" s="77" t="inlineStr">
        <is>
          <t>Only individual industrial placements found; team-based software modules not shown to involve external clients.</t>
        </is>
      </c>
    </row>
    <row r="310">
      <c r="A310" s="77" t="inlineStr">
        <is>
          <t>UK19</t>
        </is>
      </c>
      <c r="B310" s="77" t="inlineStr">
        <is>
          <t>Stirling</t>
        </is>
      </c>
      <c r="C310" s="77" t="inlineStr">
        <is>
          <t>Science</t>
        </is>
      </c>
      <c r="D310" s="77" t="inlineStr">
        <is>
          <t>Searched</t>
        </is>
      </c>
      <c r="E310" s="77" t="inlineStr">
        <is>
          <t>Stirling Biological and Environmental Sciences group project external organisation placement module</t>
        </is>
      </c>
      <c r="F310" s="77" t="inlineStr">
        <is>
          <t>https://www.stir.ac.uk/courses/ug/biology/</t>
        </is>
      </c>
      <c r="G310" s="77" t="inlineStr">
        <is>
          <t>Optional individual placements (Natural England, RSPB etc. per snippet) and MSc Environmental Management agency-linked research project; no group client project verified.</t>
        </is>
      </c>
    </row>
    <row r="311">
      <c r="A311" s="77" t="inlineStr">
        <is>
          <t>UK19</t>
        </is>
      </c>
      <c r="B311" s="77" t="inlineStr">
        <is>
          <t>Stirling</t>
        </is>
      </c>
      <c r="C311" s="77" t="inlineStr">
        <is>
          <t>Arts/humanities/social sciences</t>
        </is>
      </c>
      <c r="D311" s="77" t="inlineStr">
        <is>
          <t>Searched</t>
        </is>
      </c>
      <c r="E311" s="77" t="inlineStr">
        <is>
          <t>Stirling Arts and Humanities Social Sciences group project community partner client brief module</t>
        </is>
      </c>
      <c r="F311" s="77" t="inlineStr">
        <is>
          <t>https://www.stir.ac.uk/student-life/careers/employers/recruiting-our-students/student-projects/arts-and-humanities-placements/</t>
        </is>
      </c>
      <c r="G311" s="77" t="inlineStr">
        <is>
          <t>Second-year placement-style real projects for external bodies; group working not generally evidenced.</t>
        </is>
      </c>
    </row>
    <row r="312">
      <c r="A312" s="77" t="inlineStr">
        <is>
          <t>UK19</t>
        </is>
      </c>
      <c r="B312" s="77" t="inlineStr">
        <is>
          <t>Stirling</t>
        </is>
      </c>
      <c r="C312" s="77" t="inlineStr">
        <is>
          <t>Other (law, health, design, architecture…)</t>
        </is>
      </c>
      <c r="D312" s="77" t="inlineStr">
        <is>
          <t>Searched</t>
        </is>
      </c>
      <c r="E312" s="77" t="inlineStr">
        <is>
          <t>Stirling health sciences sport nursing education group project external organisation client</t>
        </is>
      </c>
      <c r="F312" s="77" t="inlineStr">
        <is>
          <t>https://www.stir.ac.uk/about/faculties/health-sciences-sport/</t>
        </is>
      </c>
      <c r="G312" s="77" t="inlineStr">
        <is>
          <t>Nursing placements and a funder-led pilot only; law placements (30 hours) are placements; no qualifying group client project found.</t>
        </is>
      </c>
    </row>
    <row r="313">
      <c r="A313" s="77" t="inlineStr">
        <is>
          <t>UK20</t>
        </is>
      </c>
      <c r="B313" s="77" t="inlineStr">
        <is>
          <t>SOAS</t>
        </is>
      </c>
      <c r="C313" s="77" t="inlineStr">
        <is>
          <t>Central provision</t>
        </is>
      </c>
      <c r="D313" s="77" t="inlineStr">
        <is>
          <t>Searched</t>
        </is>
      </c>
      <c r="E313" s="77" t="inlineStr">
        <is>
          <t>SOAS careers employer project students teams live brief; SOAS Virtual Industry Project 2026 applications semester 2 Practera; WebFetch work-aligned learning; services-employers</t>
        </is>
      </c>
      <c r="F313" s="77" t="inlineStr">
        <is>
          <t>https://www.soas.ac.uk/soas-virtual-industry-project; https://www.soas.ac.uk/about/news/students-build-real-life-employment-skills-through-online-industry-placements; https://www.soas.ac.uk/work-aligned-learning-soas; https://www.soas.ac.uk/services-employers</t>
        </is>
      </c>
      <c r="G313" s="77" t="inlineStr">
        <is>
          <t>University-wide extracurricular 2-week Practera virtual industry project (100 places) qualifies on A/B/C but current-year evidence missing; employer-facing Student Consultancy Project is unclear on groups.</t>
        </is>
      </c>
    </row>
    <row r="314">
      <c r="A314" s="77" t="inlineStr">
        <is>
          <t>UK20</t>
        </is>
      </c>
      <c r="B314" s="77" t="inlineStr">
        <is>
          <t>SOAS</t>
        </is>
      </c>
      <c r="C314" s="77" t="inlineStr">
        <is>
          <t>Business/management</t>
        </is>
      </c>
      <c r="D314" s="77" t="inlineStr">
        <is>
          <t>Searched</t>
        </is>
      </c>
      <c r="E314" s="77" t="inlineStr">
        <is>
          <t>SOAS School of Finance and Management consultancy project module client; SOAS MSc Finance Practical Industry Project 30 credits Practera; SOAS courseunits Practical Industry Project 2025</t>
        </is>
      </c>
      <c r="F314" s="77" t="inlineStr">
        <is>
          <t>https://www.soas.ac.uk/study/find-course/msc-finance; https://www.soas.ac.uk/about/event/school-finance-and-management-virtual-industry-project</t>
        </is>
      </c>
      <c r="G314" s="77" t="inlineStr">
        <is>
          <t>MSc Finance/International Business optional 30-credit Practical Industry Project with 5-6 person groups on a client brief; client identity unverified; 2022 SFM VIP event historical.</t>
        </is>
      </c>
    </row>
    <row r="315">
      <c r="A315" s="77" t="inlineStr">
        <is>
          <t>UK20</t>
        </is>
      </c>
      <c r="B315" s="77" t="inlineStr">
        <is>
          <t>SOAS</t>
        </is>
      </c>
      <c r="C315" s="77" t="inlineStr">
        <is>
          <t>Engineering/computing</t>
        </is>
      </c>
      <c r="D315" s="77" t="inlineStr">
        <is>
          <t>Not applicable</t>
        </is>
      </c>
      <c r="E315" s="77" t="inlineStr">
        <is>
          <t>SOAS data science computing science engineering department degree</t>
        </is>
      </c>
      <c r="F315" s="77" t="inlineStr">
        <is>
          <t>https://www.soas.ac.uk/study/find-course/msc-data-science</t>
        </is>
      </c>
      <c r="G315" s="77" t="inlineStr">
        <is>
          <t>No engineering or computing department found; data science MScs are run from Economics.</t>
        </is>
      </c>
    </row>
    <row r="316">
      <c r="A316" s="77" t="inlineStr">
        <is>
          <t>UK20</t>
        </is>
      </c>
      <c r="B316" s="77" t="inlineStr">
        <is>
          <t>SOAS</t>
        </is>
      </c>
      <c r="C316" s="77" t="inlineStr">
        <is>
          <t>Science</t>
        </is>
      </c>
      <c r="D316" s="77" t="inlineStr">
        <is>
          <t>Not applicable</t>
        </is>
      </c>
      <c r="E316" s="77" t="inlineStr">
        <is>
          <t>SOAS data science computing science engineering department degree</t>
        </is>
      </c>
      <c r="F316" s="77" t="inlineStr">
        <is>
          <t>https://www.soas.ac.uk/study/find-course/msc-data-science</t>
        </is>
      </c>
      <c r="G316" s="77" t="inlineStr">
        <is>
          <t>SOAS has no natural science faculty; quantitative provision (data science) sits in Economics and was queried once, no external-partner group project found.</t>
        </is>
      </c>
    </row>
    <row r="317">
      <c r="A317" s="77" t="inlineStr">
        <is>
          <t>UK20</t>
        </is>
      </c>
      <c r="B317" s="77" t="inlineStr">
        <is>
          <t>SOAS</t>
        </is>
      </c>
      <c r="C317" s="77" t="inlineStr">
        <is>
          <t>Arts/humanities/social sciences</t>
        </is>
      </c>
      <c r="D317" s="77" t="inlineStr">
        <is>
          <t>Searched</t>
        </is>
      </c>
      <c r="E317" s="77" t="inlineStr">
        <is>
          <t>SOAS development studies MA Global Development placement module group project partner organisation; SOAS International Development Placement module partner organisations groups</t>
        </is>
      </c>
      <c r="F317" s="77" t="inlineStr">
        <is>
          <t>https://www.soas.ac.uk/study/find-course/msc-global-development</t>
        </is>
      </c>
      <c r="G317" s="77" t="inlineStr">
        <is>
          <t>Optional virtual International Development Placement: teams of 2-9 with development partner organisations (cap 75), but project output and currency unverified.</t>
        </is>
      </c>
    </row>
    <row r="318">
      <c r="A318" s="77" t="inlineStr">
        <is>
          <t>UK20</t>
        </is>
      </c>
      <c r="B318" s="77" t="inlineStr">
        <is>
          <t>SOAS</t>
        </is>
      </c>
      <c r="C318" s="77" t="inlineStr">
        <is>
          <t>Other (law, health, design, architecture…)</t>
        </is>
      </c>
      <c r="D318" s="77" t="inlineStr">
        <is>
          <t>Searched</t>
        </is>
      </c>
      <c r="E318" s="77" t="inlineStr">
        <is>
          <t>SOAS Law clinic students real clients Detention Law Clinic Wilsons module</t>
        </is>
      </c>
      <c r="F318" s="77" t="inlineStr">
        <is>
          <t>https://www.soas.ac.uk/work-aligned-learning-soas; https://www.soas.ac.uk/about-soas/colleges-schools-and-departments/school-law-gender-and-media/soas-llb/ba-llm/ma-law</t>
        </is>
      </c>
      <c r="G318" s="77" t="inlineStr">
        <is>
          <t>Law clinics are supervised casework (excluded). No health, design or architecture faculties.</t>
        </is>
      </c>
    </row>
    <row r="319">
      <c r="A319" s="77" t="inlineStr">
        <is>
          <t>UK21</t>
        </is>
      </c>
      <c r="B319" s="77" t="inlineStr">
        <is>
          <t>Birkbeck</t>
        </is>
      </c>
      <c r="C319" s="77" t="inlineStr">
        <is>
          <t>Central provision</t>
        </is>
      </c>
      <c r="D319" s="77" t="inlineStr">
        <is>
          <t>Searched</t>
        </is>
      </c>
      <c r="E319" s="77" t="inlineStr">
        <is>
          <t>Birkbeck employer project students team client brief module; Birkbeck Careers and Enterprise employer project students work in teams challenge</t>
        </is>
      </c>
      <c r="F319" s="77" t="inlineStr">
        <is>
          <t>https://www.bbk.ac.uk/student-services/careers-and-enterprise/employer-partnerships; https://www.bbk.ac.uk/student-services/careers-and-enterprise/start-a-business; https://www.bbk.ac.uk/courses/module/CASC002H5</t>
        </is>
      </c>
      <c r="G319" s="77" t="inlineStr">
        <is>
          <t>Central provision is micro-placements (individual) and the Pioneer enterprise programme (workshops/founder support, 2026/27 timetable with a live pitch final); no central team-with-employer project route found.</t>
        </is>
      </c>
    </row>
    <row r="320">
      <c r="A320" s="77" t="inlineStr">
        <is>
          <t>UK21</t>
        </is>
      </c>
      <c r="B320" s="77" t="inlineStr">
        <is>
          <t>Birkbeck</t>
        </is>
      </c>
      <c r="C320" s="77" t="inlineStr">
        <is>
          <t>Business/management</t>
        </is>
      </c>
      <c r="D320" s="77" t="inlineStr">
        <is>
          <t>Searched</t>
        </is>
      </c>
      <c r="E320" s="77" t="inlineStr">
        <is>
          <t>Birkbeck School of Business Economics and Informatics consultancy project live client MSc; Birkbeck Consultancy Challenge PA Consulting students teams Defra RSPCA</t>
        </is>
      </c>
      <c r="F320" s="77" t="inlineStr">
        <is>
          <t>https://www.bbk.ac.uk/courses/modules/buob/BUOB063D7; https://www.bbk.ac.uk/courses/postgraduate/management-consultancy-and-organisational-change</t>
        </is>
      </c>
      <c r="G320" s="77" t="inlineStr">
        <is>
          <t>The Consultancy Challenge with PA Consulting (MSc Management Consultancy and Organisational Change) meets A, B and C. Other business modules (Workplace Research Project, Project Management group presentation) show no external client.</t>
        </is>
      </c>
    </row>
    <row r="321">
      <c r="A321" s="77" t="inlineStr">
        <is>
          <t>UK21</t>
        </is>
      </c>
      <c r="B321" s="77" t="inlineStr">
        <is>
          <t>Birkbeck</t>
        </is>
      </c>
      <c r="C321" s="77" t="inlineStr">
        <is>
          <t>Engineering/computing</t>
        </is>
      </c>
      <c r="D321" s="77" t="inlineStr">
        <is>
          <t>Searched</t>
        </is>
      </c>
      <c r="E321" s="77" t="inlineStr">
        <is>
          <t>Birkbeck computing data science group project industry partner module; Birkbeck Department of Computing group project software engineering client real company</t>
        </is>
      </c>
      <c r="F321" s="77" t="inlineStr">
        <is>
          <t>https://www.bbk.ac.uk/courses/modules/buci/BUCI082S7; https://www.bbk.ac.uk/courses/modules/buci/BUCI090S7</t>
        </is>
      </c>
      <c r="G321" s="77" t="inlineStr">
        <is>
          <t>Applied Software Engineering (BUCI090S7) has a 60% group programming project but no external client mentioned; PG Cert Applied Data Science project mentions a work-based project but group/employer role unclear; UG/MSc projects appear individual and supervisor-led.</t>
        </is>
      </c>
    </row>
    <row r="322">
      <c r="A322" s="77" t="inlineStr">
        <is>
          <t>UK21</t>
        </is>
      </c>
      <c r="B322" s="77" t="inlineStr">
        <is>
          <t>Birkbeck</t>
        </is>
      </c>
      <c r="C322" s="77" t="inlineStr">
        <is>
          <t>Science</t>
        </is>
      </c>
      <c r="D322" s="77" t="inlineStr">
        <is>
          <t>Searched</t>
        </is>
      </c>
      <c r="E322" s="77" t="inlineStr">
        <is>
          <t>Birkbeck science biological sciences psychology geography student project external organisation partner</t>
        </is>
      </c>
      <c r="F322" s="77" t="inlineStr">
        <is>
          <t>https://www.bbk.ac.uk/documents/programme-specification-2025-26-bsc-natural-sciences-incl-with-foundation-year.pdf</t>
        </is>
      </c>
      <c r="G322" s="77" t="inlineStr">
        <is>
          <t>Only doctoral-level external partnerships and individual supervised projects found; no taught group employer project verified.</t>
        </is>
      </c>
    </row>
    <row r="323">
      <c r="A323" s="77" t="inlineStr">
        <is>
          <t>UK21</t>
        </is>
      </c>
      <c r="B323" s="77" t="inlineStr">
        <is>
          <t>Birkbeck</t>
        </is>
      </c>
      <c r="C323" s="77" t="inlineStr">
        <is>
          <t>Arts/humanities/social sciences</t>
        </is>
      </c>
      <c r="D323" s="77" t="inlineStr">
        <is>
          <t>Searched</t>
        </is>
      </c>
      <c r="E323" s="77" t="inlineStr">
        <is>
          <t>Birkbeck humanities social sciences students collaborate community organisation project module heritage museum client</t>
        </is>
      </c>
      <c r="F323" s="77" t="inlineStr">
        <is>
          <t>https://www.bbk.ac.uk/courses/modules/arvc/ARVC054S7; https://www.bbk.ac.uk/courses/modules/sshc/SSHC389S7</t>
        </is>
      </c>
      <c r="G323" s="77" t="inlineStr">
        <is>
          <t>Museum and Heritage Work Placement is an individual placement; Public Histories in Practice offers a project-development assessment but no external client or group work evidenced.</t>
        </is>
      </c>
    </row>
    <row r="324">
      <c r="A324" s="77" t="inlineStr">
        <is>
          <t>UK21</t>
        </is>
      </c>
      <c r="B324" s="77" t="inlineStr">
        <is>
          <t>Birkbeck</t>
        </is>
      </c>
      <c r="C324" s="77" t="inlineStr">
        <is>
          <t>Other (law, health, design, architecture…)</t>
        </is>
      </c>
      <c r="D324" s="77" t="inlineStr">
        <is>
          <t>Searched</t>
        </is>
      </c>
      <c r="E324" s="77" t="inlineStr">
        <is>
          <t>Birkbeck law clinic pro bono students team external organisation</t>
        </is>
      </c>
      <c r="F324" s="77" t="inlineStr">
        <is>
          <t>https://www.bbk.ac.uk/school/law/clinical-opportunities-in-law</t>
        </is>
      </c>
      <c r="G324" s="77" t="inlineStr">
        <is>
          <t>Law clinical opportunities (Hammersmith and Fulham Law Centre, Release, Refugee Law Clinic, ELF) are casework/pro bono placements with partner organisations, not group projects with a defined deliverable; no health, design or architecture faculties identified.</t>
        </is>
      </c>
    </row>
    <row r="325">
      <c r="A325" s="77" t="inlineStr">
        <is>
          <t>UK22</t>
        </is>
      </c>
      <c r="B325" s="77" t="inlineStr">
        <is>
          <t>Royal Holloway</t>
        </is>
      </c>
      <c r="C325" s="77" t="inlineStr">
        <is>
          <t>Central provision</t>
        </is>
      </c>
      <c r="D325" s="77" t="inlineStr">
        <is>
          <t>Searched</t>
        </is>
      </c>
      <c r="E325" s="77" t="inlineStr">
        <is>
          <t>Royal Holloway student consultancy live client project employer team; Royal Holloway Careers and Employability employer challenge project students teams Enterprise Hub live brief</t>
        </is>
      </c>
      <c r="F325" s="77" t="inlineStr">
        <is>
          <t>https://www.royalholloway.ac.uk/research-and-education/education/embedding-employability/; https://www.royalholloway.ac.uk/about-us/recruiting-our-students/careers-service-statement-of-service/</t>
        </is>
      </c>
      <c r="G325" s="77" t="inlineStr">
        <is>
          <t>No central student consultancy or university-wide employer-project scheme found. Careers Service offers fairs, placements and a Summer Skills Placement Programme (individual). 'Embedding employability' page cites departmental employer-linked activities (undated, no group/project detail). Legacy Volunteer Awards is recognition of volunteering, not a project scheme.</t>
        </is>
      </c>
    </row>
    <row r="326">
      <c r="A326" s="77" t="inlineStr">
        <is>
          <t>UK22</t>
        </is>
      </c>
      <c r="B326" s="77" t="inlineStr">
        <is>
          <t>Royal Holloway</t>
        </is>
      </c>
      <c r="C326" s="77" t="inlineStr">
        <is>
          <t>Business/management</t>
        </is>
      </c>
      <c r="D326" s="77" t="inlineStr">
        <is>
          <t>Searched</t>
        </is>
      </c>
      <c r="E326" s="77" t="inlineStr">
        <is>
          <t>Royal Holloway School of Business and Management consultancy project module client organisation; Royal Holloway Digital Marketing Consultancy MN5621 client brief; Royal Holloway Digital Business MSc working in teams digital consultancy client; Royal Holloway Business and Management Impact Project OR Management Consulting undergraduate module client external organisation group</t>
        </is>
      </c>
      <c r="F326" s="77" t="inlineStr">
        <is>
          <t>https://www.royalholloway.ac.uk/studying-here/postgraduate/business-school/digital-marketing-msc/; https://www.royalholloway.ac.uk/media/26720/digital-business-msc-3749.pdf; https://www.royalholloway.ac.uk/studying-here/postgraduate/business-and-management/ai-for-business-msc/</t>
        </is>
      </c>
      <c r="G326" s="77" t="inlineStr">
        <is>
          <t>Client-consultancy modules exist on MSc Digital Marketing (MN5621) and MSc Digital Business (MN5802, mandatory, team-based per search extract), but whether clients are external organisations, and for MN5621 whether work is in teams, is not documented. AI for Business MSc consulting project is individual. UG Impact Projects (MN3007/8) lack evidence of external clients or groups.</t>
        </is>
      </c>
    </row>
    <row r="327">
      <c r="A327" s="77" t="inlineStr">
        <is>
          <t>UK22</t>
        </is>
      </c>
      <c r="B327" s="77" t="inlineStr">
        <is>
          <t>Royal Holloway</t>
        </is>
      </c>
      <c r="C327" s="77" t="inlineStr">
        <is>
          <t>Engineering/computing</t>
        </is>
      </c>
      <c r="D327" s="77" t="inlineStr">
        <is>
          <t>Searched</t>
        </is>
      </c>
      <c r="E327" s="77" t="inlineStr">
        <is>
          <t>Royal Holloway Computer Science final year group project industry client; Royal Holloway MSci Team Project CS4825 real clients software company 2025/26</t>
        </is>
      </c>
      <c r="F327" s="77" t="inlineStr">
        <is>
          <t>https://www.royalholloway.ac.uk/studying-here/undergraduate/computer-science/computer-science-software-engineering-msci/; https://www.royalholloway.ac.uk/media/dmfhzdkk/computer-science-software-engineering-msci-g461.pdf; https://www.royalholloway.ac.uk/research-and-education/subjects/computer-science/working-with-companies/</t>
        </is>
      </c>
      <c r="G327" s="77" t="inlineStr">
        <is>
          <t>CS4825 MSci Team Project (60 credits, mandatory, Software Engineering MSci) is a team project 'for real clients' run as a company; client identity (external vs in-house CodeGroovers) not documented. Final-year individual projects can be company-proposed (individual, excluded). No separate engineering faculty found.</t>
        </is>
      </c>
    </row>
    <row r="328">
      <c r="A328" s="77" t="inlineStr">
        <is>
          <t>UK22</t>
        </is>
      </c>
      <c r="B328" s="77" t="inlineStr">
        <is>
          <t>Royal Holloway</t>
        </is>
      </c>
      <c r="C328" s="77" t="inlineStr">
        <is>
          <t>Science</t>
        </is>
      </c>
      <c r="D328" s="77" t="inlineStr">
        <is>
          <t>Searched</t>
        </is>
      </c>
      <c r="E328" s="77" t="inlineStr">
        <is>
          <t>Royal Holloway Geography OR Biological Sciences OR Mathematics OR Physics external partner group project module</t>
        </is>
      </c>
      <c r="F328" s="77" t="inlineStr">
        <is>
          <t>https://www.royalholloway.ac.uk/studying-here/undergraduate/geography/physical-geography/; https://www.royalholloway.ac.uk/research-and-education/departments-and-schools/schools/school-of-engineering-physical-and-mathematical-sciences/partnerships/</t>
        </is>
      </c>
      <c r="G328" s="77" t="inlineStr">
        <is>
          <t>Physical Geography has an Independent Placement-Linked Dissertation (individual); Physics 'Advanced Skills in Physics' has a group project with no external partner evidenced. Nothing qualifying verified in sciences (single broad query only).</t>
        </is>
      </c>
    </row>
    <row r="329">
      <c r="A329" s="77" t="inlineStr">
        <is>
          <t>UK22</t>
        </is>
      </c>
      <c r="B329" s="77" t="inlineStr">
        <is>
          <t>Royal Holloway</t>
        </is>
      </c>
      <c r="C329" s="77" t="inlineStr">
        <is>
          <t>Arts/humanities/social sciences</t>
        </is>
      </c>
      <c r="D329" s="77" t="inlineStr">
        <is>
          <t>Searched</t>
        </is>
      </c>
      <c r="E329" s="77" t="inlineStr">
        <is>
          <t>Royal Holloway Politics OR Media OR Drama OR Music OR History students project with external organisation client module</t>
        </is>
      </c>
      <c r="F329" s="77" t="inlineStr">
        <is>
          <t>https://www.royalholloway.ac.uk/research-and-education/education/embedding-employability/</t>
        </is>
      </c>
      <c r="G329" s="77" t="inlineStr">
        <is>
          <t>No live-client group module found in Politics, Music, Drama, History, English. Geography 'urban promotion plans for real cities' presented to industry assessors (employability page) is undated and its group basis unknown.</t>
        </is>
      </c>
    </row>
    <row r="330">
      <c r="A330" s="77" t="inlineStr">
        <is>
          <t>UK22</t>
        </is>
      </c>
      <c r="B330" s="77" t="inlineStr">
        <is>
          <t>Royal Holloway</t>
        </is>
      </c>
      <c r="C330" s="77" t="inlineStr">
        <is>
          <t>Other (law, health, design, architecture…)</t>
        </is>
      </c>
      <c r="D330" s="77" t="inlineStr">
        <is>
          <t>Searched</t>
        </is>
      </c>
      <c r="E330" s="77" t="inlineStr">
        <is>
          <t>Royal Holloway Law OR Psychology OR Health OR Creative project external partner module students teams client</t>
        </is>
      </c>
      <c r="F330" s="77" t="inlineStr"/>
      <c r="G330" s="77" t="inlineStr">
        <is>
          <t>Search returned only irrelevant IT pages; no law clinic, health or design client-project evidence found. Not exhaustively tested.</t>
        </is>
      </c>
    </row>
    <row r="331">
      <c r="A331" s="77" t="inlineStr">
        <is>
          <t>UK23</t>
        </is>
      </c>
      <c r="B331" s="77" t="inlineStr">
        <is>
          <t>City St George’s</t>
        </is>
      </c>
      <c r="C331" s="77" t="inlineStr">
        <is>
          <t>Central provision</t>
        </is>
      </c>
      <c r="D331" s="77" t="inlineStr">
        <is>
          <t>Searched</t>
        </is>
      </c>
      <c r="E331" s="77" t="inlineStr">
        <is>
          <t>City St George's student consultancy live client project employer; City St George's Interdisciplinary Challenge employer-set brief students teams; Industry Led Projects City St George's third-year module live brief credits groups employer; Industry Led Projects 2025 2026 employer brief deadline Autumn term; Industry Projects module small multi-disciplinary groups employers sector streams 15 credits; CitySpark 2025 OR 2026 City St George's business idea competition</t>
        </is>
      </c>
      <c r="F331" s="77" t="inlineStr">
        <is>
          <t>https://www.citystgeorges.ac.uk/business/access/meet/industry-led-projects; https://www.citystgeorges.ac.uk/business/access/meet; https://www.citystgeorges.ac.uk/prospective-students/courses/undergraduate/business-economics; https://studenthub.citystgeorges.ac.uk/news-and-events/news/2024/february/cityspark-2024</t>
        </is>
      </c>
      <c r="G331" s="77" t="inlineStr">
        <is>
          <t>Central Corporate Relations &amp; Employability Unit hosts credit-bearing 'Industry Led Projects' (third-year UG, four schools): live employer briefs, groups or individual. Current-year delivery not evidenced. Legacy CitySpark is an enterprise competition with no 2025/26 round found (excluded).</t>
        </is>
      </c>
    </row>
    <row r="332">
      <c r="A332" s="77" t="inlineStr">
        <is>
          <t>UK23</t>
        </is>
      </c>
      <c r="B332" s="77" t="inlineStr">
        <is>
          <t>City St George’s</t>
        </is>
      </c>
      <c r="C332" s="77" t="inlineStr">
        <is>
          <t>Business/management</t>
        </is>
      </c>
      <c r="D332" s="77" t="inlineStr">
        <is>
          <t>Searched</t>
        </is>
      </c>
      <c r="E332" s="77" t="inlineStr">
        <is>
          <t>Bayes Business School consulting project client MSc students team; MSc Consulting Challenge Bayes team of 5 summer term consultancy project client</t>
        </is>
      </c>
      <c r="F332" s="77" t="inlineStr">
        <is>
          <t>https://www.bayes.citystgeorges.ac.uk/for-businesses/recruit-our-students/business-projects-page; https://www.bayes.citystgeorges.ac.uk/study/masters/courses/management; https://www.bayes.city.ac.uk/study/mba/full-time/programme-structure/commercial-projects</t>
        </is>
      </c>
      <c r="G332" s="77" t="inlineStr">
        <is>
          <t>Bayes offers a team MSc Consulting Challenge (teams of 5, May-August, no-fee clients), a Full-time MBA Strategy Project and a BSc Management student consultancy (groups of 4-6). Pages are undated or roughly 2 years old, so current delivery is unclear.</t>
        </is>
      </c>
    </row>
    <row r="333">
      <c r="A333" s="77" t="inlineStr">
        <is>
          <t>UK23</t>
        </is>
      </c>
      <c r="B333" s="77" t="inlineStr">
        <is>
          <t>City St George’s</t>
        </is>
      </c>
      <c r="C333" s="77" t="inlineStr">
        <is>
          <t>Engineering/computing</t>
        </is>
      </c>
      <c r="D333" s="77" t="inlineStr">
        <is>
          <t>Searched</t>
        </is>
      </c>
      <c r="E333" s="77" t="inlineStr">
        <is>
          <t>City St George's computer science final year project industry client team software engineering group project; Hewlett Packard Enterprise module MSci groups technical challenge SME ... industry group projects employer partners; Hewlett Packard Enterprise consultancy programme City St George's 2025 students SMEs final year</t>
        </is>
      </c>
      <c r="F333" s="77" t="inlineStr">
        <is>
          <t>https://www.citystgeorges.ac.uk/news-and-events/news/2024/september/hewlett-packard-enterprise-consultancy-programme-city-st-georges; https://www.citystgeorges.ac.uk/prospective-students/courses/undergraduate/data-science/2026; https://www.citystgeorges.ac.uk/prospective-students/courses/undergraduate/computer-science-msci</t>
        </is>
      </c>
      <c r="G333" s="77" t="inlineStr">
        <is>
          <t>The 15-credit Year 3 'Hewlett Packard Enterprise: Technology Consulting' module has groups propose solutions to a technical challenge for an assigned SME, with HPE mentors. It is listed on 2026/27 and 2027/28 course pages. Final-year individual projects are separate.</t>
        </is>
      </c>
    </row>
    <row r="334">
      <c r="A334" s="77" t="inlineStr">
        <is>
          <t>UK23</t>
        </is>
      </c>
      <c r="B334" s="77" t="inlineStr">
        <is>
          <t>City St George’s</t>
        </is>
      </c>
      <c r="C334" s="77" t="inlineStr">
        <is>
          <t>Science</t>
        </is>
      </c>
      <c r="D334" s="77" t="inlineStr">
        <is>
          <t>Searched</t>
        </is>
      </c>
      <c r="E334" s="77" t="inlineStr">
        <is>
          <t>City St George's mathematics psychology optometry radiography students project external organisation client group project module</t>
        </is>
      </c>
      <c r="F334" s="77" t="inlineStr">
        <is>
          <t>https://www.citystgeorges.ac.uk/business/access/meet/industry-led-projects</t>
        </is>
      </c>
      <c r="G334" s="77" t="inlineStr">
        <is>
          <t>No client-project module found for mathematics, psychology or health-science programmes in one query. The search summary noted Industry Led Projects does not list these schools. Student-staff partnership projects are internal research (excluded).</t>
        </is>
      </c>
    </row>
    <row r="335">
      <c r="A335" s="77" t="inlineStr">
        <is>
          <t>UK23</t>
        </is>
      </c>
      <c r="B335" s="77" t="inlineStr">
        <is>
          <t>City St George’s</t>
        </is>
      </c>
      <c r="C335" s="77" t="inlineStr">
        <is>
          <t>Arts/humanities/social sciences</t>
        </is>
      </c>
      <c r="D335" s="77" t="inlineStr">
        <is>
          <t>Searched</t>
        </is>
      </c>
      <c r="E335" s="77" t="inlineStr">
        <is>
          <t>Journalism OR Policy OR Communication students live client brief group project charity organisation module handbook; Sustainability and Climate Change module external partner real-world challenge groups Graduate Futures Awards 2026</t>
        </is>
      </c>
      <c r="F335" s="77" t="inlineStr">
        <is>
          <t>https://www.citystgeorges.ac.uk/news-and-events/news/2026/august/city-st-georges-recognised-with-national-sustainable-careers-commendation; https://www.citystgeorges.ac.uk/news-and-events/news/2025/january/developing-interdisciplinary-module-sustainability-climate-change; https://www.citystgeorges.ac.uk/prospective-students/courses/undergraduate/communication-pr-advertising</t>
        </is>
      </c>
      <c r="G335" s="77" t="inlineStr">
        <is>
          <t>The interdisciplinary Sustainability and Climate Change module (launched Jan 2025, law first) has student teams on external-partner challenges, with 2026 award news. Industry Projects appears in Economics, Social Sciences, Media and Communications and Communication/PR/Advertising degrees. Journalism project is individual.</t>
        </is>
      </c>
    </row>
    <row r="336">
      <c r="A336" s="77" t="inlineStr">
        <is>
          <t>UK23</t>
        </is>
      </c>
      <c r="B336" s="77" t="inlineStr">
        <is>
          <t>City St George’s</t>
        </is>
      </c>
      <c r="C336" s="77" t="inlineStr">
        <is>
          <t>Other (law, health, design, architecture…)</t>
        </is>
      </c>
      <c r="D336" s="77" t="inlineStr">
        <is>
          <t>Searched</t>
        </is>
      </c>
      <c r="E336" s="77" t="inlineStr">
        <is>
          <t>City Law School pro bono clinic OR Law in practice students teams external organisation client project</t>
        </is>
      </c>
      <c r="F336" s="77" t="inlineStr">
        <is>
          <t>https://www.citystgeorges.ac.uk/about/schools/law/law-in-real-life/volunteering-for-law-students</t>
        </is>
      </c>
      <c r="G336" s="77" t="inlineStr">
        <is>
          <t>Law clinics (CityCLAC, Refugee Law Clinic, Innocence Project) are client casework and excluded. Law LLB lists Industry Projects (group, live brief). Environmental Law Pro Bono Policy Clinic is a 2022 lead only. Health/nursing/architecture-design not queried further.</t>
        </is>
      </c>
    </row>
    <row r="337">
      <c r="A337" s="77" t="inlineStr">
        <is>
          <t>UK24</t>
        </is>
      </c>
      <c r="B337" s="77" t="inlineStr">
        <is>
          <t>Oxford Brookes</t>
        </is>
      </c>
      <c r="C337" s="77" t="inlineStr">
        <is>
          <t>Central provision</t>
        </is>
      </c>
      <c r="D337" s="77" t="inlineStr">
        <is>
          <t>Searched</t>
        </is>
      </c>
      <c r="E337" s="77" t="inlineStr">
        <is>
          <t>Oxford Brookes central employer-led project students teams Brookes Futures Careers live brief challenge; Oxford Brookes students live client project team employer brief module</t>
        </is>
      </c>
      <c r="F337" s="77" t="inlineStr">
        <is>
          <t>https://www.brookes.ac.uk/about-brookes/structure-and-governance/faculties-and-schools/business/business-engagement/work-with-our-students; https://www.brookes.ac.uk/brookesedge/activities</t>
        </is>
      </c>
      <c r="G337" s="77" t="inlineStr">
        <is>
          <t>No university-wide employer project scheme found. Employer-facing student project routes are run by Oxford Brookes Business School (OBBS Business and External Engagement / WAVES team); Careers pages only act as employer contact. Brookes Enterprise 'Spark' (legacy) is a start-up programme, excluded.</t>
        </is>
      </c>
    </row>
    <row r="338">
      <c r="A338" s="77" t="inlineStr">
        <is>
          <t>UK24</t>
        </is>
      </c>
      <c r="B338" s="77" t="inlineStr">
        <is>
          <t>Oxford Brookes</t>
        </is>
      </c>
      <c r="C338" s="77" t="inlineStr">
        <is>
          <t>Business/management</t>
        </is>
      </c>
      <c r="D338" s="77" t="inlineStr">
        <is>
          <t>Searched</t>
        </is>
      </c>
      <c r="E338" s="77" t="inlineStr">
        <is>
          <t>Oxford Brookes Business Challenge Week postgraduate real organisations teams; Oxford Brookes Live Client Strategic Project module group clients (extended); WebFetch: real-world-learning, free-consultancy-and-support, work-with-our-students, business-challenge-week, MBA, MSc Management, BA Business and Management, MSc International Hotel and Tourism Management, MSc Project Management</t>
        </is>
      </c>
      <c r="F338" s="77" t="inlineStr">
        <is>
          <t>https://www.brookes.ac.uk/about-brookes/structure-and-governance/faculties-and-schools/business/real-world-learning; https://www.brookes.ac.uk/business/business-engagement/work-with-our-students/business-challenge-week; https://www.brookes.ac.uk/about-brookes/structure-and-governance/faculties-and-schools/business/business-engagement/work-with-our-students; https://www.brookes.ac.uk/courses/postgraduate/management; https://www.brookes.ac.uk/courses/postgraduate/oxford-brookes-mba</t>
        </is>
      </c>
      <c r="G338" s="77" t="inlineStr">
        <is>
          <t>Business Challenge Week (PG, partner-set problems, teams) and the Summer Student Consultancy Scheme (UG teams of 2-3, organisation briefs) meet A/B/C. MBA Client Project and MSc Management Group Consultancy Project are team-based client work but credit, outputs and partner role are not documented on pages. BA Business and Management Live Client Strategic Project (compulsory Y2) has no group/client detail.</t>
        </is>
      </c>
    </row>
    <row r="339">
      <c r="A339" s="77" t="inlineStr">
        <is>
          <t>UK24</t>
        </is>
      </c>
      <c r="B339" s="77" t="inlineStr">
        <is>
          <t>Oxford Brookes</t>
        </is>
      </c>
      <c r="C339" s="77" t="inlineStr">
        <is>
          <t>Engineering/computing</t>
        </is>
      </c>
      <c r="D339" s="77" t="inlineStr">
        <is>
          <t>Searched</t>
        </is>
      </c>
      <c r="E339" s="77" t="inlineStr">
        <is>
          <t>Oxford Brookes computing engineering final year group project industry client sponsor</t>
        </is>
      </c>
      <c r="F339" s="77" t="inlineStr">
        <is>
          <t>https://www.brookes.ac.uk/courses/postgraduate/advanced-computer-science; https://www.brookes.ac.uk/courses/undergraduate/computer-science</t>
        </is>
      </c>
      <c r="G339" s="77" t="inlineStr">
        <is>
          <t>No employer-sponsored group project verified. MSc Advanced Computer Science has a compulsory 20-credit Group Software Project (no external client evidenced) and a dissertation that 'may be undertaken in close co-operation with' an organisation (optional/individual). Electronic Engineering BEng has group design projects but no external client evidence.</t>
        </is>
      </c>
    </row>
    <row r="340">
      <c r="A340" s="77" t="inlineStr">
        <is>
          <t>UK24</t>
        </is>
      </c>
      <c r="B340" s="77" t="inlineStr">
        <is>
          <t>Oxford Brookes</t>
        </is>
      </c>
      <c r="C340" s="77" t="inlineStr">
        <is>
          <t>Science</t>
        </is>
      </c>
      <c r="D340" s="77" t="inlineStr">
        <is>
          <t>Searched</t>
        </is>
      </c>
      <c r="E340" s="77" t="inlineStr">
        <is>
          <t>Oxford Brookes science biosciences psychology geography student consultancy project external organisation team</t>
        </is>
      </c>
      <c r="F340" s="77" t="inlineStr">
        <is>
          <t>https://www.brookes.ac.uk/study/subject-areas/biosciences; https://www.brookes.ac.uk/research/units/hls/centres/centre-for-psychological-research</t>
        </is>
      </c>
      <c r="G340" s="77" t="inlineStr">
        <is>
          <t>No qualifying science group-project route found. Biological Sciences final-year research projects may be external but are individual; the Centre for Psychological Research consultancy is staff-led, not a student scheme.</t>
        </is>
      </c>
    </row>
    <row r="341">
      <c r="A341" s="77" t="inlineStr">
        <is>
          <t>UK24</t>
        </is>
      </c>
      <c r="B341" s="77" t="inlineStr">
        <is>
          <t>Oxford Brookes</t>
        </is>
      </c>
      <c r="C341" s="77" t="inlineStr">
        <is>
          <t>Arts/humanities/social sciences</t>
        </is>
      </c>
      <c r="D341" s="77" t="inlineStr">
        <is>
          <t>Searched</t>
        </is>
      </c>
      <c r="E341" s="77" t="inlineStr">
        <is>
          <t>Oxford Brookes Sociology Politics Criminology Social Work students client project community partner module team; Oxford Brookes architecture OR planning OR art OR English OR history students live project community client group module</t>
        </is>
      </c>
      <c r="F341" s="77" t="inlineStr">
        <is>
          <t>https://www.brookes.ac.uk/courses/undergraduate/politics; https://www.brookes.ac.uk/courses/undergraduate/criminology-and-sociology</t>
        </is>
      </c>
      <c r="G341" s="77" t="inlineStr">
        <is>
          <t>Only leads: Politics 'Professional Development in Practice' (Y2 optional, projects with 'external partners', group status unstated) and Social Science Extended Project (community project or dissertation, individual/group unstated). Neither evidenced to A/B/C standard. Social Work/Criminology routes are placements.</t>
        </is>
      </c>
    </row>
    <row r="342">
      <c r="A342" s="77" t="inlineStr">
        <is>
          <t>UK24</t>
        </is>
      </c>
      <c r="B342" s="77" t="inlineStr">
        <is>
          <t>Oxford Brookes</t>
        </is>
      </c>
      <c r="C342" s="77" t="inlineStr">
        <is>
          <t>Other (law, health, design, architecture…)</t>
        </is>
      </c>
      <c r="D342" s="77" t="inlineStr">
        <is>
          <t>Searched</t>
        </is>
      </c>
      <c r="E342" s="77" t="inlineStr">
        <is>
          <t>Oxford Brookes architecture OR planning OR art OR English OR history students live project community client group module; WebFetch: architecture live-projects page</t>
        </is>
      </c>
      <c r="F342" s="77" t="inlineStr">
        <is>
          <t>https://www.brookes.ac.uk/study/subject-areas/architecture-and-the-built-environment/architecture-and-the-built-environment/live-projects</t>
        </is>
      </c>
      <c r="G342" s="77" t="inlineStr">
        <is>
          <t>School of Architecture OB1 LIVE live projects for real community/NGO/local-authority clients (first-year). Group working and current delivery not explicitly evidenced. Health/design not separately searched beyond Social Work lead; further departmental instances likely.</t>
        </is>
      </c>
    </row>
    <row r="343">
      <c r="A343" s="77" t="inlineStr">
        <is>
          <t>UK25</t>
        </is>
      </c>
      <c r="B343" s="77" t="inlineStr">
        <is>
          <t>Northumbria</t>
        </is>
      </c>
      <c r="C343" s="77" t="inlineStr">
        <is>
          <t>Central provision</t>
        </is>
      </c>
      <c r="D343" s="77" t="inlineStr">
        <is>
          <t>Searched</t>
        </is>
      </c>
      <c r="E343" s="77" t="inlineStr">
        <is>
          <t>Northumbria University Business Clinic student consultancy live client module; Northumbria Experiential learning live project employer students team Career Ready / Northumbria Futures; Northumbria Business Clinic 2025 2026 students clients cohort consultancy projects news</t>
        </is>
      </c>
      <c r="F343" s="77" t="inlineStr">
        <is>
          <t>https://corp.northumbria.ac.uk/i-am-nu/experiential-learning/; https://www.northumbria.ac.uk/study-at-northumbria/planning-your-career/services-for-employers/connect-with-our-students/projects/</t>
        </is>
      </c>
      <c r="G343" s="77" t="inlineStr">
        <is>
          <t>No university-wide compulsory scheme; experiential learning is delivered through faculty-hosted routes (Business Clinic, Live Projects Hub, Computing Live Projects, Student Law Office, Film Live Briefs, Sport Outreach). Central page claims '700 students complete a live project or clinic-based modules every year' (2021/22 audit).</t>
        </is>
      </c>
    </row>
    <row r="344">
      <c r="A344" s="77" t="inlineStr">
        <is>
          <t>UK25</t>
        </is>
      </c>
      <c r="B344" s="77" t="inlineStr">
        <is>
          <t>Northumbria</t>
        </is>
      </c>
      <c r="C344" s="77" t="inlineStr">
        <is>
          <t>Business/management</t>
        </is>
      </c>
      <c r="D344" s="77" t="inlineStr">
        <is>
          <t>Searched</t>
        </is>
      </c>
      <c r="E344" s="77" t="inlineStr">
        <is>
          <t>Business Clinic module NX9626 / NX0479 (fetched module pages); Business Clinic newsroom 2025-26</t>
        </is>
      </c>
      <c r="F344" s="77" t="inlineStr">
        <is>
          <t>https://corp.northumbria.ac.uk/study-at-northumbria/courses/ba-hons-business-management-uusbnb1/modules/nx9626-undergraduate-consultancy-project/2026/; https://www.northumbria.ac.uk/study-at-northumbria/courses/msc-business-and-management-with-advanced-practice-dtsbdn6?moduleslug=nx0479-business-clinic-pg-group-consultancy-project&amp;alttemplate=df847541-4f68-426a-8940-4c60ff4c5262&amp;y=2026; https://newsroom.northumbria.ac.uk/pressreleases/students-support-growth-of-county-durham-community-hub-3459082</t>
        </is>
      </c>
      <c r="G344" s="77" t="inlineStr">
        <is>
          <t>Newcastle Business School Business Clinic: credit-bearing UG (NX9626) and PG (NX0479, NX0477) group consultancy modules for external clients; dated July 2026 client project.</t>
        </is>
      </c>
    </row>
    <row r="345">
      <c r="A345" s="77" t="inlineStr">
        <is>
          <t>UK25</t>
        </is>
      </c>
      <c r="B345" s="77" t="inlineStr">
        <is>
          <t>Northumbria</t>
        </is>
      </c>
      <c r="C345" s="77" t="inlineStr">
        <is>
          <t>Engineering/computing</t>
        </is>
      </c>
      <c r="D345" s="77" t="inlineStr">
        <is>
          <t>Searched</t>
        </is>
      </c>
      <c r="E345" s="77" t="inlineStr">
        <is>
          <t>Northumbria engineering computing group project industry client capstone module; Northumbria Advanced Practice live project module engineering environment 12 weeks; Northumbria School of Computer Science live project real-world client</t>
        </is>
      </c>
      <c r="F345" s="77" t="inlineStr">
        <is>
          <t>https://www.northumbria.ac.uk/business-services/education-and-training/ee-learning-hub/; https://www.northumbria.ac.uk/study-at-northumbria/courses/master-of-science-mechanical-engineering-with-advanced-practice-dtsmgc6?moduleslug=kb7056-advanced-practice-semester&amp;alttemplate=df847541-4f68-426a-8940-4c60ff4c5262&amp;y=2026; https://www.northumbria.ac.uk/study-at-northumbria/courses/bsc-hons-business-computing-extended-degree-uusxcp1?moduleslug=kv5037-computing-consultancy-project&amp;alttemplate=df847541-4f68-426a-8940-4c60ff4c5262&amp;y=2027</t>
        </is>
      </c>
      <c r="G345" s="77" t="inlineStr">
        <is>
          <t>Engineering and Environment Live Projects Hub (PG Advanced Practice Semester, 12-week team projects for ~100 businesses) and Computing Consultancy Project (KV5037, group status unclear). Civil KB6031 uses a simulated client (excluded).</t>
        </is>
      </c>
    </row>
    <row r="346">
      <c r="A346" s="77" t="inlineStr">
        <is>
          <t>UK25</t>
        </is>
      </c>
      <c r="B346" s="77" t="inlineStr">
        <is>
          <t>Northumbria</t>
        </is>
      </c>
      <c r="C346" s="77" t="inlineStr">
        <is>
          <t>Science</t>
        </is>
      </c>
      <c r="D346" s="77" t="inlineStr">
        <is>
          <t>Searched</t>
        </is>
      </c>
      <c r="E346" s="77" t="inlineStr">
        <is>
          <t>Northumbria Applied Sciences student project external organisation group live brief</t>
        </is>
      </c>
      <c r="F346" s="77" t="inlineStr">
        <is>
          <t>https://www.northumbria.ac.uk/about-us/academic-departments/applied-sciences/</t>
        </is>
      </c>
      <c r="G346" s="77" t="inlineStr">
        <is>
          <t>No module-level live-brief group scheme found for Applied Sciences / Geography and Environmental Sciences; Hub PG routes cover some science/maths disciplines (see S4). Further instances possible.</t>
        </is>
      </c>
    </row>
    <row r="347">
      <c r="A347" s="77" t="inlineStr">
        <is>
          <t>UK25</t>
        </is>
      </c>
      <c r="B347" s="77" t="inlineStr">
        <is>
          <t>Northumbria</t>
        </is>
      </c>
      <c r="C347" s="77" t="inlineStr">
        <is>
          <t>Arts/humanities/social sciences</t>
        </is>
      </c>
      <c r="D347" s="77" t="inlineStr">
        <is>
          <t>Searched</t>
        </is>
      </c>
      <c r="E347" s="77" t="inlineStr">
        <is>
          <t>Northumbria Arts Design Social Sciences students live client brief group project module; Northumbria Department of Social Sciences OR Geography OR Sport students group project community partner organisation module live</t>
        </is>
      </c>
      <c r="F347" s="77" t="inlineStr">
        <is>
          <t>https://www.northumbria.ac.uk/study-at-northumbria/planning-your-career/services-for-employers/connect-with-our-students/projects/</t>
        </is>
      </c>
      <c r="G347" s="77" t="inlineStr">
        <is>
          <t>Film Live Briefs (2nd-year Film Professional Placement module, external clients), design live-brief modules and Sport Event Management / Sport Outreach found but group/partner details insufficient; recorded as evidence gaps. No Social Sciences live-client module with named partner found.</t>
        </is>
      </c>
    </row>
    <row r="348">
      <c r="A348" s="77" t="inlineStr">
        <is>
          <t>UK25</t>
        </is>
      </c>
      <c r="B348" s="77" t="inlineStr">
        <is>
          <t>Northumbria</t>
        </is>
      </c>
      <c r="C348" s="77" t="inlineStr">
        <is>
          <t>Other (law, health, design, architecture…)</t>
        </is>
      </c>
      <c r="D348" s="77" t="inlineStr">
        <is>
          <t>Searched</t>
        </is>
      </c>
      <c r="E348" s="77" t="inlineStr">
        <is>
          <t>Northumbria Law School clinic OR Health student teams real client project</t>
        </is>
      </c>
      <c r="F348" s="77" t="inlineStr">
        <is>
          <t>https://www.northumbria.ac.uk/about-us/news-events/news/pioneering-law-clinic-wins-green-gown-award/</t>
        </is>
      </c>
      <c r="G348" s="77" t="inlineStr">
        <is>
          <t>Student Law Office is real-client casework (individual advice/representation), not a client-brief group project. Building Advice Centre is a public service by final-year surveying students; no health team projects found.</t>
        </is>
      </c>
    </row>
    <row r="349">
      <c r="A349" s="77" t="inlineStr">
        <is>
          <t>UK26</t>
        </is>
      </c>
      <c r="B349" s="77" t="inlineStr">
        <is>
          <t>Portsmouth</t>
        </is>
      </c>
      <c r="C349" s="77" t="inlineStr">
        <is>
          <t>Central provision</t>
        </is>
      </c>
      <c r="D349" s="77" t="inlineStr">
        <is>
          <t>Searched</t>
        </is>
      </c>
      <c r="E349" s="77" t="inlineStr">
        <is>
          <t>University of Portsmouth student consultancy live client project module employers; WebFetch: port.ac.uk work-experience-opportunities (central Work Experience for Students page)</t>
        </is>
      </c>
      <c r="F349" s="77" t="inlineStr">
        <is>
          <t>https://www.port.ac.uk/student-life/careers-and-employment/work-experience-opportunities; https://www.port.ac.uk/business-consultancy-projects-bcp</t>
        </is>
      </c>
      <c r="G349" s="77" t="inlineStr">
        <is>
          <t>No university-wide employer project scheme found. The central work-experience page lists faculty/course routes only (Business Consultancy Project, Architecture Project Office, Accounting Clinic, Marketing Consultancy Project). Student Startup (legacy row) is an enterprise support programme and is excluded.</t>
        </is>
      </c>
    </row>
    <row r="350">
      <c r="A350" s="77" t="inlineStr">
        <is>
          <t>UK26</t>
        </is>
      </c>
      <c r="B350" s="77" t="inlineStr">
        <is>
          <t>Portsmouth</t>
        </is>
      </c>
      <c r="C350" s="77" t="inlineStr">
        <is>
          <t>Business/management</t>
        </is>
      </c>
      <c r="D350" s="77" t="inlineStr">
        <is>
          <t>Searched</t>
        </is>
      </c>
      <c r="E350" s="77" t="inlineStr">
        <is>
          <t>Portsmouth Business Consultancy Project module 2025/26 20 credits final year team client; WebFetch: business-consultancy-projects-bcp; student-consultancy; mba-consultancy-projects; offer-a-business-consultancy-project; BA Business and Management course page</t>
        </is>
      </c>
      <c r="F350" s="77" t="inlineStr">
        <is>
          <t>https://www.port.ac.uk/business-consultancy-projects-bcp; https://www.port.ac.uk/study/courses/undergraduate/ba-hons-business-and-management; https://www.port.ac.uk/business/business-connect/business-advice/mba-consultancy-projects</t>
        </is>
      </c>
      <c r="G350" s="77" t="inlineStr">
        <is>
          <t>Business Consultancy Project (20-credit UG module, teams of 3-4, local SME/public/third-sector clients, 10 weeks) and a separate Global MBA consultancy route both qualify on A/B/C. 2026 cohort referenced on the client application page.</t>
        </is>
      </c>
    </row>
    <row r="351">
      <c r="A351" s="77" t="inlineStr">
        <is>
          <t>UK26</t>
        </is>
      </c>
      <c r="B351" s="77" t="inlineStr">
        <is>
          <t>Portsmouth</t>
        </is>
      </c>
      <c r="C351" s="77" t="inlineStr">
        <is>
          <t>Engineering/computing</t>
        </is>
      </c>
      <c r="D351" s="77" t="inlineStr">
        <is>
          <t>Searched</t>
        </is>
      </c>
      <c r="E351" s="77" t="inlineStr">
        <is>
          <t>Portsmouth computing engineering group project industry client module sponsor capstone; WebFetch: BSc/MEng Computer Science course page</t>
        </is>
      </c>
      <c r="F351" s="77" t="inlineStr">
        <is>
          <t>https://www.port.ac.uk/study/courses/undergraduate/bsc-meng-computer-science</t>
        </is>
      </c>
      <c r="G351" s="77" t="inlineStr">
        <is>
          <t>Computer Science has a core 30-credit Industrial Team Project with an external client and an optional 20-credit Complex Problem Solving with an industry partner brief. The page is for September 2027 entry; current-year delivery not separately evidenced. No engineering-specific client capstone verified.</t>
        </is>
      </c>
    </row>
    <row r="352">
      <c r="A352" s="77" t="inlineStr">
        <is>
          <t>UK26</t>
        </is>
      </c>
      <c r="B352" s="77" t="inlineStr">
        <is>
          <t>Portsmouth</t>
        </is>
      </c>
      <c r="C352" s="77" t="inlineStr">
        <is>
          <t>Science</t>
        </is>
      </c>
      <c r="D352" s="77" t="inlineStr">
        <is>
          <t>Searched</t>
        </is>
      </c>
      <c r="E352" s="77" t="inlineStr">
        <is>
          <t>Portsmouth science biology pharmacy environmental students project with external organisation team client module</t>
        </is>
      </c>
      <c r="F352" s="77" t="inlineStr">
        <is>
          <t>https://www.port.ac.uk/study/courses/undergraduate/bsc-hons-environmental-science; https://www.port.ac.uk/study/courses/undergraduate/bsc-hons-pharmacology</t>
        </is>
      </c>
      <c r="G352" s="77" t="inlineStr">
        <is>
          <t>Only individual research projects/placements found (Pharmacology research-based work experience; Environmental Science research project). No group employer project verified in the sciences.</t>
        </is>
      </c>
    </row>
    <row r="353">
      <c r="A353" s="77" t="inlineStr">
        <is>
          <t>UK26</t>
        </is>
      </c>
      <c r="B353" s="77" t="inlineStr">
        <is>
          <t>Portsmouth</t>
        </is>
      </c>
      <c r="C353" s="77" t="inlineStr">
        <is>
          <t>Arts/humanities/social sciences</t>
        </is>
      </c>
      <c r="D353" s="77" t="inlineStr">
        <is>
          <t>Searched</t>
        </is>
      </c>
      <c r="E353" s="77" t="inlineStr">
        <is>
          <t>Portsmouth Creative and Cultural Industries live client project students team brief module; WebFetch: BA/BSc Creative Computing course page; Portsmouth law clinic OR criminology OR social sciences students team project community partner module</t>
        </is>
      </c>
      <c r="F353" s="77" t="inlineStr">
        <is>
          <t>https://www.port.ac.uk/study/courses/undergraduate/ba-bsc-hons-creative-computing; https://www.port.ac.uk/study/courses/undergraduate/llb-hons-law-with-criminology</t>
        </is>
      </c>
      <c r="G353" s="77" t="inlineStr">
        <is>
          <t>Creative Computing advertises real clients on live briefs but no module is tied to it; Law in Action is a team module presenting to community organisations (client role unclear). Criminology/Sociology routes are Unclear or individual.</t>
        </is>
      </c>
    </row>
    <row r="354">
      <c r="A354" s="77" t="inlineStr">
        <is>
          <t>UK26</t>
        </is>
      </c>
      <c r="B354" s="77" t="inlineStr">
        <is>
          <t>Portsmouth</t>
        </is>
      </c>
      <c r="C354" s="77" t="inlineStr">
        <is>
          <t>Other (law, health, design, architecture…)</t>
        </is>
      </c>
      <c r="D354" s="77" t="inlineStr">
        <is>
          <t>Searched</t>
        </is>
      </c>
      <c r="E354" s="77" t="inlineStr">
        <is>
          <t>Law (Law in Action / Law in the Community / Legal Clinic) and architecture (Architecture Project Office) covered by the two creative and law/criminology searches above</t>
        </is>
      </c>
      <c r="F354" s="77" t="inlineStr">
        <is>
          <t>http://www2.port.ac.uk/faculty-of-creative-and-cultural-industries/employability/information-for-students/client-projects/the-project-office/; https://www.port.ac.uk/study/courses/undergraduate/llb-hons-law-with-criminology</t>
        </is>
      </c>
      <c r="G354" s="77" t="inlineStr">
        <is>
          <t>Architecture Project Office is an optional extracurricular student consultancy (page old; fetch timed out, search summary only). Law clinics/placements are casework or placement, not group projects. Health faculties not separately searched (reduced depth).</t>
        </is>
      </c>
    </row>
    <row r="355">
      <c r="A355" s="77" t="inlineStr">
        <is>
          <t>UK27</t>
        </is>
      </c>
      <c r="B355" s="77" t="inlineStr">
        <is>
          <t>Coventry</t>
        </is>
      </c>
      <c r="C355" s="77" t="inlineStr">
        <is>
          <t>Central provision</t>
        </is>
      </c>
      <c r="D355" s="77" t="inlineStr">
        <is>
          <t>Searched</t>
        </is>
      </c>
      <c r="E355" s="77" t="inlineStr">
        <is>
          <t>Coventry University students live client project employer group module; Coventry University employer challenge students teams solve real business problem hackathon Talent Hub central employability</t>
        </is>
      </c>
      <c r="F355" s="77" t="inlineStr">
        <is>
          <t>https://www.coventry.ac.uk/study-at-coventry/student-support/enhance-your-employability/global-opportunities/go-abroad/; https://www.coventry.ac.uk/study-at-coventry/active-and-applied-learning/</t>
        </is>
      </c>
      <c r="G355" s="77" t="inlineStr">
        <is>
          <t>No central project scheme found; Global Opportunities is mobility/placement with no project element (legacy excluded). Active-learning page is generic.</t>
        </is>
      </c>
    </row>
    <row r="356">
      <c r="A356" s="77" t="inlineStr">
        <is>
          <t>UK27</t>
        </is>
      </c>
      <c r="B356" s="77" t="inlineStr">
        <is>
          <t>Coventry</t>
        </is>
      </c>
      <c r="C356" s="77" t="inlineStr">
        <is>
          <t>Business/management</t>
        </is>
      </c>
      <c r="D356" s="77" t="inlineStr">
        <is>
          <t>Searched</t>
        </is>
      </c>
      <c r="E356" s="77" t="inlineStr">
        <is>
          <t>Coventry Business School consultancy project live client students team module; Coventry University Group Consulting Project business school students placement employer brief 2025</t>
        </is>
      </c>
      <c r="F356" s="77" t="inlineStr">
        <is>
          <t>https://www.coventry.ac.uk/study-at-coventry/faculties-and-schools/coventry-business-school/employability/postgraduate-consultancy-projects/; https://www.coventry.ac.uk/london/business/internships/</t>
        </is>
      </c>
      <c r="G356" s="77" t="inlineStr">
        <is>
          <t>PG Consultancy Project is individual; Group Consulting Project (London) is group but undated employer-facing offer.</t>
        </is>
      </c>
    </row>
    <row r="357">
      <c r="A357" s="77" t="inlineStr">
        <is>
          <t>UK27</t>
        </is>
      </c>
      <c r="B357" s="77" t="inlineStr">
        <is>
          <t>Coventry</t>
        </is>
      </c>
      <c r="C357" s="77" t="inlineStr">
        <is>
          <t>Engineering/computing</t>
        </is>
      </c>
      <c r="D357" s="77" t="inlineStr">
        <is>
          <t>Searched</t>
        </is>
      </c>
      <c r="E357" s="77" t="inlineStr">
        <is>
          <t>Coventry University engineering computing group project industry client capstone; Coventry University Mechanical Engineering Industrial Group Project present findings to industry client</t>
        </is>
      </c>
      <c r="F357" s="77" t="inlineStr">
        <is>
          <t>https://www.coventry.ac.uk/course-structure/ug/eec/computer-systems-engineering-mengbeng/; https://www.coventry.ac.uk/course-structure/ug/eec/mechanical-engineering-mengbeng-hons/</t>
        </is>
      </c>
      <c r="G357" s="77" t="inlineStr">
        <is>
          <t>60-credit Industrial Group Projects in MEng Computer Systems and Mechanical Engineering; Manufacturing Engineering has split IGP modules (search summary only).</t>
        </is>
      </c>
    </row>
    <row r="358">
      <c r="A358" s="77" t="inlineStr">
        <is>
          <t>UK27</t>
        </is>
      </c>
      <c r="B358" s="77" t="inlineStr">
        <is>
          <t>Coventry</t>
        </is>
      </c>
      <c r="C358" s="77" t="inlineStr">
        <is>
          <t>Science</t>
        </is>
      </c>
      <c r="D358" s="77" t="inlineStr">
        <is>
          <t>Searched</t>
        </is>
      </c>
      <c r="E358" s="77" t="inlineStr">
        <is>
          <t>Coventry University science biosciences psychology student project external partner team module</t>
        </is>
      </c>
      <c r="F358" s="77" t="inlineStr">
        <is>
          <t>https://www.coventry.ac.uk/course-structure/ug/hls/human-biosciences-bsc/</t>
        </is>
      </c>
      <c r="G358" s="77" t="inlineStr">
        <is>
          <t>Only individual final-year research projects found.</t>
        </is>
      </c>
    </row>
    <row r="359">
      <c r="A359" s="77" t="inlineStr">
        <is>
          <t>UK27</t>
        </is>
      </c>
      <c r="B359" s="77" t="inlineStr">
        <is>
          <t>Coventry</t>
        </is>
      </c>
      <c r="C359" s="77" t="inlineStr">
        <is>
          <t>Arts/humanities/social sciences</t>
        </is>
      </c>
      <c r="D359" s="77" t="inlineStr">
        <is>
          <t>Searched</t>
        </is>
      </c>
      <c r="E359" s="77" t="inlineStr">
        <is>
          <t>Coventry University design media live brief students real client group project module</t>
        </is>
      </c>
      <c r="F359" s="77" t="inlineStr">
        <is>
          <t>https://www.coventry.ac.uk/course-structure/ug/fah/media-production-ba-hons/</t>
        </is>
      </c>
      <c r="G359" s="77" t="inlineStr">
        <is>
          <t>Media/design pages mention real client or live briefs but group basis and client role not evidenced; recorded as leads.</t>
        </is>
      </c>
    </row>
    <row r="360">
      <c r="A360" s="77" t="inlineStr">
        <is>
          <t>UK27</t>
        </is>
      </c>
      <c r="B360" s="77" t="inlineStr">
        <is>
          <t>Coventry</t>
        </is>
      </c>
      <c r="C360" s="77" t="inlineStr">
        <is>
          <t>Other (law, health, design, architecture…)</t>
        </is>
      </c>
      <c r="D360" s="77" t="inlineStr">
        <is>
          <t>Searched</t>
        </is>
      </c>
      <c r="E360" s="77" t="inlineStr">
        <is>
          <t>Coventry University Legal Clinic students real clients pro bono team</t>
        </is>
      </c>
      <c r="F360" s="77" t="inlineStr">
        <is>
          <t>https://www.coventry.ac.uk/study-at-coventry/colleges-and-schools/business-and-law/coventry-law-school/legal-clinic/</t>
        </is>
      </c>
      <c r="G360" s="77" t="inlineStr">
        <is>
          <t>Legal Clinic is client casework (excluded). Health not separately searched beyond one search-result mention; no health project route found.</t>
        </is>
      </c>
    </row>
    <row r="361">
      <c r="A361" s="77" t="inlineStr">
        <is>
          <t>UK28</t>
        </is>
      </c>
      <c r="B361" s="77" t="inlineStr">
        <is>
          <t>Nottingham Trent</t>
        </is>
      </c>
      <c r="C361" s="77" t="inlineStr">
        <is>
          <t>Central provision</t>
        </is>
      </c>
      <c r="D361" s="77" t="inlineStr">
        <is>
          <t>Searched</t>
        </is>
      </c>
      <c r="E361" s="77" t="inlineStr">
        <is>
          <t>Nottingham Trent University Grads4Nottm 2026 employer brief student teams; Grads4Nottm 10th year students groups employers two weeks challenge 27 employers; NTU Community Engaged Learning students work in groups on community partner project module</t>
        </is>
      </c>
      <c r="F361" s="77" t="inlineStr">
        <is>
          <t>https://www.ntu.ac.uk/about-us/news/news-articles/2024/06/nottingham-trent-university-students-celebrate-10th-year-of-solving-business-challenges-through-grads4nottm-initiative; https://www.ntu.ac.uk/about-us/the-centre-for-student-and-community-engagement/community-organisations/what-is-community-engaged-learning</t>
        </is>
      </c>
      <c r="G361" s="77" t="inlineStr">
        <is>
          <t>Grads4Nottm (extracurricular, 2024 latest) and Community Engaged Learning (curricular group projects with community partners, 2026/27 timetable).</t>
        </is>
      </c>
    </row>
    <row r="362">
      <c r="A362" s="77" t="inlineStr">
        <is>
          <t>UK28</t>
        </is>
      </c>
      <c r="B362" s="77" t="inlineStr">
        <is>
          <t>Nottingham Trent</t>
        </is>
      </c>
      <c r="C362" s="77" t="inlineStr">
        <is>
          <t>Business/management</t>
        </is>
      </c>
      <c r="D362" s="77" t="inlineStr">
        <is>
          <t>Searched</t>
        </is>
      </c>
      <c r="E362" s="77" t="inlineStr">
        <is>
          <t>NTU Nottingham Business School live client project module consultancy student teams; NTU Postgraduate Consultancy Projects ... clients final presentation report; #NBSBright final-year undergraduate students consultants; NTU Developing Professional Impact module team brief client presentation</t>
        </is>
      </c>
      <c r="F362" s="77" t="inlineStr">
        <is>
          <t>https://www.ntu.ac.uk/study-and-courses/academic-schools/nottingham-business-school/supporting-your-business/consultancy-and-support; https://www.ntu.ac.uk/study-and-courses/academic-schools/nottingham-business-school/supporting-your-business/nbs-bright</t>
        </is>
      </c>
      <c r="G362" s="77" t="inlineStr">
        <is>
          <t>Strongest area: PG consultancy projects, #NBSBright (2026 dates), and a core UG live-consultancy module.</t>
        </is>
      </c>
    </row>
    <row r="363">
      <c r="A363" s="77" t="inlineStr">
        <is>
          <t>UK28</t>
        </is>
      </c>
      <c r="B363" s="77" t="inlineStr">
        <is>
          <t>Nottingham Trent</t>
        </is>
      </c>
      <c r="C363" s="77" t="inlineStr">
        <is>
          <t>Engineering/computing</t>
        </is>
      </c>
      <c r="D363" s="77" t="inlineStr">
        <is>
          <t>Searched</t>
        </is>
      </c>
      <c r="E363" s="77" t="inlineStr">
        <is>
          <t>NTU computer science engineering industry project module group client external organisation; NTU Mechanical Engineering Integrated Group Design Project design challenge set by industry groups; NTU engineering students group design project industry client live brief Product Design Mechanical</t>
        </is>
      </c>
      <c r="F363" s="77" t="inlineStr">
        <is>
          <t>https://www.ntu.ac.uk/course/science-and-technology/ug/beng-hons-mechanical-engineering</t>
        </is>
      </c>
      <c r="G363" s="77" t="inlineStr">
        <is>
          <t>Engineering group design challenges 'set by industry' but external involvement unclear; no computing group client module verified.</t>
        </is>
      </c>
    </row>
    <row r="364">
      <c r="A364" s="77" t="inlineStr">
        <is>
          <t>UK28</t>
        </is>
      </c>
      <c r="B364" s="77" t="inlineStr">
        <is>
          <t>Nottingham Trent</t>
        </is>
      </c>
      <c r="C364" s="77" t="inlineStr">
        <is>
          <t>Science</t>
        </is>
      </c>
      <c r="D364" s="77" t="inlineStr">
        <is>
          <t>Searched</t>
        </is>
      </c>
      <c r="E364" s="77" t="inlineStr">
        <is>
          <t>NTU School of Science and Technology students team project external organisation environmental biosciences psychology client</t>
        </is>
      </c>
      <c r="F364" s="77" t="inlineStr"/>
      <c r="G364" s="77" t="inlineStr">
        <is>
          <t>Nothing specific found for natural/life sciences; further instances may exist.</t>
        </is>
      </c>
    </row>
    <row r="365">
      <c r="A365" s="77" t="inlineStr">
        <is>
          <t>UK28</t>
        </is>
      </c>
      <c r="B365" s="77" t="inlineStr">
        <is>
          <t>Nottingham Trent</t>
        </is>
      </c>
      <c r="C365" s="77" t="inlineStr">
        <is>
          <t>Arts/humanities/social sciences</t>
        </is>
      </c>
      <c r="D365" s="77" t="inlineStr">
        <is>
          <t>Searched</t>
        </is>
      </c>
      <c r="E365" s="77" t="inlineStr">
        <is>
          <t>NTU Community Engaged Learning ... (Sociology, Education, TESOL, Communications); NTU Co Lab module students from different disciplines live briefs community projects</t>
        </is>
      </c>
      <c r="F365" s="77" t="inlineStr">
        <is>
          <t>https://www.ntu.ac.uk/about-us/the-centre-for-student-and-community-engagement/community-organisations/what-is-community-engaged-learning/year-two-sociology</t>
        </is>
      </c>
      <c r="G365" s="77" t="inlineStr">
        <is>
          <t>CEL covers sociology, education, TESOL, animation, communications; humanities collaborative live-brief modules mentioned but not verified.</t>
        </is>
      </c>
    </row>
    <row r="366">
      <c r="A366" s="77" t="inlineStr">
        <is>
          <t>UK28</t>
        </is>
      </c>
      <c r="B366" s="77" t="inlineStr">
        <is>
          <t>Nottingham Trent</t>
        </is>
      </c>
      <c r="C366" s="77" t="inlineStr">
        <is>
          <t>Other (law, health, design, architecture…)</t>
        </is>
      </c>
      <c r="D366" s="77" t="inlineStr">
        <is>
          <t>Searched</t>
        </is>
      </c>
      <c r="E366" s="77" t="inlineStr">
        <is>
          <t>NTU School of Art and Design live brief students collaborative project client; Social Sciences Nottingham Law School clinic; NTU engineering students group design project industry client live brief Product Design</t>
        </is>
      </c>
      <c r="F366" s="77" t="inlineStr">
        <is>
          <t>https://www.ntu.ac.uk/course/architecture-design-and-the-built-environment/ug/ba-hons-product-design; https://www.ntu.ac.uk/study-and-courses/academic-schools/art-and-design/colab</t>
        </is>
      </c>
      <c r="G366" s="77" t="inlineStr">
        <is>
          <t>Art &amp; Design (Co Lab, live briefs) and Product Design group live briefs found; Nottingham Law School clinic query returned nothing; health not queried separately.</t>
        </is>
      </c>
    </row>
    <row r="367">
      <c r="A367" s="77" t="inlineStr">
        <is>
          <t>UK29</t>
        </is>
      </c>
      <c r="B367" s="77" t="inlineStr">
        <is>
          <t>Manchester Metropolitan</t>
        </is>
      </c>
      <c r="C367" s="77" t="inlineStr">
        <is>
          <t>Central provision</t>
        </is>
      </c>
      <c r="D367" s="77" t="inlineStr">
        <is>
          <t>Searched</t>
        </is>
      </c>
      <c r="E367" s="77" t="inlineStr">
        <is>
          <t>Manchester Metropolitan University live client project students team module; Manchester Met Rise award students team project employer; Manchester Met Rise project challenges problems posed by city advocates teams</t>
        </is>
      </c>
      <c r="F367" s="77" t="inlineStr">
        <is>
          <t>https://www.mmu.ac.uk/business-services/talent-recruitment-development/student-projects-consultancy; https://www.mmu.ac.uk/study/why-manchester-met/study-experience</t>
        </is>
      </c>
      <c r="G367" s="77" t="inlineStr">
        <is>
          <t>Central routes (student projects service; Rise project challenges) involve external organisations but team structure is undocumented.</t>
        </is>
      </c>
    </row>
    <row r="368">
      <c r="A368" s="77" t="inlineStr">
        <is>
          <t>UK29</t>
        </is>
      </c>
      <c r="B368" s="77" t="inlineStr">
        <is>
          <t>Manchester Metropolitan</t>
        </is>
      </c>
      <c r="C368" s="77" t="inlineStr">
        <is>
          <t>Business/management</t>
        </is>
      </c>
      <c r="D368" s="77" t="inlineStr">
        <is>
          <t>Searched</t>
        </is>
      </c>
      <c r="E368" s="77" t="inlineStr">
        <is>
          <t>Manchester Met Business School Business Challenge Project live client consultancy final year</t>
        </is>
      </c>
      <c r="F368" s="77" t="inlineStr">
        <is>
          <t>https://www.mmu.ac.uk/study/postgraduate/course/mba-master-of-business-administration</t>
        </is>
      </c>
      <c r="G368" s="77" t="inlineStr">
        <is>
          <t>Only generic live-case/consultancy statements; no specific group module verified.</t>
        </is>
      </c>
    </row>
    <row r="369">
      <c r="A369" s="77" t="inlineStr">
        <is>
          <t>UK29</t>
        </is>
      </c>
      <c r="B369" s="77" t="inlineStr">
        <is>
          <t>Manchester Metropolitan</t>
        </is>
      </c>
      <c r="C369" s="77" t="inlineStr">
        <is>
          <t>Engineering/computing</t>
        </is>
      </c>
      <c r="D369" s="77" t="inlineStr">
        <is>
          <t>Searched</t>
        </is>
      </c>
      <c r="E369" s="77" t="inlineStr">
        <is>
          <t>Manchester Met computing engineering industry project external client group project unit; Department of Engineering collaborative projects live project options industrial partners</t>
        </is>
      </c>
      <c r="F369" s="77" t="inlineStr">
        <is>
          <t>https://www.mmu.ac.uk/study/undergraduate/course/beng-mechanical-engineering; https://www.mmu.ac.uk/study/undergraduate/course/bsc-computer-science</t>
        </is>
      </c>
      <c r="G369" s="77" t="inlineStr">
        <is>
          <t>Engineering Year 2 Group Project and employer-set live projects advertised but link unconfirmed; CS Team Project has no client evidence.</t>
        </is>
      </c>
    </row>
    <row r="370">
      <c r="A370" s="77" t="inlineStr">
        <is>
          <t>UK29</t>
        </is>
      </c>
      <c r="B370" s="77" t="inlineStr">
        <is>
          <t>Manchester Metropolitan</t>
        </is>
      </c>
      <c r="C370" s="77" t="inlineStr">
        <is>
          <t>Science</t>
        </is>
      </c>
      <c r="D370" s="77" t="inlineStr">
        <is>
          <t>Searched</t>
        </is>
      </c>
      <c r="E370" s="77" t="inlineStr">
        <is>
          <t>Manchester Met Science and Engineering student project industry partner team; Manchester Met Faculty of Science and Engineering biology chemistry environmental science students project external organisation client group</t>
        </is>
      </c>
      <c r="F370" s="77" t="inlineStr">
        <is>
          <t>https://www.mmu.ac.uk/study/undergraduate/subject/biology-and-conservation</t>
        </is>
      </c>
      <c r="G370" s="77" t="inlineStr">
        <is>
          <t>No formal group client project scheme found for biological/chemical/environmental sciences.</t>
        </is>
      </c>
    </row>
    <row r="371">
      <c r="A371" s="77" t="inlineStr">
        <is>
          <t>UK29</t>
        </is>
      </c>
      <c r="B371" s="77" t="inlineStr">
        <is>
          <t>Manchester Metropolitan</t>
        </is>
      </c>
      <c r="C371" s="77" t="inlineStr">
        <is>
          <t>Arts/humanities/social sciences</t>
        </is>
      </c>
      <c r="D371" s="77" t="inlineStr">
        <is>
          <t>Searched</t>
        </is>
      </c>
      <c r="E371" s="77" t="inlineStr">
        <is>
          <t>Manchester Met Arts and Humanities students live brief client project group unit; Engaging the Humanities unit live project briefs groups DEFRA National Archives Manchester Histories</t>
        </is>
      </c>
      <c r="F371" s="77" t="inlineStr">
        <is>
          <t>https://manchester-met-innovate.mmu.ac.uk/2025/10/10/project-based-learning/</t>
        </is>
      </c>
      <c r="G371" s="77" t="inlineStr">
        <is>
          <t>Engaging the Humanities is a compulsory-in-programmes group unit with live briefs; partner coverage and current-year delivery unclear.</t>
        </is>
      </c>
    </row>
    <row r="372">
      <c r="A372" s="77" t="inlineStr">
        <is>
          <t>UK29</t>
        </is>
      </c>
      <c r="B372" s="77" t="inlineStr">
        <is>
          <t>Manchester Metropolitan</t>
        </is>
      </c>
      <c r="C372" s="77" t="inlineStr">
        <is>
          <t>Other (law, health, design, architecture…)</t>
        </is>
      </c>
      <c r="D372" s="77" t="inlineStr">
        <is>
          <t>Searched</t>
        </is>
      </c>
      <c r="E372" s="77" t="inlineStr">
        <is>
          <t>Manchester Met Law School OR Health OR Art Design students live client brief teams external organisation</t>
        </is>
      </c>
      <c r="F372" s="77" t="inlineStr">
        <is>
          <t>https://www.mmu.ac.uk/about-us/faculties/health-and-education/partnerships/work-integrated-learning</t>
        </is>
      </c>
      <c r="G372" s="77" t="inlineStr">
        <is>
          <t>Health and Education WIL live projects (individual or small group) found; nothing specific for Law or Art &amp; Design.</t>
        </is>
      </c>
    </row>
    <row r="373">
      <c r="A373" s="77" t="inlineStr">
        <is>
          <t>UK30</t>
        </is>
      </c>
      <c r="B373" s="77" t="inlineStr">
        <is>
          <t>Plymouth</t>
        </is>
      </c>
      <c r="C373" s="77" t="inlineStr">
        <is>
          <t>Central provision</t>
        </is>
      </c>
      <c r="D373" s="77" t="inlineStr">
        <is>
          <t>Searched</t>
        </is>
      </c>
      <c r="E373" s="77" t="inlineStr">
        <is>
          <t>University of Plymouth employer-set challenge students teams real-world project careers enterprise; Challenge Connect Plymouth students employers business challenge</t>
        </is>
      </c>
      <c r="F373" s="77" t="inlineStr">
        <is>
          <t>https://www.plymouth.ac.uk/about-us/teaching-and-learning/employability-in-the-curriculum-and-beyond/working-with-employers; https://www.plymouth.ac.uk/services/careers/boost-skills-development-challenge</t>
        </is>
      </c>
      <c r="G373" s="77" t="inlineStr">
        <is>
          <t>No central, verified university-wide employer project scheme; BOOST/Challenge Connect indicated but unconfirmed on fetched pages. Employability page endorses consultancy-team student projects generally.</t>
        </is>
      </c>
    </row>
    <row r="374">
      <c r="A374" s="77" t="inlineStr">
        <is>
          <t>UK30</t>
        </is>
      </c>
      <c r="B374" s="77" t="inlineStr">
        <is>
          <t>Plymouth</t>
        </is>
      </c>
      <c r="C374" s="77" t="inlineStr">
        <is>
          <t>Business/management</t>
        </is>
      </c>
      <c r="D374" s="77" t="inlineStr">
        <is>
          <t>Searched</t>
        </is>
      </c>
      <c r="E374" s="77" t="inlineStr">
        <is>
          <t>Plymouth Business School consultancy project module student teams client organisation; University of Plymouth live client project students teams external organisations module</t>
        </is>
      </c>
      <c r="F374" s="77" t="inlineStr">
        <is>
          <t>https://www.plymouth.ac.uk/courses/postgraduate/mba-master-of-business-administration; https://www.plymouth.ac.uk/courses/undergraduate/bsc-business-management-with-foundation-year; https://www.plymouth.ac.uk/schools/plymouth-business-school/inspiring-futures</t>
        </is>
      </c>
      <c r="G374" s="77" t="inlineStr">
        <is>
          <t>MBA core client project meets A/B/C; Inspiring Futures umbrella; BUSM3004 team project with unclear external partner.</t>
        </is>
      </c>
    </row>
    <row r="375">
      <c r="A375" s="77" t="inlineStr">
        <is>
          <t>UK30</t>
        </is>
      </c>
      <c r="B375" s="77" t="inlineStr">
        <is>
          <t>Plymouth</t>
        </is>
      </c>
      <c r="C375" s="77" t="inlineStr">
        <is>
          <t>Engineering/computing</t>
        </is>
      </c>
      <c r="D375" s="77" t="inlineStr">
        <is>
          <t>Searched</t>
        </is>
      </c>
      <c r="E375" s="77" t="inlineStr">
        <is>
          <t>Plymouth engineering computing final year group project industry client sponsor; Plymouth COMP2003 Computing Group Project external client software team</t>
        </is>
      </c>
      <c r="F375" s="77" t="inlineStr">
        <is>
          <t>https://www.plymouth.ac.uk/courses/undergraduate/meng-electrical-and-electronic-engineering</t>
        </is>
      </c>
      <c r="G375" s="77" t="inlineStr">
        <is>
          <t>MEng PROJ500 team prototype; industry links but partner role unclear; COMP2003 no client evidence.</t>
        </is>
      </c>
    </row>
    <row r="376">
      <c r="A376" s="77" t="inlineStr">
        <is>
          <t>UK30</t>
        </is>
      </c>
      <c r="B376" s="77" t="inlineStr">
        <is>
          <t>Plymouth</t>
        </is>
      </c>
      <c r="C376" s="77" t="inlineStr">
        <is>
          <t>Science</t>
        </is>
      </c>
      <c r="D376" s="77" t="inlineStr">
        <is>
          <t>Searched</t>
        </is>
      </c>
      <c r="E376" s="77" t="inlineStr">
        <is>
          <t>Plymouth School of Biological and Marine Sciences OR Geography OR Psychology student group project external organisation client</t>
        </is>
      </c>
      <c r="F376" s="77" t="inlineStr">
        <is>
          <t>https://www.plymouth.ac.uk/courses/undergraduate/bsc-geography-with-gis-and-data-science</t>
        </is>
      </c>
      <c r="G376" s="77" t="inlineStr">
        <is>
          <t>No qualifying science route found; Geography Sustainable Futures lacks client evidence.</t>
        </is>
      </c>
    </row>
    <row r="377">
      <c r="A377" s="77" t="inlineStr">
        <is>
          <t>UK30</t>
        </is>
      </c>
      <c r="B377" s="77" t="inlineStr">
        <is>
          <t>Plymouth</t>
        </is>
      </c>
      <c r="C377" s="77" t="inlineStr">
        <is>
          <t>Arts/humanities/social sciences</t>
        </is>
      </c>
      <c r="D377" s="77" t="inlineStr">
        <is>
          <t>Searched</t>
        </is>
      </c>
      <c r="E377" s="77" t="inlineStr">
        <is>
          <t>Plymouth social sciences humanities module live brief community partner group project students</t>
        </is>
      </c>
      <c r="F377" s="77" t="inlineStr">
        <is>
          <t>https://www.plymouth.ac.uk/courses/undergraduate/ba-photography; https://www.plymouth.ac.uk/courses/undergraduate/ba-creative-media-with-foundation; https://www.plymouth.ac.uk/courses/undergraduate/ba-architecture/live-projects</t>
        </is>
      </c>
      <c r="G377" s="77" t="inlineStr">
        <is>
          <t>Creative/design programmes use live briefs (Photography MEDI423, Creative Media, Architecture); no social science route verified.</t>
        </is>
      </c>
    </row>
    <row r="378">
      <c r="A378" s="77" t="inlineStr">
        <is>
          <t>UK30</t>
        </is>
      </c>
      <c r="B378" s="77" t="inlineStr">
        <is>
          <t>Plymouth</t>
        </is>
      </c>
      <c r="C378" s="77" t="inlineStr">
        <is>
          <t>Other (law, health, design, architecture…)</t>
        </is>
      </c>
      <c r="D378" s="77" t="inlineStr">
        <is>
          <t>Searched</t>
        </is>
      </c>
      <c r="E378" s="77" t="inlineStr">
        <is>
          <t>Plymouth health professions OR law OR medicine students interprofessional team project community organisation</t>
        </is>
      </c>
      <c r="F378" s="77" t="inlineStr">
        <is>
          <t>https://www.plymouth.ac.uk/courses/undergraduate/llb-law/medical-law-and-ethics</t>
        </is>
      </c>
      <c r="G378" s="77" t="inlineStr">
        <is>
          <t>Health/law: internal interprofessional projects only; none with external organisations found.</t>
        </is>
      </c>
    </row>
    <row r="379">
      <c r="A379" s="77" t="inlineStr">
        <is>
          <t>US01</t>
        </is>
      </c>
      <c r="B379" s="77" t="inlineStr">
        <is>
          <t>Massachusetts Institute of Technology</t>
        </is>
      </c>
      <c r="C379" s="77" t="inlineStr">
        <is>
          <t>Central provision</t>
        </is>
      </c>
      <c r="D379" s="77" t="inlineStr">
        <is>
          <t>Searched</t>
        </is>
      </c>
      <c r="E379" s="77" t="inlineStr">
        <is>
          <t>MIT central undergraduate team project external organization program UPOP OR MIT Public Service Center OR MISTI OR IDEAS OR Priscilla King Gray OR Sandbox; MIT NEET thread industry partner project team ... company sponsor; WebFetch neet.mit.edu</t>
        </is>
      </c>
      <c r="F379" s="77" t="inlineStr">
        <is>
          <t>https://neet.mit.edu/; https://neet.mit.edu/sponsor; https://news.mit.edu/2019/neet-welcomes-sponsor-and-industry-collaborator-boeing-0423</t>
        </is>
      </c>
      <c r="G379" s="77" t="inlineStr">
        <is>
          <t>No institute-wide employer-project scheme found. NEET (four cross-departmental threads) is project- and team-based and has industry sponsors, but no thread-specific employer-set group project was evidenced; UROP is individual faculty research. Central route not verified at qualifying level.</t>
        </is>
      </c>
    </row>
    <row r="380">
      <c r="A380" s="77" t="inlineStr">
        <is>
          <t>US01</t>
        </is>
      </c>
      <c r="B380" s="77" t="inlineStr">
        <is>
          <t>Massachusetts Institute of Technology</t>
        </is>
      </c>
      <c r="C380" s="77" t="inlineStr">
        <is>
          <t>Business/management</t>
        </is>
      </c>
      <c r="D380" s="77" t="inlineStr">
        <is>
          <t>Searched</t>
        </is>
      </c>
      <c r="E380" s="77" t="inlineStr">
        <is>
          <t>MIT Sloan Action Learning lab course teams host organization final report 2026; MIT Sloan MBA action learning requirement; WebFetch mitsloan.mit.edu/action-learning, /action-learning/info-hosts-1, /action-learning/op-team-project, MBAn propose-a-project and 2025-capstone-projects</t>
        </is>
      </c>
      <c r="F380" s="77" t="inlineStr">
        <is>
          <t>https://mitsloan.mit.edu/action-learning; https://mitsloan.mit.edu/action-learning/info-hosts-1; https://mitsloan.mit.edu/action-learning/op-team-project; https://mitsloan.mit.edu/programs/master-business-analytics/2025-capstone-projects</t>
        </is>
      </c>
      <c r="G380" s="77" t="inlineStr">
        <is>
          <t>Strong provision at Sloan: Action Learning labs (four-person teams, host-set problem, &gt;2,700 organisations), the OP Team Project in the MBA core, and the Master of Business Analytics capstone (38 external sponsors in 2025, mostly pairs).</t>
        </is>
      </c>
    </row>
    <row r="381">
      <c r="A381" s="77" t="inlineStr">
        <is>
          <t>US01</t>
        </is>
      </c>
      <c r="B381" s="77" t="inlineStr">
        <is>
          <t>Massachusetts Institute of Technology</t>
        </is>
      </c>
      <c r="C381" s="77" t="inlineStr">
        <is>
          <t>Engineering/computing</t>
        </is>
      </c>
      <c r="D381" s="77" t="inlineStr">
        <is>
          <t>Searched</t>
        </is>
      </c>
      <c r="E381" s="77" t="inlineStr">
        <is>
          <t>MIT engineering capstone industry sponsor team senior design project 2025-2026; MIT Beaver Works Capstone OR SDM capstone OR Gordon Engineering Leadership team projects industry partner; MIT 2.009 product engineering processes team project corporate sponsor; WebFetch ctl.mit.edu/capstone-sponsorship; sdm.mit.edu sponsor page</t>
        </is>
      </c>
      <c r="F381" s="77" t="inlineStr">
        <is>
          <t>https://ctl.mit.edu/capstone-sponsorship; https://sdm.mit.edu/industry-employers/sponsor-employees-research-projects/; https://meche.mit.edu/featured-classes/product-engineering-process</t>
        </is>
      </c>
      <c r="G381" s="77" t="inlineStr">
        <is>
          <t>Master's capstones with external sponsors verified for Supply Chain Management (CTL) and System Design and Management (spring project). 2.009 (large-team product design) shows no named external sponsors. Beaver Works capstones are Lincoln Laboratory-originated (MIT-affiliated). Undergraduate departmental capstones (1.013, 16.82 etc.) not evidenced.</t>
        </is>
      </c>
    </row>
    <row r="382">
      <c r="A382" s="77" t="inlineStr">
        <is>
          <t>US01</t>
        </is>
      </c>
      <c r="B382" s="77" t="inlineStr">
        <is>
          <t>Massachusetts Institute of Technology</t>
        </is>
      </c>
      <c r="C382" s="77" t="inlineStr">
        <is>
          <t>Science</t>
        </is>
      </c>
      <c r="D382" s="77" t="inlineStr">
        <is>
          <t>Searched</t>
        </is>
      </c>
      <c r="E382" s="77" t="inlineStr">
        <is>
          <t>MIT physics OR chemistry OR biology OR EAPS students team project external company client course</t>
        </is>
      </c>
      <c r="F382" s="77" t="inlineStr">
        <is>
          <t>https://eaps.mit.edu/education/undergraduate-program/major-programs/</t>
        </is>
      </c>
      <c r="G382" s="77" t="inlineStr">
        <is>
          <t>Only individual off-campus experience subjects (EAPS 12.080, 12.44) surfaced; no team-based employer project in the sciences found with one query.</t>
        </is>
      </c>
    </row>
    <row r="383">
      <c r="A383" s="77" t="inlineStr">
        <is>
          <t>US01</t>
        </is>
      </c>
      <c r="B383" s="77" t="inlineStr">
        <is>
          <t>Massachusetts Institute of Technology</t>
        </is>
      </c>
      <c r="C383" s="77" t="inlineStr">
        <is>
          <t>Arts/humanities/social sciences</t>
        </is>
      </c>
      <c r="D383" s="77" t="inlineStr">
        <is>
          <t>Searched</t>
        </is>
      </c>
      <c r="E383" s="77" t="inlineStr">
        <is>
          <t>MIT humanities arts social sciences OR architecture OR Media Lab students team client organization project course nonprofit city partner</t>
        </is>
      </c>
      <c r="F383" s="77" t="inlineStr">
        <is>
          <t>https://shass.mit.edu/human-insight-collaborative/shass-education-innovation-fund-projects/</t>
        </is>
      </c>
      <c r="G383" s="77" t="inlineStr">
        <is>
          <t>SHASS funding pages describe community-partner courses (e.g. 21A.406[J], Resilient Urbanism, SP.256) but mostly as planned 2025 awards; none verified as employer-linked group projects with current delivery.</t>
        </is>
      </c>
    </row>
    <row r="384">
      <c r="A384" s="77" t="inlineStr">
        <is>
          <t>US01</t>
        </is>
      </c>
      <c r="B384" s="77" t="inlineStr">
        <is>
          <t>Massachusetts Institute of Technology</t>
        </is>
      </c>
      <c r="C384" s="77" t="inlineStr">
        <is>
          <t>Other (law, health, design, architecture…)</t>
        </is>
      </c>
      <c r="D384" s="77" t="inlineStr">
        <is>
          <t>Searched</t>
        </is>
      </c>
      <c r="E384" s="77" t="inlineStr">
        <is>
          <t>MIT DUSP planning practicum client community organization student team; MIT D-Lab class students teams partner organization project; WebFetch dusp.mit.edu/subjects; d-lab.mit.edu/academics/classes/d-lab-design</t>
        </is>
      </c>
      <c r="F384" s="77" t="inlineStr">
        <is>
          <t>https://dusp.mit.edu/subjects; https://d-lab.mit.edu/academics/classes/d-lab-design</t>
        </is>
      </c>
      <c r="G384" s="77" t="inlineStr">
        <is>
          <t>Urban planning (DUSP practica, required for MCP) and D-Lab (cross-listed design classes with community partners) both client/partner-based; group basis explicit only for D-Lab.</t>
        </is>
      </c>
    </row>
    <row r="385">
      <c r="A385" s="77" t="inlineStr">
        <is>
          <t>US02</t>
        </is>
      </c>
      <c r="B385" s="77" t="inlineStr">
        <is>
          <t>Harvard</t>
        </is>
      </c>
      <c r="C385" s="77" t="inlineStr">
        <is>
          <t>Central provision</t>
        </is>
      </c>
      <c r="D385" s="77" t="inlineStr">
        <is>
          <t>Searched</t>
        </is>
      </c>
      <c r="E385" s="77" t="inlineStr">
        <is>
          <t>Mindich Program in Engaged Scholarship (WebFetch about page); Harvard FAS course students work in teams with community partner project engaged scholarship 2025-2026; Mindich academics page (WebFetch)</t>
        </is>
      </c>
      <c r="F385" s="77" t="inlineStr">
        <is>
          <t>https://engagedscholarship.fas.harvard.edu/about/; https://engagedscholarship.fas.harvard.edu/student-resources/academics/</t>
        </is>
      </c>
      <c r="G385" s="77" t="inlineStr">
        <is>
          <t>Mindich supports about 60 community/civically engaged undergraduate courses a year, but its pages say nothing on community-partner briefs, group work or assessment, so the umbrella cannot be shown to meet B or C. Individual courses (e.g. GOV 1022 Community-Based Survey Research Practicum) were not tested.</t>
        </is>
      </c>
    </row>
    <row r="386">
      <c r="A386" s="77" t="inlineStr">
        <is>
          <t>US02</t>
        </is>
      </c>
      <c r="B386" s="77" t="inlineStr">
        <is>
          <t>Harvard</t>
        </is>
      </c>
      <c r="C386" s="77" t="inlineStr">
        <is>
          <t>Business/management</t>
        </is>
      </c>
      <c r="D386" s="77" t="inlineStr">
        <is>
          <t>Searched</t>
        </is>
      </c>
      <c r="E386" s="77" t="inlineStr">
        <is>
          <t>HBS FIELD Global Immersion client company team project; HBS MBA handbook Field Global Capstone CAP required curriculum team of six Global Partner company (extended)</t>
        </is>
      </c>
      <c r="F386" s="77" t="inlineStr">
        <is>
          <t>https://www.hbs.edu/mba/handbook/academic-information-and-policies/field-global-capstone; https://www.hbs.edu/mba/academic-experience/the-field-method/field-global-capstone; https://www.hbs.edu/mba/academic-experience/the-field-method</t>
        </is>
      </c>
      <c r="G386" s="77" t="inlineStr">
        <is>
          <t>FIELD Global Capstone (required first-year MBA course) puts teams of six with partner companies abroad; qualifies. HBS pages could not be opened directly (WebFetch returned 404 or a different page), so evidence is search-index text. IFC January courses are elective and only 'could include' company team projects.</t>
        </is>
      </c>
    </row>
    <row r="387">
      <c r="A387" s="77" t="inlineStr">
        <is>
          <t>US02</t>
        </is>
      </c>
      <c r="B387" s="77" t="inlineStr">
        <is>
          <t>Harvard</t>
        </is>
      </c>
      <c r="C387" s="77" t="inlineStr">
        <is>
          <t>Engineering/computing</t>
        </is>
      </c>
      <c r="D387" s="77" t="inlineStr">
        <is>
          <t>Searched</t>
        </is>
      </c>
      <c r="E387" s="77" t="inlineStr">
        <is>
          <t>Harvard SEAS capstone project industry sponsor team ES 100 design project; IACS capstone Master's CSE industry partner project team (extended); Harvard Engineering Design Projects ES 100 sponsored capstone external client team seniors 2025</t>
        </is>
      </c>
      <c r="F387" s="77" t="inlineStr">
        <is>
          <t>https://seas.harvard.edu/applied-computation/courses; https://iacs.seas.harvard.edu/capstone; https://designfair.seas.harvard.edu/2021/cse-capstone-project-apcomp-297r; https://designfair.seas.harvard.edu/2020/engineering-sciences/engineering-design-projects-es100</t>
        </is>
      </c>
      <c r="G387" s="77" t="inlineStr">
        <is>
          <t>APCOMP 297R CSE Capstone (teams of 3-4, partner organizations) qualifies. ES 100 senior capstone is mostly individual with no general external-client model evidenced.</t>
        </is>
      </c>
    </row>
    <row r="388">
      <c r="A388" s="77" t="inlineStr">
        <is>
          <t>US02</t>
        </is>
      </c>
      <c r="B388" s="77" t="inlineStr">
        <is>
          <t>Harvard</t>
        </is>
      </c>
      <c r="C388" s="77" t="inlineStr">
        <is>
          <t>Science</t>
        </is>
      </c>
      <c r="D388" s="77" t="inlineStr">
        <is>
          <t>Searched</t>
        </is>
      </c>
      <c r="E388" s="77" t="inlineStr">
        <is>
          <t>Harvard Department of Statistics OR Physics OR Chemistry OR Life Sciences course industry partner project students teams real-world client</t>
        </is>
      </c>
      <c r="F388" s="77" t="inlineStr">
        <is>
          <t>https://extension.harvard.edu/blog/harvard-extension-school-data-science-capstone-experience/</t>
        </is>
      </c>
      <c r="G388" s="77" t="inlineStr">
        <is>
          <t>No natural-science or statistics department course with an external partner group project found. The only data-science hit is the Harvard Extension School capstone (non-degree-college route; search summary only).</t>
        </is>
      </c>
    </row>
    <row r="389">
      <c r="A389" s="77" t="inlineStr">
        <is>
          <t>US02</t>
        </is>
      </c>
      <c r="B389" s="77" t="inlineStr">
        <is>
          <t>Harvard</t>
        </is>
      </c>
      <c r="C389" s="77" t="inlineStr">
        <is>
          <t>Arts/humanities/social sciences</t>
        </is>
      </c>
      <c r="D389" s="77" t="inlineStr">
        <is>
          <t>Searched</t>
        </is>
      </c>
      <c r="E389" s="77" t="inlineStr">
        <is>
          <t>Harvard Kennedy School Policy Analysis Exercise client organization team; HKS PAE page, client page, Spring Exercise page and Past PAEs page (WebFetch); Mindich Fall 2026 / Spring 2027 course lists (WebFetch)</t>
        </is>
      </c>
      <c r="F389" s="77" t="inlineStr">
        <is>
          <t>https://www.hks.harvard.edu/educational-programs/masters-programs/master-public-policy/policy-analysis-exercise; https://www.hks.harvard.edu/more/employers/become-pae-client; https://www.hks.harvard.edu/educational-programs/masters-programs/master-public-policy/curriculum/spring-exercise</t>
        </is>
      </c>
      <c r="G389" s="77" t="inlineStr">
        <is>
          <t>HKS PAE has a public/nonprofit client, but the source pages conflict on whether it is individual or small-team, so group working is Unclear. FAS social-science engaged courses not tested at course level.</t>
        </is>
      </c>
    </row>
    <row r="390">
      <c r="A390" s="77" t="inlineStr">
        <is>
          <t>US02</t>
        </is>
      </c>
      <c r="B390" s="77" t="inlineStr">
        <is>
          <t>Harvard</t>
        </is>
      </c>
      <c r="C390" s="77" t="inlineStr">
        <is>
          <t>Other (law, health, design, architecture…)</t>
        </is>
      </c>
      <c r="D390" s="77" t="inlineStr">
        <is>
          <t>Searched</t>
        </is>
      </c>
      <c r="E390" s="77" t="inlineStr">
        <is>
          <t>Harvard Law School clinic students team client organization report; Harvard GSD studio client community partner / HGSE client-based practicum; HLS Dispute Systems Design Clinic page (WebFetch)</t>
        </is>
      </c>
      <c r="F390" s="77" t="inlineStr">
        <is>
          <t>https://hls.harvard.edu/clinics/in-house-clinics/harvard-dispute-systems-design-clinic/; https://clinics.law.harvard.edu/hlep/; https://www.gsd.harvard.edu/urban-planning-design/programs/master-in-urban-planning/community-outreach/</t>
        </is>
      </c>
      <c r="G390" s="77" t="inlineStr">
        <is>
          <t>HLS Dispute Systems Design Clinic: teams of 2-3 with a client organization/community and a final report; qualifies on A/B/C but term of current delivery is undated. GSD core planning studio with real clients and HLEP are leads (evidence gaps). HGSE returned nothing.</t>
        </is>
      </c>
    </row>
    <row r="391">
      <c r="A391" s="77" t="inlineStr">
        <is>
          <t>US03</t>
        </is>
      </c>
      <c r="B391" s="77" t="inlineStr">
        <is>
          <t>Stanford</t>
        </is>
      </c>
      <c r="C391" s="77" t="inlineStr">
        <is>
          <t>Central provision</t>
        </is>
      </c>
      <c r="D391" s="77" t="inlineStr">
        <is>
          <t>Searched</t>
        </is>
      </c>
      <c r="E391" s="77" t="inlineStr">
        <is>
          <t>Stanford Haas Center Cardinal Quarter community partner team project course; Stanford Impact Labs student teams; Design for Extreme Affordability pages (legacy)</t>
        </is>
      </c>
      <c r="F391" s="77" t="inlineStr">
        <is>
          <t>https://extreme.stanford.edu/event/extreme-2026-application-cycle-open/; https://cardinalservice.stanford.edu/opportunities/cardinal-quarter; https://undergrad.stanford.edu/programs/community-engaged-learning-cardinal-courses</t>
        </is>
      </c>
      <c r="G391" s="77" t="inlineStr">
        <is>
          <t>Extreme is the strongest university-wide route (all-school graduate eligibility). Cardinal Quarter is individual placements; Cardinal Courses/Capstones are leads without verified team plus external-org evidence.</t>
        </is>
      </c>
    </row>
    <row r="392">
      <c r="A392" s="77" t="inlineStr">
        <is>
          <t>US03</t>
        </is>
      </c>
      <c r="B392" s="77" t="inlineStr">
        <is>
          <t>Stanford</t>
        </is>
      </c>
      <c r="C392" s="77" t="inlineStr">
        <is>
          <t>Business/management</t>
        </is>
      </c>
      <c r="D392" s="77" t="inlineStr">
        <is>
          <t>Searched</t>
        </is>
      </c>
      <c r="E392" s="77" t="inlineStr">
        <is>
          <t>Stanford GSB Global Study Trips / Social Innovation / Startup Garage client team project; Stanford GSB MBA course teams consult real client organization</t>
        </is>
      </c>
      <c r="F392" s="77" t="inlineStr">
        <is>
          <t>https://www.gsb.stanford.edu/experience/learning/entrepreneurship/courses/startup-garage; https://www.gsb.stanford.edu/organizations/leverage-gsb/act-nonprofits/services</t>
        </is>
      </c>
      <c r="G392" s="77" t="inlineStr">
        <is>
          <t>Startup Garage is team-based but no external organisation evidenced; ACT consulting uses alumni volunteers not students. GSB co-offers Extreme (S1).</t>
        </is>
      </c>
    </row>
    <row r="393">
      <c r="A393" s="77" t="inlineStr">
        <is>
          <t>US03</t>
        </is>
      </c>
      <c r="B393" s="77" t="inlineStr">
        <is>
          <t>Stanford</t>
        </is>
      </c>
      <c r="C393" s="77" t="inlineStr">
        <is>
          <t>Engineering/computing</t>
        </is>
      </c>
      <c r="D393" s="77" t="inlineStr">
        <is>
          <t>Searched</t>
        </is>
      </c>
      <c r="E393" s="77" t="inlineStr">
        <is>
          <t>Stanford ME310 global design innovation corporate partner team project; Stanford CS 194 software project industry partner client; Stanford CS 210 partner companies 2025-26</t>
        </is>
      </c>
      <c r="F393" s="77" t="inlineStr">
        <is>
          <t>https://me.stanford.edu/project-opportunity-me310abc; https://cs210.stanford.edu/; https://msande.stanford.edu/research-impact/mse-student-research/mse-senior-projects</t>
        </is>
      </c>
      <c r="G393" s="77" t="inlineStr">
        <is>
          <t>ME310 (sponsor-funded, 2026-27) and MS&amp;E senior projects (2026 sponsors) qualify; CS210B partner-seeded but current partners unverified; CS194 has no external client.</t>
        </is>
      </c>
    </row>
    <row r="394">
      <c r="A394" s="77" t="inlineStr">
        <is>
          <t>US03</t>
        </is>
      </c>
      <c r="B394" s="77" t="inlineStr">
        <is>
          <t>Stanford</t>
        </is>
      </c>
      <c r="C394" s="77" t="inlineStr">
        <is>
          <t>Science</t>
        </is>
      </c>
      <c r="D394" s="77" t="inlineStr">
        <is>
          <t>Searched</t>
        </is>
      </c>
      <c r="E394" s="77" t="inlineStr">
        <is>
          <t>Stanford Earth OR Biology OR Chemistry OR Physics students team project external partner capstone sponsor course</t>
        </is>
      </c>
      <c r="F394" s="77" t="inlineStr">
        <is>
          <t>https://earthsystems.stanford.edu/academics-admissions/undergraduate-program/earth-systems-major/senior-capstone-project; https://eiper.stanford.edu/academics-admissions/joint-and-dual-ms-degree/capstone-project; https://biology.stanford.edu/academics/undergraduate-program/capstone-requirement</t>
        </is>
      </c>
      <c r="G394" s="77" t="inlineStr">
        <is>
          <t>Biology and Physics capstones are individual; Earth Systems capstone and E-IPER client option (ENVRES 290) are leads but unverified for team plus client.</t>
        </is>
      </c>
    </row>
    <row r="395">
      <c r="A395" s="77" t="inlineStr">
        <is>
          <t>US03</t>
        </is>
      </c>
      <c r="B395" s="77" t="inlineStr">
        <is>
          <t>Stanford</t>
        </is>
      </c>
      <c r="C395" s="77" t="inlineStr">
        <is>
          <t>Arts/humanities/social sciences</t>
        </is>
      </c>
      <c r="D395" s="77" t="inlineStr">
        <is>
          <t>Searched</t>
        </is>
      </c>
      <c r="E395" s="77" t="inlineStr">
        <is>
          <t>Stanford Public Policy Policy Practicum client organization student team report; Stanford humanities OR social sciences OR communication OR education course teams community partner client project 2025-26</t>
        </is>
      </c>
      <c r="F395" s="77" t="inlineStr">
        <is>
          <t>https://publicpolicy.stanford.edu/undergraduate/practicum; https://publicpolicy.stanford.edu/graduate/graduate-program</t>
        </is>
      </c>
      <c r="G395" s="77" t="inlineStr">
        <is>
          <t>Public Policy Practicum (UG and MPP) is a compulsory team client capstone; no dated current-year evidence retrieved. No other humanities team-client course verified.</t>
        </is>
      </c>
    </row>
    <row r="396">
      <c r="A396" s="77" t="inlineStr">
        <is>
          <t>US03</t>
        </is>
      </c>
      <c r="B396" s="77" t="inlineStr">
        <is>
          <t>Stanford</t>
        </is>
      </c>
      <c r="C396" s="77" t="inlineStr">
        <is>
          <t>Other (law, health, design, architecture…)</t>
        </is>
      </c>
      <c r="D396" s="77" t="inlineStr">
        <is>
          <t>Searched</t>
        </is>
      </c>
      <c r="E396" s="77" t="inlineStr">
        <is>
          <t>Stanford Law School clinic students team client; Stanford Biodesign OR Haas Center community partner team course; Law &amp; Policy Lab</t>
        </is>
      </c>
      <c r="F396" s="77" t="inlineStr">
        <is>
          <t>https://law.stanford.edu/education/only-at-sls/law-policy-lab/; https://law.stanford.edu/entrepreneurship-clinic/</t>
        </is>
      </c>
      <c r="G396" s="77" t="inlineStr">
        <is>
          <t>Law &amp; Policy Lab practicums have public-sector clients (2026-27 listed) but team basis unclear; clinics are casework. Biodesign/medicine not located in results.</t>
        </is>
      </c>
    </row>
    <row r="397">
      <c r="A397" s="77" t="inlineStr">
        <is>
          <t>US04</t>
        </is>
      </c>
      <c r="B397" s="77" t="inlineStr">
        <is>
          <t>California Institute of Technology</t>
        </is>
      </c>
      <c r="C397" s="77" t="inlineStr">
        <is>
          <t>Central provision</t>
        </is>
      </c>
      <c r="D397" s="77" t="inlineStr">
        <is>
          <t>Searched</t>
        </is>
      </c>
      <c r="E397" s="77" t="inlineStr">
        <is>
          <t>Caltech Student-Faculty Programs Industry Partnership Program project sponsor student team; Caltech CALE experiential learning students teams employer project</t>
        </is>
      </c>
      <c r="F397" s="77" t="inlineStr">
        <is>
          <t>https://career.caltech.edu/employers/employers-partnerships; https://www.catalog.caltech.edu/current/general-information/careers-advising-and-experiential-learning-cael/; https://sfp.caltech.edu/undergraduate-research/programs/surf/eligibility_requirements</t>
        </is>
      </c>
      <c r="G397" s="77" t="inlineStr">
        <is>
          <t>No central team-project scheme with external organisations found. CALE is a careers service; SURF is individual research.</t>
        </is>
      </c>
    </row>
    <row r="398">
      <c r="A398" s="77" t="inlineStr">
        <is>
          <t>US04</t>
        </is>
      </c>
      <c r="B398" s="77" t="inlineStr">
        <is>
          <t>California Institute of Technology</t>
        </is>
      </c>
      <c r="C398" s="77" t="inlineStr">
        <is>
          <t>Business/management</t>
        </is>
      </c>
      <c r="D398" s="77" t="inlineStr">
        <is>
          <t>Not applicable</t>
        </is>
      </c>
      <c r="E398" s="77" t="inlineStr"/>
      <c r="F398" s="77" t="inlineStr"/>
      <c r="G398" s="77" t="inlineStr">
        <is>
          <t>Caltech has no business or management school.</t>
        </is>
      </c>
    </row>
    <row r="399">
      <c r="A399" s="77" t="inlineStr">
        <is>
          <t>US04</t>
        </is>
      </c>
      <c r="B399" s="77" t="inlineStr">
        <is>
          <t>California Institute of Technology</t>
        </is>
      </c>
      <c r="C399" s="77" t="inlineStr">
        <is>
          <t>Engineering/computing</t>
        </is>
      </c>
      <c r="D399" s="77" t="inlineStr">
        <is>
          <t>Searched</t>
        </is>
      </c>
      <c r="E399" s="77" t="inlineStr">
        <is>
          <t>Caltech ME 72 engineering design project sponsor; Caltech course industry-sponsored team project company client design capstone; Caltech Space Challenge student teams JPL mentors; Caltech Hackathon/consulting student team nonprofit client project</t>
        </is>
      </c>
      <c r="F399" s="77" t="inlineStr">
        <is>
          <t>https://www.caltech.edu/about/news/climbing-to-the-top-inside-caltechs-41st-annual-me-72-student-engineering-competition; https://www.caltech.edu/about/news/caltechs-2026-space-challenge-visits-a-comet-and-venus; https://www.cms.caltech.edu/academics/courses</t>
        </is>
      </c>
      <c r="G399" s="77" t="inlineStr">
        <is>
          <t>Team capstones exist (ME 72, CS/IDS 163, Space Challenge) but external-organisation role is absent or unspecified.</t>
        </is>
      </c>
    </row>
    <row r="400">
      <c r="A400" s="77" t="inlineStr">
        <is>
          <t>US04</t>
        </is>
      </c>
      <c r="B400" s="77" t="inlineStr">
        <is>
          <t>California Institute of Technology</t>
        </is>
      </c>
      <c r="C400" s="77" t="inlineStr">
        <is>
          <t>Science</t>
        </is>
      </c>
      <c r="D400" s="77" t="inlineStr">
        <is>
          <t>Searched</t>
        </is>
      </c>
      <c r="E400" s="77" t="inlineStr">
        <is>
          <t>Caltech computing mathematical sciences OR geology OR astronomy course industry partner project students teams sponsor data</t>
        </is>
      </c>
      <c r="F400" s="77" t="inlineStr">
        <is>
          <t>https://www.cms.caltech.edu/academics/courses</t>
        </is>
      </c>
      <c r="G400" s="77" t="inlineStr">
        <is>
          <t>No physical/life/earth-science course with external client found; only CMS courses (S1) with unspecified advisors.</t>
        </is>
      </c>
    </row>
    <row r="401">
      <c r="A401" s="77" t="inlineStr">
        <is>
          <t>US04</t>
        </is>
      </c>
      <c r="B401" s="77" t="inlineStr">
        <is>
          <t>California Institute of Technology</t>
        </is>
      </c>
      <c r="C401" s="77" t="inlineStr">
        <is>
          <t>Arts/humanities/social sciences</t>
        </is>
      </c>
      <c r="D401" s="77" t="inlineStr">
        <is>
          <t>Searched</t>
        </is>
      </c>
      <c r="E401" s="77" t="inlineStr">
        <is>
          <t>Caltech humanities social sciences OR biology OR chemistry course student teams real-world client community partner project</t>
        </is>
      </c>
      <c r="F401" s="77" t="inlineStr">
        <is>
          <t>https://www.hss.caltech.edu/undergraduate-studies/beyond-the-classroom</t>
        </is>
      </c>
      <c r="G401" s="77" t="inlineStr">
        <is>
          <t>HSS offers faculty-advised individual theses; no external-client team project found.</t>
        </is>
      </c>
    </row>
    <row r="402">
      <c r="A402" s="77" t="inlineStr">
        <is>
          <t>US04</t>
        </is>
      </c>
      <c r="B402" s="77" t="inlineStr">
        <is>
          <t>California Institute of Technology</t>
        </is>
      </c>
      <c r="C402" s="77" t="inlineStr">
        <is>
          <t>Other (law, health, design, architecture…)</t>
        </is>
      </c>
      <c r="D402" s="77" t="inlineStr">
        <is>
          <t>Searched</t>
        </is>
      </c>
      <c r="E402" s="77" t="inlineStr">
        <is>
          <t>Caltech medical engineering design course clinical partner team project</t>
        </is>
      </c>
      <c r="F402" s="77" t="inlineStr">
        <is>
          <t>https://mede.caltech.edu/academics/courses; https://catalog.caltech.edu/current/2025-26/department/MedE/</t>
        </is>
      </c>
      <c r="G402" s="77" t="inlineStr">
        <is>
          <t>Medical engineering has a Rancho Los Amigos partnered design course but it is not offered 2025-26 or 2026-27. No law, health or architecture schools.</t>
        </is>
      </c>
    </row>
    <row r="403">
      <c r="A403" s="77" t="inlineStr">
        <is>
          <t>US05</t>
        </is>
      </c>
      <c r="B403" s="77" t="inlineStr">
        <is>
          <t>California Berkeley</t>
        </is>
      </c>
      <c r="C403" s="77" t="inlineStr">
        <is>
          <t>Central provision</t>
        </is>
      </c>
      <c r="D403" s="77" t="inlineStr">
        <is>
          <t>Searched</t>
        </is>
      </c>
      <c r="E403" s="77" t="inlineStr">
        <is>
          <t>Berkeley Discovery Partners industry project students teams external organization</t>
        </is>
      </c>
      <c r="F403" s="77" t="inlineStr">
        <is>
          <t>https://discovery.berkeley.edu/students/overview; https://cdss.berkeley.edu/discovery/partner</t>
        </is>
      </c>
      <c r="G403" s="77" t="inlineStr">
        <is>
          <t>Berkeley Discovery is a platform/framework with no scheme detail; Data Science Discovery (S2) is the concrete route found.</t>
        </is>
      </c>
    </row>
    <row r="404">
      <c r="A404" s="77" t="inlineStr">
        <is>
          <t>US05</t>
        </is>
      </c>
      <c r="B404" s="77" t="inlineStr">
        <is>
          <t>California Berkeley</t>
        </is>
      </c>
      <c r="C404" s="77" t="inlineStr">
        <is>
          <t>Business/management</t>
        </is>
      </c>
      <c r="D404" s="77" t="inlineStr">
        <is>
          <t>Searched</t>
        </is>
      </c>
      <c r="E404" s="77" t="inlineStr">
        <is>
          <t>Berkeley Haas client consulting project students team; Haas Startup Lab MBA 295T</t>
        </is>
      </c>
      <c r="F404" s="77" t="inlineStr">
        <is>
          <t>https://haas.berkeley.edu/cssl/programs-events/social-sector-solutions/; https://mba.haas.berkeley.edu/academics/experiential-learning</t>
        </is>
      </c>
      <c r="G404" s="77" t="inlineStr">
        <is>
          <t>Several Haas MBA team client courses (Social Sector Solutions, Haas@Work, Startup Lab); all graduate; currency weakly evidenced.</t>
        </is>
      </c>
    </row>
    <row r="405">
      <c r="A405" s="77" t="inlineStr">
        <is>
          <t>US05</t>
        </is>
      </c>
      <c r="B405" s="77" t="inlineStr">
        <is>
          <t>California Berkeley</t>
        </is>
      </c>
      <c r="C405" s="77" t="inlineStr">
        <is>
          <t>Engineering/computing</t>
        </is>
      </c>
      <c r="D405" s="77" t="inlineStr">
        <is>
          <t>Searched</t>
        </is>
      </c>
      <c r="E405" s="77" t="inlineStr">
        <is>
          <t>Berkeley Engineering capstone industry sponsored project team Fung Institute Master of Engineering; Berkeley data science capstone external client; Berkeley Engineering Fung Fellowship undergraduate team industry project 2026</t>
        </is>
      </c>
      <c r="F405" s="77" t="inlineStr">
        <is>
          <t>https://funginstitute.berkeley.edu/programs-centers/full-time-program/capstone-experience/; https://funginstitute.berkeley.edu/partners/; https://funginstitute.berkeley.edu/ff-showcase-2026/</t>
        </is>
      </c>
      <c r="G405" s="77" t="inlineStr">
        <is>
          <t>MEng capstone with industry sponsors; undergraduate EECS/Data Science capstones not found (one follow-up search was refused by session limit). Fung Fellowship (S7) is an undergraduate partner-project route. MIDS client-based DATASCI 210 option exists (search summary), not assessed.</t>
        </is>
      </c>
    </row>
    <row r="406">
      <c r="A406" s="77" t="inlineStr">
        <is>
          <t>US05</t>
        </is>
      </c>
      <c r="B406" s="77" t="inlineStr">
        <is>
          <t>California Berkeley</t>
        </is>
      </c>
      <c r="C406" s="77" t="inlineStr">
        <is>
          <t>Science</t>
        </is>
      </c>
      <c r="D406" s="77" t="inlineStr">
        <is>
          <t>Searched</t>
        </is>
      </c>
      <c r="E406" s="77" t="inlineStr">
        <is>
          <t>Berkeley natural resources/chemistry/biology/physics client project external partner</t>
        </is>
      </c>
      <c r="F406" s="77" t="inlineStr">
        <is>
          <t>https://msse.berkeley.edu/partner-with-us/</t>
        </is>
      </c>
      <c r="G406" s="77" t="inlineStr">
        <is>
          <t>Nothing undergraduate found; MSSE capstone is a lead only; Data Discovery (S2) spans data science.</t>
        </is>
      </c>
    </row>
    <row r="407">
      <c r="A407" s="77" t="inlineStr">
        <is>
          <t>US05</t>
        </is>
      </c>
      <c r="B407" s="77" t="inlineStr">
        <is>
          <t>California Berkeley</t>
        </is>
      </c>
      <c r="C407" s="77" t="inlineStr">
        <is>
          <t>Arts/humanities/social sciences</t>
        </is>
      </c>
      <c r="D407" s="77" t="inlineStr">
        <is>
          <t>Searched</t>
        </is>
      </c>
      <c r="E407" s="77" t="inlineStr">
        <is>
          <t>Berkeley Goldman School of Public Policy client organization team; Berkeley undergraduate course student teams client project external organization capstone (sociology/public policy/data science/EECS)</t>
        </is>
      </c>
      <c r="F407" s="77" t="inlineStr">
        <is>
          <t>https://gspp.berkeley.edu/career-services/client-based-projects/introduction-to-policy-analysis-ipa; https://gspp.berkeley.edu/career-services/client-based-projects/capstone-projects</t>
        </is>
      </c>
      <c r="G407" s="77" t="inlineStr">
        <is>
          <t>GSPP IPA (team, public-sector clients) qualifies; Capstone is individual. A humanities/social-science undergraduate query was refused by the session limit and not run. Follow-up search found no undergraduate humanities/social-science client-team course.</t>
        </is>
      </c>
    </row>
    <row r="408">
      <c r="A408" s="77" t="inlineStr">
        <is>
          <t>US05</t>
        </is>
      </c>
      <c r="B408" s="77" t="inlineStr">
        <is>
          <t>California Berkeley</t>
        </is>
      </c>
      <c r="C408" s="77" t="inlineStr">
        <is>
          <t>Other (law, health, design, architecture…)</t>
        </is>
      </c>
      <c r="D408" s="77" t="inlineStr">
        <is>
          <t>Searched</t>
        </is>
      </c>
      <c r="E408" s="77" t="inlineStr">
        <is>
          <t>Berkeley public health/architecture/law clinic student teams community partner client project</t>
        </is>
      </c>
      <c r="F408" s="77" t="inlineStr">
        <is>
          <t>https://www.law.berkeley.edu/experiential/clinics/environmental-law-clinic/about-the-clinic/</t>
        </is>
      </c>
      <c r="G408" s="77" t="inlineStr">
        <is>
          <t>Law clinics are client casework (excluded as evidence gap); public health items are funded student ventures; no architecture result.</t>
        </is>
      </c>
    </row>
    <row r="409">
      <c r="A409" s="77" t="inlineStr">
        <is>
          <t>US06</t>
        </is>
      </c>
      <c r="B409" s="77" t="inlineStr">
        <is>
          <t>Chicago</t>
        </is>
      </c>
      <c r="C409" s="77" t="inlineStr">
        <is>
          <t>Central provision</t>
        </is>
      </c>
      <c r="D409" s="77" t="inlineStr">
        <is>
          <t>Searched</t>
        </is>
      </c>
      <c r="E409" s="77" t="inlineStr">
        <is>
          <t>UChicago Metcalf Sprints team project employer partner deliverable; WebFetch Metcalf Sprints and Internship Programs pages</t>
        </is>
      </c>
      <c r="F409" s="77" t="inlineStr">
        <is>
          <t>https://careeradvancement.uchicago.edu/student-opportunities/month-long-programs/metcalf-sprints/</t>
        </is>
      </c>
      <c r="G409" s="77" t="inlineStr">
        <is>
          <t>Metcalf Sprints are the central employer-project route (team deliverables for employer partners; extracurricular, grant-funded, 2-3 weeks).</t>
        </is>
      </c>
    </row>
    <row r="410">
      <c r="A410" s="77" t="inlineStr">
        <is>
          <t>US06</t>
        </is>
      </c>
      <c r="B410" s="77" t="inlineStr">
        <is>
          <t>Chicago</t>
        </is>
      </c>
      <c r="C410" s="77" t="inlineStr">
        <is>
          <t>Business/management</t>
        </is>
      </c>
      <c r="D410" s="77" t="inlineStr">
        <is>
          <t>Searched</t>
        </is>
      </c>
      <c r="E410" s="77" t="inlineStr">
        <is>
          <t>Booth Applied Policy / Management Lab student teams consulting client project course</t>
        </is>
      </c>
      <c r="F410" s="77" t="inlineStr">
        <is>
          <t>https://www.chicagobooth.edu/research/davis/courses-for-mba-students; https://www.chicagobooth.edu/research/rustandy/what-we-do/social-impact-and-business/social-impact-consulting-projects</t>
        </is>
      </c>
      <c r="G410" s="77" t="inlineStr">
        <is>
          <t>Booth Consulting Lab (Kearney-sourced real clients) fits A/B/C but is undated; Marketing/Social Impact Labs and student-run consulting are leads.</t>
        </is>
      </c>
    </row>
    <row r="411">
      <c r="A411" s="77" t="inlineStr">
        <is>
          <t>US06</t>
        </is>
      </c>
      <c r="B411" s="77" t="inlineStr">
        <is>
          <t>Chicago</t>
        </is>
      </c>
      <c r="C411" s="77" t="inlineStr">
        <is>
          <t>Engineering/computing</t>
        </is>
      </c>
      <c r="D411" s="77" t="inlineStr">
        <is>
          <t>Searched</t>
        </is>
      </c>
      <c r="E411" s="77" t="inlineStr">
        <is>
          <t>Pritzker Molecular Engineering or Computer Science industry sponsored capstone project student teams</t>
        </is>
      </c>
      <c r="F411" s="77" t="inlineStr">
        <is>
          <t>https://pme.uchicago.edu/news/uchicagos-engineering-design-capstone-connects-students-industry-partners-kickstart-their</t>
        </is>
      </c>
      <c r="G411" s="77" t="inlineStr">
        <is>
          <t>PME senior Engineering Design capstone with industry sponsors verified (2023 source); no Computer Science equivalent found; Data Science Clinic recorded jointly.</t>
        </is>
      </c>
    </row>
    <row r="412">
      <c r="A412" s="77" t="inlineStr">
        <is>
          <t>US06</t>
        </is>
      </c>
      <c r="B412" s="77" t="inlineStr">
        <is>
          <t>Chicago</t>
        </is>
      </c>
      <c r="C412" s="77" t="inlineStr">
        <is>
          <t>Science</t>
        </is>
      </c>
      <c r="D412" s="77" t="inlineStr">
        <is>
          <t>Searched</t>
        </is>
      </c>
      <c r="E412" s="77" t="inlineStr">
        <is>
          <t>UChicago Data Science Institute ... capstone external partner team; UChicago Data Science Clinic undergraduate course industry partner project team; UChicago physical sciences biological sciences undergraduate team project industry partner course sponsor</t>
        </is>
      </c>
      <c r="F412" s="77" t="inlineStr">
        <is>
          <t>https://datascience.uchicago.edu/education/data-science-clinic/; https://datascience.uchicago.edu/education/masters-programs/ms-in-applied-data-science/capstone-projects/</t>
        </is>
      </c>
      <c r="G412" s="77" t="inlineStr">
        <is>
          <t>Data Science Clinic and MS-ADS capstone qualify; a natural-science search (physics/biology) found only instrument-building groups and faculty-sponsored research, no external-organisation team project (search extract only).</t>
        </is>
      </c>
    </row>
    <row r="413">
      <c r="A413" s="77" t="inlineStr">
        <is>
          <t>US06</t>
        </is>
      </c>
      <c r="B413" s="77" t="inlineStr">
        <is>
          <t>Chicago</t>
        </is>
      </c>
      <c r="C413" s="77" t="inlineStr">
        <is>
          <t>Arts/humanities/social sciences</t>
        </is>
      </c>
      <c r="D413" s="77" t="inlineStr">
        <is>
          <t>Searched</t>
        </is>
      </c>
      <c r="E413" s="77" t="inlineStr">
        <is>
          <t>Harris Public Policy Policy Lab client organization student team capstone; UChicago College humanities arts students project community partner course team Chicago organization; WebFetch Harris undergraduate capstone projects</t>
        </is>
      </c>
      <c r="F413" s="77" t="inlineStr">
        <is>
          <t>https://harris.uchicago.edu/academics/design-your-path/applied-experience/harris-policy-lab; https://harris.uchicago.edu/sites/default/files/2026-04/PPHA%2060000_Policy%20Lab_Goerge_2026.pdf</t>
        </is>
      </c>
      <c r="G413" s="77" t="inlineStr">
        <is>
          <t>Harris Policy Labs are strong dated client-team provision; humanities/arts provision found only as community engagement/individual capstones (excluded).</t>
        </is>
      </c>
    </row>
    <row r="414">
      <c r="A414" s="77" t="inlineStr">
        <is>
          <t>US06</t>
        </is>
      </c>
      <c r="B414" s="77" t="inlineStr">
        <is>
          <t>Chicago</t>
        </is>
      </c>
      <c r="C414" s="77" t="inlineStr">
        <is>
          <t>Other (law, health, design, architecture…)</t>
        </is>
      </c>
      <c r="D414" s="77" t="inlineStr">
        <is>
          <t>Searched</t>
        </is>
      </c>
      <c r="E414" s="77" t="inlineStr">
        <is>
          <t>UChicago Law School clinic students client organization team; Crown Family School social work students project client</t>
        </is>
      </c>
      <c r="F414" s="77" t="inlineStr">
        <is>
          <t>https://www.law.uchicago.edu/clinics/innovation/student-work</t>
        </is>
      </c>
      <c r="G414" s="77" t="inlineStr">
        <is>
          <t>Law clinics are legal casework (excluded as near-miss); nothing found for Crown Family School; no medicine/design/architecture project route searched.</t>
        </is>
      </c>
    </row>
    <row r="415">
      <c r="A415" s="77" t="inlineStr">
        <is>
          <t>US07</t>
        </is>
      </c>
      <c r="B415" s="77" t="inlineStr">
        <is>
          <t>Pennsylvania</t>
        </is>
      </c>
      <c r="C415" s="77" t="inlineStr">
        <is>
          <t>Central provision</t>
        </is>
      </c>
      <c r="D415" s="77" t="inlineStr">
        <is>
          <t>Searched</t>
        </is>
      </c>
      <c r="E415" s="77" t="inlineStr">
        <is>
          <t>Netter Center ABCS Spring 2026 courses (WebFetch)</t>
        </is>
      </c>
      <c r="F415" s="77" t="inlineStr">
        <is>
          <t>https://www.nettercenter.upenn.edu/what-we-do/abcs-courses/spring-2026-abcs-courses</t>
        </is>
      </c>
      <c r="G415" s="77" t="inlineStr">
        <is>
          <t>ABCS Spring 2026 lists 33 courses; several have small groups working with school/community partners but mostly teaching/service, not client-set projects.</t>
        </is>
      </c>
    </row>
    <row r="416">
      <c r="A416" s="77" t="inlineStr">
        <is>
          <t>US07</t>
        </is>
      </c>
      <c r="B416" s="77" t="inlineStr">
        <is>
          <t>Pennsylvania</t>
        </is>
      </c>
      <c r="C416" s="77" t="inlineStr">
        <is>
          <t>Business/management</t>
        </is>
      </c>
      <c r="D416" s="77" t="inlineStr">
        <is>
          <t>Searched</t>
        </is>
      </c>
      <c r="E416" s="77" t="inlineStr">
        <is>
          <t>Wharton Field Application Project Lauder VIP client team; Wharton Global Consulting Practicum; Wharton WISC consulting; Wharton Field Application Project MBA</t>
        </is>
      </c>
      <c r="F416" s="77" t="inlineStr">
        <is>
          <t>https://impact.wharton.upenn.edu/students/wharton-impact-and-sustainability-consulting-wisc/; https://www.wharton.upenn.edu/story/wharton-launches-social-impact-practicum-for-emba-students/</t>
        </is>
      </c>
      <c r="G416" s="77" t="inlineStr">
        <is>
          <t>WISC (co-curricular client consulting teams, Fall 2026 confirmed), EMBA Social Impact Consulting Practicum (2025 article), MBA Field Application Projects (recruiter page only).</t>
        </is>
      </c>
    </row>
    <row r="417">
      <c r="A417" s="77" t="inlineStr">
        <is>
          <t>US07</t>
        </is>
      </c>
      <c r="B417" s="77" t="inlineStr">
        <is>
          <t>Pennsylvania</t>
        </is>
      </c>
      <c r="C417" s="77" t="inlineStr">
        <is>
          <t>Engineering/computing</t>
        </is>
      </c>
      <c r="D417" s="77" t="inlineStr">
        <is>
          <t>Searched</t>
        </is>
      </c>
      <c r="E417" s="77" t="inlineStr">
        <is>
          <t>Penn Engineering Senior Design industry sponsored project team sponsor</t>
        </is>
      </c>
      <c r="F417" s="77" t="inlineStr">
        <is>
          <t>https://academics.engineering.upenn.edu/ugrad/senior-design/</t>
        </is>
      </c>
      <c r="G417" s="77" t="inlineStr">
        <is>
          <t>Official Senior Design page describes only the Alumni Society competition; no evidence of external sponsors as standard (C unclear).</t>
        </is>
      </c>
    </row>
    <row r="418">
      <c r="A418" s="77" t="inlineStr">
        <is>
          <t>US07</t>
        </is>
      </c>
      <c r="B418" s="77" t="inlineStr">
        <is>
          <t>Pennsylvania</t>
        </is>
      </c>
      <c r="C418" s="77" t="inlineStr">
        <is>
          <t>Science</t>
        </is>
      </c>
      <c r="D418" s="77" t="inlineStr">
        <is>
          <t>Searched</t>
        </is>
      </c>
      <c r="E418" s="77" t="inlineStr">
        <is>
          <t>Penn SAS physics chemistry biology environmental studies capstone team external partner client</t>
        </is>
      </c>
      <c r="F418" s="77" t="inlineStr">
        <is>
          <t>https://www.lps.upenn.edu/degree-programs/mcs/research-partners-and-opportunities</t>
        </is>
      </c>
      <c r="G418" s="77" t="inlineStr">
        <is>
          <t>No team-based client project found in natural sciences; MCS capstones are individual.</t>
        </is>
      </c>
    </row>
    <row r="419">
      <c r="A419" s="77" t="inlineStr">
        <is>
          <t>US07</t>
        </is>
      </c>
      <c r="B419" s="77" t="inlineStr">
        <is>
          <t>Pennsylvania</t>
        </is>
      </c>
      <c r="C419" s="77" t="inlineStr">
        <is>
          <t>Arts/humanities/social sciences</t>
        </is>
      </c>
      <c r="D419" s="77" t="inlineStr">
        <is>
          <t>Searched</t>
        </is>
      </c>
      <c r="E419" s="77" t="inlineStr">
        <is>
          <t>Penn Arts Sciences data science/CS capstone real client; Fels capstones; Fels MPA capstone team client</t>
        </is>
      </c>
      <c r="F419" s="77" t="inlineStr">
        <is>
          <t>https://www.fels.upenn.edu/student-experience/capstones</t>
        </is>
      </c>
      <c r="G419" s="77" t="inlineStr">
        <is>
          <t>Fels capstone with nonprofit/government partners.</t>
        </is>
      </c>
    </row>
    <row r="420">
      <c r="A420" s="77" t="inlineStr">
        <is>
          <t>US07</t>
        </is>
      </c>
      <c r="B420" s="77" t="inlineStr">
        <is>
          <t>Pennsylvania</t>
        </is>
      </c>
      <c r="C420" s="77" t="inlineStr">
        <is>
          <t>Other (law, health, design, architecture…)</t>
        </is>
      </c>
      <c r="D420" s="77" t="inlineStr">
        <is>
          <t>Searched</t>
        </is>
      </c>
      <c r="E420" s="77" t="inlineStr">
        <is>
          <t>Weitzman design studio community partner; Penn Carey Law clinic / Dental / Nursing / Vet community partner team</t>
        </is>
      </c>
      <c r="F420" s="77" t="inlineStr">
        <is>
          <t>https://www.design.upenn.edu/community-partners; https://www.dental.upenn.edu/news-events/2024/09/20/9990069/</t>
        </is>
      </c>
      <c r="G420" s="77" t="inlineStr">
        <is>
          <t>Weitzman studios and health-professions programmes have community partners but no course-level qualifying route verified; Carey Law clinics returned no result.</t>
        </is>
      </c>
    </row>
    <row r="421">
      <c r="A421" s="77" t="inlineStr">
        <is>
          <t>US08</t>
        </is>
      </c>
      <c r="B421" s="77" t="inlineStr">
        <is>
          <t>Cornell</t>
        </is>
      </c>
      <c r="C421" s="77" t="inlineStr">
        <is>
          <t>Central provision</t>
        </is>
      </c>
      <c r="D421" s="77" t="inlineStr">
        <is>
          <t>Searched</t>
        </is>
      </c>
      <c r="E421" s="77" t="inlineStr">
        <is>
          <t>Cornell Engaged Learning community partner course student teams project nonprofit 2025; Cornell Career Services employer sponsored project OR case challenge OR hackathon students teams company</t>
        </is>
      </c>
      <c r="F421" s="77" t="inlineStr">
        <is>
          <t>https://news.cornell.edu/stories/2025/11/cornell-engineering-sets-ambitious-goal-community-engaged-learning; https://www.duffield.cornell.edu/students/undergraduate-students/special-programs/project-teams</t>
        </is>
      </c>
      <c r="G421" s="77" t="inlineStr">
        <is>
          <t>No university-wide employer-project scheme found; Einhorn Center funds community-engaged learning and Engineering Student Project Teams are student-led without evidenced external sponsors. Hackathons are short sponsor events.</t>
        </is>
      </c>
    </row>
    <row r="422">
      <c r="A422" s="77" t="inlineStr">
        <is>
          <t>US08</t>
        </is>
      </c>
      <c r="B422" s="77" t="inlineStr">
        <is>
          <t>Cornell</t>
        </is>
      </c>
      <c r="C422" s="77" t="inlineStr">
        <is>
          <t>Business/management</t>
        </is>
      </c>
      <c r="D422" s="77" t="inlineStr">
        <is>
          <t>Searched</t>
        </is>
      </c>
      <c r="E422" s="77" t="inlineStr">
        <is>
          <t>Cornell Johnson MBA Consulting Practicum live client project teams; Cornell AEM OR Applied Economics OR Information Science capstone project course client organization student teams</t>
        </is>
      </c>
      <c r="F422" s="77" t="inlineStr">
        <is>
          <t>https://classes.cornell.edu/browse/roster/FA25/class/AEM/4000; https://business.cornell.edu/dyson/grand-challenges/projects/; https://business.cornell.edu/admissions/graduate/mba/curriculum/immersion-learning/strategic-product-and-marketing/</t>
        </is>
      </c>
      <c r="G422" s="77" t="inlineStr">
        <is>
          <t>Dyson Grand Challenges AEM 4000 (about 50 external-partner projects per year) and Johnson MBA Strategic Product &amp; Marketing Immersion qualify; other Johnson immersions and MPS AEM capstone not verified.</t>
        </is>
      </c>
    </row>
    <row r="423">
      <c r="A423" s="77" t="inlineStr">
        <is>
          <t>US08</t>
        </is>
      </c>
      <c r="B423" s="77" t="inlineStr">
        <is>
          <t>Cornell</t>
        </is>
      </c>
      <c r="C423" s="77" t="inlineStr">
        <is>
          <t>Engineering/computing</t>
        </is>
      </c>
      <c r="D423" s="77" t="inlineStr">
        <is>
          <t>Searched</t>
        </is>
      </c>
      <c r="E423" s="77" t="inlineStr">
        <is>
          <t>Cornell Engineering Management MEng project team industry client sponsor; Cornell Engineering undergraduate design capstone industry sponsored project MAE OR ECE OR BME OR Civil team sponsor; Cornell CIS OR Statistics OR Data Science capstone industry partner</t>
        </is>
      </c>
      <c r="F423" s="77" t="inlineStr">
        <is>
          <t>https://www.duffield.cornell.edu/mem/em/projects/sponsor-industry-collaboration-project; https://infosci.cornell.edu/masters/mps/curriculum/project; https://www.duffield.cornell.edu/cbe/meng/meng-projects/; https://www.cs.cornell.edu/courses/cs5150/2026sp/projects.html</t>
        </is>
      </c>
      <c r="G423" s="77" t="inlineStr">
        <is>
          <t>MEng sponsored team projects (Engineering Management, Chemical Engineering) and INFO 5900 MPS client projects found; Cornell Tech Product Studio has industry advisors; CS 5150 uses course staff as clients in 2026. Undergraduate engineering sponsor capstones not found.</t>
        </is>
      </c>
    </row>
    <row r="424">
      <c r="A424" s="77" t="inlineStr">
        <is>
          <t>US08</t>
        </is>
      </c>
      <c r="B424" s="77" t="inlineStr">
        <is>
          <t>Cornell</t>
        </is>
      </c>
      <c r="C424" s="77" t="inlineStr">
        <is>
          <t>Science</t>
        </is>
      </c>
      <c r="D424" s="77" t="inlineStr">
        <is>
          <t>Searched</t>
        </is>
      </c>
      <c r="E424" s="77" t="inlineStr">
        <is>
          <t>Cornell College of Arts and Sciences OR CALS course student teams real client project partner organization semester; Cornell CIS OR Statistics OR Data Science MPS OR MEng capstone industry partner project teams</t>
        </is>
      </c>
      <c r="F424" s="77" t="inlineStr">
        <is>
          <t>https://phs.weill.cornell.edu/graduate-education-clinical-training/become-capstone-partner</t>
        </is>
      </c>
      <c r="G424" s="77" t="inlineStr">
        <is>
          <t>No Ithaca natural-science client-team course verified; Weill Cornell MS Biostatistics/Data Science capstone with client partners found. CALS Project Teams page is student-led.</t>
        </is>
      </c>
    </row>
    <row r="425">
      <c r="A425" s="77" t="inlineStr">
        <is>
          <t>US08</t>
        </is>
      </c>
      <c r="B425" s="77" t="inlineStr">
        <is>
          <t>Cornell</t>
        </is>
      </c>
      <c r="C425" s="77" t="inlineStr">
        <is>
          <t>Arts/humanities/social sciences</t>
        </is>
      </c>
      <c r="D425" s="77" t="inlineStr">
        <is>
          <t>Searched</t>
        </is>
      </c>
      <c r="E425" s="77" t="inlineStr">
        <is>
          <t>Cornell Brooks School OR ILR OR Government studio course client organization students team policy report; Cornell Brooks School of Public Policy OR ILR OR Sociology OR Government undergraduate course teams work with community partner client deliverable report</t>
        </is>
      </c>
      <c r="F425" s="77" t="inlineStr">
        <is>
          <t>https://classes.cornell.edu/browse/roster/SP22/class/PAM/4950</t>
        </is>
      </c>
      <c r="G425" s="77" t="inlineStr">
        <is>
          <t>Only a 2022 PAM 4950 community-partner course and PUBPOL 3050 (search summaries) surfaced; nothing current verified for ILR, Government, Sociology, Brooks.</t>
        </is>
      </c>
    </row>
    <row r="426">
      <c r="A426" s="77" t="inlineStr">
        <is>
          <t>US08</t>
        </is>
      </c>
      <c r="B426" s="77" t="inlineStr">
        <is>
          <t>Cornell</t>
        </is>
      </c>
      <c r="C426" s="77" t="inlineStr">
        <is>
          <t>Other (law, health, design, architecture…)</t>
        </is>
      </c>
      <c r="D426" s="77" t="inlineStr">
        <is>
          <t>Searched</t>
        </is>
      </c>
      <c r="E426" s="77" t="inlineStr">
        <is>
          <t>Cornell Hotel School OR Architecture Art Planning OR Law School clinic student teams external client project course</t>
        </is>
      </c>
      <c r="F426" s="77" t="inlineStr">
        <is>
          <t>https://www.lawschool.cornell.edu/academics/experiential-learning/clinical-program/international-human-rights-clinic/</t>
        </is>
      </c>
      <c r="G426" s="77" t="inlineStr">
        <is>
          <t>Law clinics (IHR Clinic recorded; Entrepreneurship Law Clinic is client representation). Hotel and AAP: no client-team course found in results.</t>
        </is>
      </c>
    </row>
    <row r="427">
      <c r="A427" s="77" t="inlineStr">
        <is>
          <t>US09</t>
        </is>
      </c>
      <c r="B427" s="77" t="inlineStr">
        <is>
          <t>Yale</t>
        </is>
      </c>
      <c r="C427" s="77" t="inlineStr">
        <is>
          <t>Central provision</t>
        </is>
      </c>
      <c r="D427" s="77" t="inlineStr">
        <is>
          <t>Searched</t>
        </is>
      </c>
      <c r="E427" s="77" t="inlineStr">
        <is>
          <t>Yale Career Strategy OR Dwight Hall OR Yale Ventures student teams consulting project external organization university-wide; fetch city.yale.edu Tsai CITY Accelerator page (legacy row)</t>
        </is>
      </c>
      <c r="F427" s="77" t="inlineStr">
        <is>
          <t>https://city.yale.edu/programs/vdp_accelerator; https://ventures.yale.edu/about/student-opportunities</t>
        </is>
      </c>
      <c r="G427" s="77" t="inlineStr">
        <is>
          <t>No university-wide central programme placing student teams with external clients was found. Tsai CITY Accelerator is a venture-development programme for student-owned ventures (no external client); Yale Ventures serves Yale faculty ventures (internal); Dwight Hall is independent volunteering.</t>
        </is>
      </c>
    </row>
    <row r="428">
      <c r="A428" s="77" t="inlineStr">
        <is>
          <t>US09</t>
        </is>
      </c>
      <c r="B428" s="77" t="inlineStr">
        <is>
          <t>Yale</t>
        </is>
      </c>
      <c r="C428" s="77" t="inlineStr">
        <is>
          <t>Business/management</t>
        </is>
      </c>
      <c r="D428" s="77" t="inlineStr">
        <is>
          <t>Searched</t>
        </is>
      </c>
      <c r="E428" s="77" t="inlineStr">
        <is>
          <t>Yale SOM student consulting practicum client organization team project; fetch SOM Discovery Projects, Social Impact Consulting showcase 2026, kickoff 2025, GSE 2021 news pages</t>
        </is>
      </c>
      <c r="F428" s="77" t="inlineStr">
        <is>
          <t>https://som.yale.edu/centers/center-for-customer-insights/student-programs/discovery-projects; https://som.yale.edu/story/2026/classroom-community-inside-social-impact-consulting-showcase; https://som.yale.edu/story/2025/students-and-local-organizations-kickoff-social-impact-consulting-club-collaborations; https://som.yale.edu/news/2021/05/students-team-with-organizations-around-the-world-in-global-social-entrepreneurship-course</t>
        </is>
      </c>
      <c r="G428" s="77" t="inlineStr">
        <is>
          <t>SOM has three relevant routes: Discovery Projects (6-credit affiliate-company consulting), the student-run Golub Capital Consulting Fellows (formerly Social Impact Consulting Club; year-long, local nonprofits/public bodies, current 2025/26) and Global Social Entrepreneurship (teams with social enterprises; currency unclear).</t>
        </is>
      </c>
    </row>
    <row r="429">
      <c r="A429" s="77" t="inlineStr">
        <is>
          <t>US09</t>
        </is>
      </c>
      <c r="B429" s="77" t="inlineStr">
        <is>
          <t>Yale</t>
        </is>
      </c>
      <c r="C429" s="77" t="inlineStr">
        <is>
          <t>Engineering/computing</t>
        </is>
      </c>
      <c r="D429" s="77" t="inlineStr">
        <is>
          <t>Searched</t>
        </is>
      </c>
      <c r="E429" s="77" t="inlineStr">
        <is>
          <t>Yale School of Engineering senior capstone design project industry sponsor team; Yale Center for Engineering Innovation and Design industry sponsored senior capstone 2025-2026 sponsors symposium</t>
        </is>
      </c>
      <c r="F429" s="77" t="inlineStr">
        <is>
          <t>https://engineering.yale.edu/research-and-faculty/innovation-industry/industry-sponsored-project-based-coursework</t>
        </is>
      </c>
      <c r="G429" s="77" t="inlineStr">
        <is>
          <t>Industry-sponsored team capstone (3-4 students, two semesters, sponsor-funded, judged at symposium) is documented; no dated 2025/26 sponsor list found. No computing capstone with external partner found.</t>
        </is>
      </c>
    </row>
    <row r="430">
      <c r="A430" s="77" t="inlineStr">
        <is>
          <t>US09</t>
        </is>
      </c>
      <c r="B430" s="77" t="inlineStr">
        <is>
          <t>Yale</t>
        </is>
      </c>
      <c r="C430" s="77" t="inlineStr">
        <is>
          <t>Science</t>
        </is>
      </c>
      <c r="D430" s="77" t="inlineStr">
        <is>
          <t>Searched</t>
        </is>
      </c>
      <c r="E430" s="77" t="inlineStr">
        <is>
          <t>Yale science capstone OR practicum students team external partner course (Environment, Public Health, Computer Science, Statistics and Data Science)</t>
        </is>
      </c>
      <c r="F430" s="77" t="inlineStr">
        <is>
          <t>https://cbey.yale.edu/column-1/curricular-and-cocurricular-resources/relevant-courses-clinics-and-practicums; https://ysph.yale.edu/admissions-financial-aid/applied-practice-and-research/practice-course-offerings/</t>
        </is>
      </c>
      <c r="G430" s="77" t="inlineStr">
        <is>
          <t>Yale has no separate natural-science capstone found; nearest applied-science provision is School of the Environment and Public Health team capstones/clinics with external partners (recorded here under science/other). No CS or Statistics &amp; Data Science partner capstone found.</t>
        </is>
      </c>
    </row>
    <row r="431">
      <c r="A431" s="77" t="inlineStr">
        <is>
          <t>US09</t>
        </is>
      </c>
      <c r="B431" s="77" t="inlineStr">
        <is>
          <t>Yale</t>
        </is>
      </c>
      <c r="C431" s="77" t="inlineStr">
        <is>
          <t>Arts/humanities/social sciences</t>
        </is>
      </c>
      <c r="D431" s="77" t="inlineStr">
        <is>
          <t>Searched</t>
        </is>
      </c>
      <c r="E431" s="77" t="inlineStr">
        <is>
          <t>Yale College humanities OR social science course students partner with community organization or museum collaborative project client; Jackson School of Global Affairs capstone client organization (two searches plus page fetches)</t>
        </is>
      </c>
      <c r="F431" s="77" t="inlineStr">
        <is>
          <t>https://jackson.yale.edu/academics-admissions/global-affairs-major; https://jackson.yale.edu/academics/the-global-affairs-major/fall-2025-capstone-projects/; https://jackson.yale.edu/faq/what-is-a-capstone-course/</t>
        </is>
      </c>
      <c r="G431" s="77" t="inlineStr">
        <is>
          <t>Jackson School of Global Affairs undergraduate Capstone (fall of senior year, external client, groups) qualifies. No humanities or other social-science department route verified; Interactive Crown Street and graduate Public Humanities practicum not shown to meet group + external client.</t>
        </is>
      </c>
    </row>
    <row r="432">
      <c r="A432" s="77" t="inlineStr">
        <is>
          <t>US09</t>
        </is>
      </c>
      <c r="B432" s="77" t="inlineStr">
        <is>
          <t>Yale</t>
        </is>
      </c>
      <c r="C432" s="77" t="inlineStr">
        <is>
          <t>Other (law, health, design, architecture…)</t>
        </is>
      </c>
      <c r="D432" s="77" t="inlineStr">
        <is>
          <t>Searched</t>
        </is>
      </c>
      <c r="E432" s="77" t="inlineStr">
        <is>
          <t>Yale Law School clinic students team client organization report supervised; fetch Environmental Protection Clinic page; fetch YSPH practicum page</t>
        </is>
      </c>
      <c r="F432" s="77" t="inlineStr">
        <is>
          <t>https://law.yale.edu/studying-law-yale/clinical-and-experiential-learning/our-clinics/goldman-sonnenfeldt-environmental-protection-clinic; https://ysph.yale.edu/admissions-financial-aid/applied-practice-and-research/practice-course-offerings/</t>
        </is>
      </c>
      <c r="G432" s="77" t="inlineStr">
        <is>
          <t>Law clinics are mostly casework/litigation for clients (excluded as service/casework). Cross-school Environmental Protection Clinic (teams of 2-4 supervised by NRDC staff) is documented but page states it concluded in 2026. Public Health PUBH 555 climate clinic recorded.</t>
        </is>
      </c>
    </row>
    <row r="433">
      <c r="A433" s="77" t="inlineStr">
        <is>
          <t>US10</t>
        </is>
      </c>
      <c r="B433" s="77" t="inlineStr">
        <is>
          <t>Princeton</t>
        </is>
      </c>
      <c r="C433" s="77" t="inlineStr">
        <is>
          <t>Central provision</t>
        </is>
      </c>
      <c r="D433" s="77" t="inlineStr">
        <is>
          <t>Searched</t>
        </is>
      </c>
      <c r="E433" s="77" t="inlineStr">
        <is>
          <t>Princeton ProCES community-engaged course students partner nonprofit group project semester; Princeton Tiger Challenge Keller Center 2026 teams nonprofit government partners</t>
        </is>
      </c>
      <c r="F433" s="77" t="inlineStr">
        <is>
          <t>https://proces.princeton.edu/students/find-course; https://kellercenter.princeton.edu/courses/community-project-studios</t>
        </is>
      </c>
      <c r="G433" s="77" t="inlineStr">
        <is>
          <t>ProCES is a course-support umbrella (qualifying projects sit in specific courses); Keller Tiger Challenge studio is the main cross-campus team/partner route. proces.princeton.edu blocked by Cloudflare challenge (not bypassed).</t>
        </is>
      </c>
    </row>
    <row r="434">
      <c r="A434" s="77" t="inlineStr">
        <is>
          <t>US10</t>
        </is>
      </c>
      <c r="B434" s="77" t="inlineStr">
        <is>
          <t>Princeton</t>
        </is>
      </c>
      <c r="C434" s="77" t="inlineStr">
        <is>
          <t>Business/management</t>
        </is>
      </c>
      <c r="D434" s="77" t="inlineStr">
        <is>
          <t>Not applicable</t>
        </is>
      </c>
      <c r="E434" s="77" t="inlineStr"/>
      <c r="F434" s="77" t="inlineStr"/>
      <c r="G434" s="77" t="inlineStr">
        <is>
          <t>Princeton has no business school; entrepreneurship (Keller eLab) is startup-building, excluded.</t>
        </is>
      </c>
    </row>
    <row r="435">
      <c r="A435" s="77" t="inlineStr">
        <is>
          <t>US10</t>
        </is>
      </c>
      <c r="B435" s="77" t="inlineStr">
        <is>
          <t>Princeton</t>
        </is>
      </c>
      <c r="C435" s="77" t="inlineStr">
        <is>
          <t>Engineering/computing</t>
        </is>
      </c>
      <c r="D435" s="77" t="inlineStr">
        <is>
          <t>Searched</t>
        </is>
      </c>
      <c r="E435" s="77" t="inlineStr">
        <is>
          <t>Princeton engineering senior design capstone industry sponsor project team; Princeton Keller Center engineering course design for nonprofit client; Princeton computer science OR electrical OR civil environmental engineering course team real client project; Princeton Bendheim/ORFE/Keller/Andlinger sponsored project; COS 333 community partner</t>
        </is>
      </c>
      <c r="F435" s="77" t="inlineStr">
        <is>
          <t>https://www.cs.princeton.edu/courses/archive/spr25/cos333/projectprevious.html; https://mae.princeton.edu/undergraduate/independent-work-and-thesis</t>
        </is>
      </c>
      <c r="G435" s="77" t="inlineStr">
        <is>
          <t>No department-wide industry-sponsored capstone found; COS 333 has some community-partner teams; MAE independent work not evidenced as employer-linked.</t>
        </is>
      </c>
    </row>
    <row r="436">
      <c r="A436" s="77" t="inlineStr">
        <is>
          <t>US10</t>
        </is>
      </c>
      <c r="B436" s="77" t="inlineStr">
        <is>
          <t>Princeton</t>
        </is>
      </c>
      <c r="C436" s="77" t="inlineStr">
        <is>
          <t>Science</t>
        </is>
      </c>
      <c r="D436" s="77" t="inlineStr">
        <is>
          <t>Searched</t>
        </is>
      </c>
      <c r="E436" s="77" t="inlineStr">
        <is>
          <t>Princeton environmental studies OR ecology OR geosciences OR chemistry students class project client community partner team report</t>
        </is>
      </c>
      <c r="F436" s="77" t="inlineStr">
        <is>
          <t>https://www.princeton.edu/academics/area-of-study/geosciences</t>
        </is>
      </c>
      <c r="G436" s="77" t="inlineStr">
        <is>
          <t>Only outreach-type leads (Trenton tap water) without verified client/team structure.</t>
        </is>
      </c>
    </row>
    <row r="437">
      <c r="A437" s="77" t="inlineStr">
        <is>
          <t>US10</t>
        </is>
      </c>
      <c r="B437" s="77" t="inlineStr">
        <is>
          <t>Princeton</t>
        </is>
      </c>
      <c r="C437" s="77" t="inlineStr">
        <is>
          <t>Arts/humanities/social sciences</t>
        </is>
      </c>
      <c r="D437" s="77" t="inlineStr">
        <is>
          <t>Searched</t>
        </is>
      </c>
      <c r="E437" s="77" t="inlineStr">
        <is>
          <t>Princeton SPIA policy task force client; Princeton SPIA MPA policy workshop 2025 client report; Princeton architecture OR art OR humanities course community partner project</t>
        </is>
      </c>
      <c r="F437" s="77" t="inlineStr">
        <is>
          <t>https://spia.princeton.edu/graduate-programs/master-public-affairs/policy-workshops; https://spia.princeton.edu/academics/undergraduate-program/princeton-policy-advocacy-clinic</t>
        </is>
      </c>
      <c r="G437" s="77" t="inlineStr">
        <is>
          <t>SPIA Graduate Policy Workshops are the strongest verified route; undergraduate PTF and Policy Advocacy Clinic partially evidenced.</t>
        </is>
      </c>
    </row>
    <row r="438">
      <c r="A438" s="77" t="inlineStr">
        <is>
          <t>US10</t>
        </is>
      </c>
      <c r="B438" s="77" t="inlineStr">
        <is>
          <t>Princeton</t>
        </is>
      </c>
      <c r="C438" s="77" t="inlineStr">
        <is>
          <t>Other (law, health, design, architecture…)</t>
        </is>
      </c>
      <c r="D438" s="77" t="inlineStr">
        <is>
          <t>Searched</t>
        </is>
      </c>
      <c r="E438" s="77" t="inlineStr">
        <is>
          <t>Princeton architecture OR art OR humanities course students collaborate community partner project (design/architecture)</t>
        </is>
      </c>
      <c r="F438" s="77" t="inlineStr">
        <is>
          <t>https://proces.princeton.edu/students/find-course</t>
        </is>
      </c>
      <c r="G438" s="77" t="inlineStr">
        <is>
          <t>Princeton has no law, medical or business school; architecture/theatre studios with community partners are listed on ProCES but unverified (exclusions).</t>
        </is>
      </c>
    </row>
    <row r="439">
      <c r="A439" s="77" t="inlineStr">
        <is>
          <t>US11</t>
        </is>
      </c>
      <c r="B439" s="77" t="inlineStr">
        <is>
          <t>Columbia</t>
        </is>
      </c>
      <c r="C439" s="77" t="inlineStr">
        <is>
          <t>Central provision</t>
        </is>
      </c>
      <c r="D439" s="77" t="inlineStr">
        <is>
          <t>Searched</t>
        </is>
      </c>
      <c r="E439" s="77" t="inlineStr">
        <is>
          <t>Columbia Center for Teaching and Learning community-based learning client project course partner organization; Design for Social Innovation course Columbia teams social sector clients</t>
        </is>
      </c>
      <c r="F439" s="77" t="inlineStr">
        <is>
          <t>https://entrepreneurship.columbia.edu/event/application-deadline-fall-2025-design-for-social-innovation-dfsi/</t>
        </is>
      </c>
      <c r="G439" s="77" t="inlineStr">
        <is>
          <t>No central teaching-unit scheme found; the only cross-school route found is the Entrepreneurship/SIPA Design for Social Innovation course (selective).</t>
        </is>
      </c>
    </row>
    <row r="440">
      <c r="A440" s="77" t="inlineStr">
        <is>
          <t>US11</t>
        </is>
      </c>
      <c r="B440" s="77" t="inlineStr">
        <is>
          <t>Columbia</t>
        </is>
      </c>
      <c r="C440" s="77" t="inlineStr">
        <is>
          <t>Business/management</t>
        </is>
      </c>
      <c r="D440" s="77" t="inlineStr">
        <is>
          <t>Searched</t>
        </is>
      </c>
      <c r="E440" s="77" t="inlineStr">
        <is>
          <t>Columbia Business School Lab in Business client project student teams; Management Consulting Lab B8701 EC-Africa company student teams semester project</t>
        </is>
      </c>
      <c r="F440" s="77" t="inlineStr">
        <is>
          <t>https://courses.business.columbia.edu/B8701; https://business.columbia.edu/ecp/ec-africa/about-ec-africa</t>
        </is>
      </c>
      <c r="G440" s="77" t="inlineStr">
        <is>
          <t>B8701 qualifies; Pangea Advisors and NBLP are voluntary club/extracurricular consulting and Consulting Projects pages were not opened (gap).</t>
        </is>
      </c>
    </row>
    <row r="441">
      <c r="A441" s="77" t="inlineStr">
        <is>
          <t>US11</t>
        </is>
      </c>
      <c r="B441" s="77" t="inlineStr">
        <is>
          <t>Columbia</t>
        </is>
      </c>
      <c r="C441" s="77" t="inlineStr">
        <is>
          <t>Engineering/computing</t>
        </is>
      </c>
      <c r="D441" s="77" t="inlineStr">
        <is>
          <t>Searched</t>
        </is>
      </c>
      <c r="E441" s="77" t="inlineStr">
        <is>
          <t>Columbia University Engineering capstone design sponsor company student teams Mechanical Engineering senior design; Columbia Engineering IEOR/CS capstone industry sponsor</t>
        </is>
      </c>
      <c r="F441" s="77" t="inlineStr">
        <is>
          <t>https://www.me.columbia.edu/academics/undergraduate/senior-design; https://industry.datascience.columbia.edu/engage/capstone</t>
        </is>
      </c>
      <c r="G441" s="77" t="inlineStr">
        <is>
          <t>Senior Design is student-defined with no sponsor evidence found; DSI capstone has mixed external/faculty sponsors.</t>
        </is>
      </c>
    </row>
    <row r="442">
      <c r="A442" s="77" t="inlineStr">
        <is>
          <t>US11</t>
        </is>
      </c>
      <c r="B442" s="77" t="inlineStr">
        <is>
          <t>Columbia</t>
        </is>
      </c>
      <c r="C442" s="77" t="inlineStr">
        <is>
          <t>Science</t>
        </is>
      </c>
      <c r="D442" s="77" t="inlineStr">
        <is>
          <t>Searched</t>
        </is>
      </c>
      <c r="E442" s="77" t="inlineStr">
        <is>
          <t>Columbia Climate School MS Sustainability Management capstone; Barnard EESC BC3300 Sustainable Development workshop client agency groups</t>
        </is>
      </c>
      <c r="F442" s="77" t="inlineStr">
        <is>
          <t>https://sps.columbia.edu/events/sustainability-graduate-programs-final-capstone-briefings-spring-2026; https://scienceandsociety.columbia.edu/courses/bc3300-workshop-sustainable-development</t>
        </is>
      </c>
      <c r="G442" s="77" t="inlineStr">
        <is>
          <t>Client workshops in sustainability (graduate capstone and Barnard junior workshop) qualify.</t>
        </is>
      </c>
    </row>
    <row r="443">
      <c r="A443" s="77" t="inlineStr">
        <is>
          <t>US11</t>
        </is>
      </c>
      <c r="B443" s="77" t="inlineStr">
        <is>
          <t>Columbia</t>
        </is>
      </c>
      <c r="C443" s="77" t="inlineStr">
        <is>
          <t>Arts/humanities/social sciences</t>
        </is>
      </c>
      <c r="D443" s="77" t="inlineStr">
        <is>
          <t>Searched</t>
        </is>
      </c>
      <c r="E443" s="77" t="inlineStr">
        <is>
          <t>Columbia SIPA Workshop in Applied Policy client organization capstone consulting; SIPA Capstone Workshops live consulting external client credits; Columbia College Barnard undergraduate course external client partner project</t>
        </is>
      </c>
      <c r="F443" s="77" t="inlineStr">
        <is>
          <t>https://www.sipa.columbia.edu/sipa-education/capstone-workshops; https://www.sipa.columbia.edu/capstone-workshops/info-capstone-clients</t>
        </is>
      </c>
      <c r="G443" s="77" t="inlineStr">
        <is>
          <t>SIPA Capstone Workshops are the main social-science route; no Columbia College humanities or undergraduate core client route found.</t>
        </is>
      </c>
    </row>
    <row r="444">
      <c r="A444" s="77" t="inlineStr">
        <is>
          <t>US11</t>
        </is>
      </c>
      <c r="B444" s="77" t="inlineStr">
        <is>
          <t>Columbia</t>
        </is>
      </c>
      <c r="C444" s="77" t="inlineStr">
        <is>
          <t>Other (law, health, design, architecture…)</t>
        </is>
      </c>
      <c r="D444" s="77" t="inlineStr">
        <is>
          <t>Searched</t>
        </is>
      </c>
      <c r="E444" s="77" t="inlineStr">
        <is>
          <t>Columbia Law/GSAPP/Journalism clinic client team project; GSAPP Urban Planning Workshop client community organization students team report</t>
        </is>
      </c>
      <c r="F444" s="77" t="inlineStr">
        <is>
          <t>https://www.arch.columbia.edu/books/reader/922-spring-2022-urban-planning-semester-in-review; https://www.law.columbia.edu/academics/experiential/clinics/entrepreneurship-and-community-development-clinic</t>
        </is>
      </c>
      <c r="G444" s="77" t="inlineStr">
        <is>
          <t>GSAPP Urban Planning Studio is client-team based but only 2022 evidence; law clinics are largely casework; Journalism not covered.</t>
        </is>
      </c>
    </row>
    <row r="445">
      <c r="A445" s="77" t="inlineStr">
        <is>
          <t>US12</t>
        </is>
      </c>
      <c r="B445" s="77" t="inlineStr">
        <is>
          <t>Johns Hopkins</t>
        </is>
      </c>
      <c r="C445" s="77" t="inlineStr">
        <is>
          <t>Central provision</t>
        </is>
      </c>
      <c r="D445" s="77" t="inlineStr">
        <is>
          <t>Searched</t>
        </is>
      </c>
      <c r="E445" s="77" t="inlineStr">
        <is>
          <t>Whiting School Design Day capstone sponsor; SOURCE/Center for Social Concern community partner project team; Krieger/CLE consulting project external organization</t>
        </is>
      </c>
      <c r="F445" s="77" t="inlineStr">
        <is>
          <t>https://engineering.jhu.edu/partner-with-us/; https://source.jhu.edu/</t>
        </is>
      </c>
      <c r="G445" s="77" t="inlineStr">
        <is>
          <t>No university-wide employer project route found; central offices (SOURCE, Engineering Design Center, CLE) host school-level schemes.</t>
        </is>
      </c>
    </row>
    <row r="446">
      <c r="A446" s="77" t="inlineStr">
        <is>
          <t>US12</t>
        </is>
      </c>
      <c r="B446" s="77" t="inlineStr">
        <is>
          <t>Johns Hopkins</t>
        </is>
      </c>
      <c r="C446" s="77" t="inlineStr">
        <is>
          <t>Business/management</t>
        </is>
      </c>
      <c r="D446" s="77" t="inlineStr">
        <is>
          <t>Searched</t>
        </is>
      </c>
      <c r="E446" s="77" t="inlineStr">
        <is>
          <t>Carey capstone consulting project client team; Carey Innovation Field Project sponsor</t>
        </is>
      </c>
      <c r="F446" s="77" t="inlineStr">
        <is>
          <t>https://carey.jhu.edu/student-life/experiential-learning/experiential-courses/innovation-field-project</t>
        </is>
      </c>
      <c r="G446" s="77" t="inlineStr">
        <is>
          <t>Carey MBA Innovation Field Project (sponsor consulting teams) and Health Care Strategy Practicum; undated.</t>
        </is>
      </c>
    </row>
    <row r="447">
      <c r="A447" s="77" t="inlineStr">
        <is>
          <t>US12</t>
        </is>
      </c>
      <c r="B447" s="77" t="inlineStr">
        <is>
          <t>Johns Hopkins</t>
        </is>
      </c>
      <c r="C447" s="77" t="inlineStr">
        <is>
          <t>Engineering/computing</t>
        </is>
      </c>
      <c r="D447" s="77" t="inlineStr">
        <is>
          <t>Searched</t>
        </is>
      </c>
      <c r="E447" s="77" t="inlineStr">
        <is>
          <t>ME Senior Design sponsors; CS/CE/Applied Math capstone industry sponsor; BME Undergraduate Design Team; MSEM project partnerships</t>
        </is>
      </c>
      <c r="F447" s="77" t="inlineStr">
        <is>
          <t>https://me.jhu.edu/education/undergraduate-studies/senior-design/; https://www.bme.jhu.edu/academics/bme-design/undergraduate-design-team/; https://msem.engineering.jhu.edu/projects/</t>
        </is>
      </c>
      <c r="G447" s="77" t="inlineStr">
        <is>
          <t>Strong sponsored team capstones in ME, BME, civil/systems and MSEM; no undergraduate CS capstone with external clients found.</t>
        </is>
      </c>
    </row>
    <row r="448">
      <c r="A448" s="77" t="inlineStr">
        <is>
          <t>US12</t>
        </is>
      </c>
      <c r="B448" s="77" t="inlineStr">
        <is>
          <t>Johns Hopkins</t>
        </is>
      </c>
      <c r="C448" s="77" t="inlineStr">
        <is>
          <t>Science</t>
        </is>
      </c>
      <c r="D448" s="77" t="inlineStr">
        <is>
          <t>Searched</t>
        </is>
      </c>
      <c r="E448" s="77" t="inlineStr">
        <is>
          <t>CS/Applied Math Statistics capstone industry sponsor (shared query)</t>
        </is>
      </c>
      <c r="F448" s="77" t="inlineStr"/>
      <c r="G448" s="77" t="inlineStr">
        <is>
          <t>No Krieger natural-science/statistics team project with external clients surfaced; thinly searched (one shared query).</t>
        </is>
      </c>
    </row>
    <row r="449">
      <c r="A449" s="77" t="inlineStr">
        <is>
          <t>US12</t>
        </is>
      </c>
      <c r="B449" s="77" t="inlineStr">
        <is>
          <t>Johns Hopkins</t>
        </is>
      </c>
      <c r="C449" s="77" t="inlineStr">
        <is>
          <t>Arts/humanities/social sciences</t>
        </is>
      </c>
      <c r="D449" s="77" t="inlineStr">
        <is>
          <t>Searched</t>
        </is>
      </c>
      <c r="E449" s="77" t="inlineStr">
        <is>
          <t>SAIS practicum capstone client; Krieger consulting project external organization</t>
        </is>
      </c>
      <c r="F449" s="77" t="inlineStr">
        <is>
          <t>https://sais.jhu.edu/academics/master-degrees/master-arts-international-relations-mair</t>
        </is>
      </c>
      <c r="G449" s="77" t="inlineStr">
        <is>
          <t>SAIS practicums with outside clients; no Krieger AHSS qualifying course located.</t>
        </is>
      </c>
    </row>
    <row r="450">
      <c r="A450" s="77" t="inlineStr">
        <is>
          <t>US12</t>
        </is>
      </c>
      <c r="B450" s="77" t="inlineStr">
        <is>
          <t>Johns Hopkins</t>
        </is>
      </c>
      <c r="C450" s="77" t="inlineStr">
        <is>
          <t>Other (law, health, design, architecture…)</t>
        </is>
      </c>
      <c r="D450" s="77" t="inlineStr">
        <is>
          <t>Searched</t>
        </is>
      </c>
      <c r="E450" s="77" t="inlineStr">
        <is>
          <t>Bloomberg MPH practicum team community partner; Nursing/Peabody/Medicine team project</t>
        </is>
      </c>
      <c r="F450" s="77" t="inlineStr">
        <is>
          <t>https://publichealth.jhu.edu/offices-and-services/office-of-public-health-practice-and-training/the-mph-practicum; https://source.jhu.edu/</t>
        </is>
      </c>
      <c r="G450" s="77" t="inlineStr">
        <is>
          <t>Public health practicum largely individual; SOURCE Connection Community Consultants qualifies. Nursing, Peabody, Medicine not evidenced.</t>
        </is>
      </c>
    </row>
    <row r="451">
      <c r="A451" s="77" t="inlineStr">
        <is>
          <t>US13</t>
        </is>
      </c>
      <c r="B451" s="77" t="inlineStr">
        <is>
          <t>Michigan Ann Arbor</t>
        </is>
      </c>
      <c r="C451" s="77" t="inlineStr">
        <is>
          <t>Central provision</t>
        </is>
      </c>
      <c r="D451" s="77" t="inlineStr">
        <is>
          <t>Searched</t>
        </is>
      </c>
      <c r="E451" s="77" t="inlineStr">
        <is>
          <t>Center for Entrepreneurship OR Ginsberg Center OR Center for Academic Innovation student teams real client project; MDP about / start here / eligibility</t>
        </is>
      </c>
      <c r="F451" s="77" t="inlineStr">
        <is>
          <t>https://mdp.engin.umich.edu/start-here/; https://cfe.umich.edu/project/urban-entrepreneurship/</t>
        </is>
      </c>
      <c r="G451" s="77" t="inlineStr">
        <is>
          <t>MDP (hosted by Engineering) is the only university-wide employer-sponsored team route verified; entrepreneurship/Ginsberg items are opt-in leads. Direct fetch of mdp.engin.umich.edu was blocked by Cloudflare (403), so MDP evidence is from search extracts.</t>
        </is>
      </c>
    </row>
    <row r="452">
      <c r="A452" s="77" t="inlineStr">
        <is>
          <t>US13</t>
        </is>
      </c>
      <c r="B452" s="77" t="inlineStr">
        <is>
          <t>Michigan Ann Arbor</t>
        </is>
      </c>
      <c r="C452" s="77" t="inlineStr">
        <is>
          <t>Business/management</t>
        </is>
      </c>
      <c r="D452" s="77" t="inlineStr">
        <is>
          <t>Searched</t>
        </is>
      </c>
      <c r="E452" s="77" t="inlineStr">
        <is>
          <t>Ross MAP corporate client student teams; Ross Capstone MAP BBA MM sponsoring organizations</t>
        </is>
      </c>
      <c r="F452" s="77" t="inlineStr">
        <is>
          <t>https://michiganross.umich.edu/courses/capstone-map-10484; https://michiganross.umich.edu/sites/default/files/uploads/Programs/MAP/pdfs/map_brochure.pdf</t>
        </is>
      </c>
      <c r="G452" s="77" t="inlineStr">
        <is>
          <t>Ross MAP across MBA programmes and Capstone MAP for BBA/MM: sponsor-set projects for team consulting.</t>
        </is>
      </c>
    </row>
    <row r="453">
      <c r="A453" s="77" t="inlineStr">
        <is>
          <t>US13</t>
        </is>
      </c>
      <c r="B453" s="77" t="inlineStr">
        <is>
          <t>Michigan Ann Arbor</t>
        </is>
      </c>
      <c r="C453" s="77" t="inlineStr">
        <is>
          <t>Engineering/computing</t>
        </is>
      </c>
      <c r="D453" s="77" t="inlineStr">
        <is>
          <t>Searched</t>
        </is>
      </c>
      <c r="E453" s="77" t="inlineStr">
        <is>
          <t>ME 450 capstone sponsors; Design Expo capstone industry sponsored 2026; ME 450 industry partners winter 2026</t>
        </is>
      </c>
      <c r="F453" s="77" t="inlineStr">
        <is>
          <t>https://me.engin.umich.edu/academics/undergrad/me450/; https://mdp.engin.umich.edu/design-expo/</t>
        </is>
      </c>
      <c r="G453" s="77" t="inlineStr">
        <is>
          <t>ME 450 has industry projects for some teams; other departmental capstones likely exist.</t>
        </is>
      </c>
    </row>
    <row r="454">
      <c r="A454" s="77" t="inlineStr">
        <is>
          <t>US13</t>
        </is>
      </c>
      <c r="B454" s="77" t="inlineStr">
        <is>
          <t>Michigan Ann Arbor</t>
        </is>
      </c>
      <c r="C454" s="77" t="inlineStr">
        <is>
          <t>Science</t>
        </is>
      </c>
      <c r="D454" s="77" t="inlineStr">
        <is>
          <t>Searched</t>
        </is>
      </c>
      <c r="E454" s="77" t="inlineStr">
        <is>
          <t>SEAS master's project client organization team; SEAS master's project clients 2025-2026</t>
        </is>
      </c>
      <c r="F454" s="77" t="inlineStr">
        <is>
          <t>https://seas.umich.edu/research-impact/student-research/masters-projects</t>
        </is>
      </c>
      <c r="G454" s="77" t="inlineStr">
        <is>
          <t>SEAS client-based master's projects verified with 2025-2026 client list. No natural-science department capstones searched separately.</t>
        </is>
      </c>
    </row>
    <row r="455">
      <c r="A455" s="77" t="inlineStr">
        <is>
          <t>US13</t>
        </is>
      </c>
      <c r="B455" s="77" t="inlineStr">
        <is>
          <t>Michigan Ann Arbor</t>
        </is>
      </c>
      <c r="C455" s="77" t="inlineStr">
        <is>
          <t>Arts/humanities/social sciences</t>
        </is>
      </c>
      <c r="D455" s="77" t="inlineStr">
        <is>
          <t>Searched</t>
        </is>
      </c>
      <c r="E455" s="77" t="inlineStr">
        <is>
          <t>LSA capstone community partner student teams; Ford School Applied Policy Seminar / Strategic Public Policy Consulting; UMSI client-based courses</t>
        </is>
      </c>
      <c r="F455" s="77" t="inlineStr">
        <is>
          <t>https://fordschool.umich.edu/strategic-public-policy-consulting; https://www.si.umich.edu/programs/engaged-learning/client-based-courses</t>
        </is>
      </c>
      <c r="G455" s="77" t="inlineStr">
        <is>
          <t>Ford School SPPC (public-sector clients) and UMSI client-based courses; LSA QMSS capstone only 2021 example.</t>
        </is>
      </c>
    </row>
    <row r="456">
      <c r="A456" s="77" t="inlineStr">
        <is>
          <t>US13</t>
        </is>
      </c>
      <c r="B456" s="77" t="inlineStr">
        <is>
          <t>Michigan Ann Arbor</t>
        </is>
      </c>
      <c r="C456" s="77" t="inlineStr">
        <is>
          <t>Other (law, health, design, architecture…)</t>
        </is>
      </c>
      <c r="D456" s="77" t="inlineStr">
        <is>
          <t>Searched</t>
        </is>
      </c>
      <c r="E456" s="77" t="inlineStr">
        <is>
          <t>Taubman OR Law clinic OR Public Health student team client</t>
        </is>
      </c>
      <c r="F456" s="77" t="inlineStr">
        <is>
          <t>https://michigan.law.umich.edu/academics/experiential-learning/clinics/community-enterprise-clinic-0</t>
        </is>
      </c>
      <c r="G456" s="77" t="inlineStr">
        <is>
          <t>Law clinics are client casework; Taubman MECC is a community-engagement initiative; Public Health, Social Work, Design not found in this budget.</t>
        </is>
      </c>
    </row>
    <row r="457">
      <c r="A457" s="77" t="inlineStr">
        <is>
          <t>US14</t>
        </is>
      </c>
      <c r="B457" s="77" t="inlineStr">
        <is>
          <t>California Los Angeles</t>
        </is>
      </c>
      <c r="C457" s="77" t="inlineStr">
        <is>
          <t>Central provision</t>
        </is>
      </c>
      <c r="D457" s="77" t="inlineStr">
        <is>
          <t>Searched</t>
        </is>
      </c>
      <c r="E457" s="77" t="inlineStr">
        <is>
          <t>UCLA Center for Community Engagement community engagement social change minor capstone community partner project; UCLA Undergraduate Research Center OR Career Center OR Innovation student teams real-world challenge employer partner project</t>
        </is>
      </c>
      <c r="F457" s="77" t="inlineStr">
        <is>
          <t>https://communityengagement.ucla.edu/programs/community-engagement-and-social-change-minor/; https://alumni.ucla.edu/ucla-epicenter-connects-students/</t>
        </is>
      </c>
      <c r="G457" s="77" t="inlineStr">
        <is>
          <t>Central route found: CESC minor capstone (community-partner research, University-wide minor). Epicenter Innovation Challenge (industry partners, 10 weeks) is only evidenced by an undated/2023 alumni article, so recorded as an evidence gap.</t>
        </is>
      </c>
    </row>
    <row r="458">
      <c r="A458" s="77" t="inlineStr">
        <is>
          <t>US14</t>
        </is>
      </c>
      <c r="B458" s="77" t="inlineStr">
        <is>
          <t>California Los Angeles</t>
        </is>
      </c>
      <c r="C458" s="77" t="inlineStr">
        <is>
          <t>Business/management</t>
        </is>
      </c>
      <c r="D458" s="77" t="inlineStr">
        <is>
          <t>Searched</t>
        </is>
      </c>
      <c r="E458" s="77" t="inlineStr">
        <is>
          <t>UCLA Anderson Applied Management Research Program student teams client companies</t>
        </is>
      </c>
      <c r="F458" s="77" t="inlineStr">
        <is>
          <t>https://www.anderson.ucla.edu/for-companies/engage-a-student-team; https://www.anderson.ucla.edu/degrees/full-time-mba/academics/capstone-projects; https://www.anderson.ucla.edu/degrees/master-of-science-in-business-analytics/for-companies/capstone-applied-analytics-project</t>
        </is>
      </c>
      <c r="G458" s="77" t="inlineStr">
        <is>
          <t>Strong provision: AIR capstone (teams of 5 MBA students consulting for external organisations) and MSBA Applied Analytics Project (team client project serving as comprehensive exam). Other Anderson options (ASG, GSIC, BCC, FEiSty, TTC) listed as leads only.</t>
        </is>
      </c>
    </row>
    <row r="459">
      <c r="A459" s="77" t="inlineStr">
        <is>
          <t>US14</t>
        </is>
      </c>
      <c r="B459" s="77" t="inlineStr">
        <is>
          <t>California Los Angeles</t>
        </is>
      </c>
      <c r="C459" s="77" t="inlineStr">
        <is>
          <t>Engineering/computing</t>
        </is>
      </c>
      <c r="D459" s="77" t="inlineStr">
        <is>
          <t>Searched</t>
        </is>
      </c>
      <c r="E459" s="77" t="inlineStr">
        <is>
          <t>UCLA Samueli Engineering capstone design industry sponsored project teams; UCLA Computer Science 130 capstone industry sponsor team project</t>
        </is>
      </c>
      <c r="F459" s="77" t="inlineStr">
        <is>
          <t>https://www.meng.ucla.edu/program-overview/; https://capstones.ucla.edu/capstones/professional-schools/henry-samueli-school-of-engineering-and-applied-science/</t>
        </is>
      </c>
      <c r="G459" s="77" t="inlineStr">
        <is>
          <t>MEng ENGR 299 is a compulsory team capstone but industry sponsors are optional (C Unclear). Undergraduate engineering capstones are listed as Team Project with Product Design; no evidence of external sponsors found (CS 130 sponsorship not evidenced).</t>
        </is>
      </c>
    </row>
    <row r="460">
      <c r="A460" s="77" t="inlineStr">
        <is>
          <t>US14</t>
        </is>
      </c>
      <c r="B460" s="77" t="inlineStr">
        <is>
          <t>California Los Angeles</t>
        </is>
      </c>
      <c r="C460" s="77" t="inlineStr">
        <is>
          <t>Science</t>
        </is>
      </c>
      <c r="D460" s="77" t="inlineStr">
        <is>
          <t>Searched</t>
        </is>
      </c>
      <c r="E460" s="77" t="inlineStr">
        <is>
          <t>UCLA life sciences OR physical sciences undergraduate team research project external partner company course</t>
        </is>
      </c>
      <c r="F460" s="77" t="inlineStr">
        <is>
          <t>https://sciences.ugresearch.ucla.edu/</t>
        </is>
      </c>
      <c r="G460" s="77" t="inlineStr">
        <is>
          <t>Only faculty-mentored individual research programmes (SRP-99, URFP) found; no team projects with external organisations verified.</t>
        </is>
      </c>
    </row>
    <row r="461">
      <c r="A461" s="77" t="inlineStr">
        <is>
          <t>US14</t>
        </is>
      </c>
      <c r="B461" s="77" t="inlineStr">
        <is>
          <t>California Los Angeles</t>
        </is>
      </c>
      <c r="C461" s="77" t="inlineStr">
        <is>
          <t>Arts/humanities/social sciences</t>
        </is>
      </c>
      <c r="D461" s="77" t="inlineStr">
        <is>
          <t>Searched</t>
        </is>
      </c>
      <c r="E461" s="77" t="inlineStr">
        <is>
          <t>UCLA humanities social sciences course student teams client community organization project capstone; UCLA Luskin School capstone applied policy project client organization</t>
        </is>
      </c>
      <c r="F461" s="77" t="inlineStr">
        <is>
          <t>https://luskin.ucla.edu/urban-planning/student-projects/applied-planning-research-projects/; https://luskin.ucla.edu/urban-planning/student-projects/; https://communityengagement.ucla.edu/programs/community-engagement-and-social-change-minor/</t>
        </is>
      </c>
      <c r="G461" s="77" t="inlineStr">
        <is>
          <t>Luskin MURP Client Project / APRP (real clients, 2026 projects) but appears individual; MPP Applied Policy Project evidenced only by 2017-18 handbook. Social Enterprise Academy and client-based evaluation course are leads only. No Sociology/Geography/ISG client projects found.</t>
        </is>
      </c>
    </row>
    <row r="462">
      <c r="A462" s="77" t="inlineStr">
        <is>
          <t>US14</t>
        </is>
      </c>
      <c r="B462" s="77" t="inlineStr">
        <is>
          <t>California Los Angeles</t>
        </is>
      </c>
      <c r="C462" s="77" t="inlineStr">
        <is>
          <t>Other (law, health, design, architecture…)</t>
        </is>
      </c>
      <c r="D462" s="77" t="inlineStr">
        <is>
          <t>Searched</t>
        </is>
      </c>
      <c r="E462" s="77" t="inlineStr">
        <is>
          <t>UCLA Arts and Architecture OR School of Law OR Public Health student team project external client studio capstone</t>
        </is>
      </c>
      <c r="F462" s="77" t="inlineStr">
        <is>
          <t>https://capstones.ucla.edu/the-initiative/criteria-options/</t>
        </is>
      </c>
      <c r="G462" s="77" t="inlineStr">
        <is>
          <t>Nothing verified for Arts and Architecture, Law or Public Health; Healthcare Management case competition (real SoCal health-system challenge) noted as a lead only.</t>
        </is>
      </c>
    </row>
    <row r="463">
      <c r="A463" s="77" t="inlineStr">
        <is>
          <t>US15</t>
        </is>
      </c>
      <c r="B463" s="77" t="inlineStr">
        <is>
          <t>Duke</t>
        </is>
      </c>
      <c r="C463" s="77" t="inlineStr">
        <is>
          <t>Central provision</t>
        </is>
      </c>
      <c r="D463" s="77" t="inlineStr">
        <is>
          <t>Searched</t>
        </is>
      </c>
      <c r="E463" s="77" t="inlineStr">
        <is>
          <t>Bass Connections project teams external community partner client 2026-27 team credit; Duke Career Center OR Innovation &amp; Entrepreneurship OR Duke Data+ OR Code+ student teams external partner project; Duke Trinity College course community partner client class project team (Collaborative Project Courses)</t>
        </is>
      </c>
      <c r="F463" s="77" t="inlineStr">
        <is>
          <t>https://bassconnections.duke.edu/get-involved/faculty/propose-project/; https://bassconnections.duke.edu/news/explore-2026-2027-bass-connections-project-teams/; https://bassconnections.duke.edu/news/meet-2026-collaborative-project-courses-faculty-fellows/</t>
        </is>
      </c>
      <c r="G463" s="77" t="inlineStr">
        <is>
          <t>Bass Connections is a university-wide year-long team scheme; external partners are encouraged but not required, so C is Unclear. Bass Connections' Collaborative Project Courses include course-based team projects for community partners (one with explicit teams of 5-6). Data+/Code+ summer teams are noted as leads.</t>
        </is>
      </c>
    </row>
    <row r="464">
      <c r="A464" s="77" t="inlineStr">
        <is>
          <t>US15</t>
        </is>
      </c>
      <c r="B464" s="77" t="inlineStr">
        <is>
          <t>Duke</t>
        </is>
      </c>
      <c r="C464" s="77" t="inlineStr">
        <is>
          <t>Business/management</t>
        </is>
      </c>
      <c r="D464" s="77" t="inlineStr">
        <is>
          <t>Searched</t>
        </is>
      </c>
      <c r="E464" s="77" t="inlineStr">
        <is>
          <t>Fuqua Consulting Practicum OR Team Consulting Practicum client organization student teams; Fuqua Client Consulting Practicum 2025-2026 teams of five Daytime MBA clients final presentation (extended)</t>
        </is>
      </c>
      <c r="F464" s="77" t="inlineStr">
        <is>
          <t>https://sites.fuqua.duke.edu/fccp/; https://sites.fuqua.duke.edu/fccp/wp-content/uploads/sites/4/2025/07/Daytime-MBA-FCCP-Overview-2025-2026.pdf</t>
        </is>
      </c>
      <c r="G464" s="77" t="inlineStr">
        <is>
          <t>Fuqua Client Consulting Practicum (FCCP) meets A/B/C for Daytime MBA with 2025-26 and 2026-27 dated evidence. WebFetch of fuqua.duke.edu returned HTTP 503 and curl via proxy failed TLS verification (not bypassed), so Fuqua evidence is search-result text only.</t>
        </is>
      </c>
    </row>
    <row r="465">
      <c r="A465" s="77" t="inlineStr">
        <is>
          <t>US15</t>
        </is>
      </c>
      <c r="B465" s="77" t="inlineStr">
        <is>
          <t>Duke</t>
        </is>
      </c>
      <c r="C465" s="77" t="inlineStr">
        <is>
          <t>Engineering/computing</t>
        </is>
      </c>
      <c r="D465" s="77" t="inlineStr">
        <is>
          <t>Searched</t>
        </is>
      </c>
      <c r="E465" s="77" t="inlineStr">
        <is>
          <t>Pratt School of Engineering capstone design industry sponsor student team project</t>
        </is>
      </c>
      <c r="F465" s="77" t="inlineStr">
        <is>
          <t>https://masters.pratt.duke.edu/industry/</t>
        </is>
      </c>
      <c r="G465" s="77" t="inlineStr">
        <is>
          <t>Pratt page states teams work on industry-sponsor-proposed problems and present to sponsors, but does not name courses, years or coverage; recorded as an evidence-incomplete record. CEE Overture capstone is a fictional firm (excluded).</t>
        </is>
      </c>
    </row>
    <row r="466">
      <c r="A466" s="77" t="inlineStr">
        <is>
          <t>US15</t>
        </is>
      </c>
      <c r="B466" s="77" t="inlineStr">
        <is>
          <t>Duke</t>
        </is>
      </c>
      <c r="C466" s="77" t="inlineStr">
        <is>
          <t>Science</t>
        </is>
      </c>
      <c r="D466" s="77" t="inlineStr">
        <is>
          <t>Searched</t>
        </is>
      </c>
      <c r="E466" s="77" t="inlineStr">
        <is>
          <t>Duke statistical science OR physics OR chemistry OR biology OR computer science undergraduate capstone industry partner team project</t>
        </is>
      </c>
      <c r="F466" s="77" t="inlineStr">
        <is>
          <t>https://stat.duke.edu/courses/capstone-project</t>
        </is>
      </c>
      <c r="G466" s="77" t="inlineStr">
        <is>
          <t>No natural-science undergraduate team capstone with external clients found. Statistical Science master's STA 798 capstone (clients own the data) and CompSci 408 (actual industry client) are leads from search summaries only; Data+/CS+ summer teams noted.</t>
        </is>
      </c>
    </row>
    <row r="467">
      <c r="A467" s="77" t="inlineStr">
        <is>
          <t>US15</t>
        </is>
      </c>
      <c r="B467" s="77" t="inlineStr">
        <is>
          <t>Duke</t>
        </is>
      </c>
      <c r="C467" s="77" t="inlineStr">
        <is>
          <t>Arts/humanities/social sciences</t>
        </is>
      </c>
      <c r="D467" s="77" t="inlineStr">
        <is>
          <t>Searched</t>
        </is>
      </c>
      <c r="E467" s="77" t="inlineStr">
        <is>
          <t>Sanford School of Public Policy Policy Analysis capstone client team MPP Master's Project; Duke Trinity College course community partner client class project team (Collaborative Project Courses)</t>
        </is>
      </c>
      <c r="F467" s="77" t="inlineStr">
        <is>
          <t>https://sanford.duke.edu/sanford-spring-consulting-project/; https://sanford.duke.edu/academics/masters-programs/master-public-policy/practical-experiences/</t>
        </is>
      </c>
      <c r="G467" s="77" t="inlineStr">
        <is>
          <t>Sanford MPP Spring Consulting Project and yearlong Master's Project teams (3-5 / 3-4 students) serve external client organisations; current-year evidence undated. MIDS (SSRI) capstone pairs external partners with second-year teams (undated page).</t>
        </is>
      </c>
    </row>
    <row r="468">
      <c r="A468" s="77" t="inlineStr">
        <is>
          <t>US15</t>
        </is>
      </c>
      <c r="B468" s="77" t="inlineStr">
        <is>
          <t>Duke</t>
        </is>
      </c>
      <c r="C468" s="77" t="inlineStr">
        <is>
          <t>Other (law, health, design, architecture…)</t>
        </is>
      </c>
      <c r="D468" s="77" t="inlineStr">
        <is>
          <t>Searched</t>
        </is>
      </c>
      <c r="E468" s="77" t="inlineStr">
        <is>
          <t>Nicholas School Master's Project client team; Duke Law clinic students represent clients team; Duke Global Health Institute / Nursing practicum partner</t>
        </is>
      </c>
      <c r="F468" s="77" t="inlineStr">
        <is>
          <t>https://sites.nicholas.duke.edu/mastersprojectshandbook/; https://law.duke.edu/civiljustice</t>
        </is>
      </c>
      <c r="G468" s="77" t="inlineStr">
        <is>
          <t>Nicholas School (environment) Master's Projects with external partners (handbook 2026; teams 'may include' 2-5 students, so group status unclear). Law clinics are client casework, excluded. No Global Health/Nursing practicum evidence found.</t>
        </is>
      </c>
    </row>
    <row r="469">
      <c r="A469" s="77" t="inlineStr">
        <is>
          <t>US16</t>
        </is>
      </c>
      <c r="B469" s="77" t="inlineStr">
        <is>
          <t>New York University</t>
        </is>
      </c>
      <c r="C469" s="77" t="inlineStr">
        <is>
          <t>Central provision</t>
        </is>
      </c>
      <c r="D469" s="77" t="inlineStr">
        <is>
          <t>Searched</t>
        </is>
      </c>
      <c r="E469" s="77" t="inlineStr">
        <is>
          <t>NYU undergraduate course student teams real client project (cross-school); NYU Summer Launchpad (legacy; not re-searched)</t>
        </is>
      </c>
      <c r="F469" s="77" t="inlineStr">
        <is>
          <t>https://www.sps.nyu.edu/experience/how-youll-learn/real-world.html</t>
        </is>
      </c>
      <c r="G469" s="77" t="inlineStr">
        <is>
          <t>SPS Real World courses are the only NYU-wide employer-challenge team route found; Summer Launchpad is an accelerator (excluded).</t>
        </is>
      </c>
    </row>
    <row r="470">
      <c r="A470" s="77" t="inlineStr">
        <is>
          <t>US16</t>
        </is>
      </c>
      <c r="B470" s="77" t="inlineStr">
        <is>
          <t>New York University</t>
        </is>
      </c>
      <c r="C470" s="77" t="inlineStr">
        <is>
          <t>Business/management</t>
        </is>
      </c>
      <c r="D470" s="77" t="inlineStr">
        <is>
          <t>Searched</t>
        </is>
      </c>
      <c r="E470" s="77" t="inlineStr">
        <is>
          <t>NYU Stern Solutions student teams client project course credit</t>
        </is>
      </c>
      <c r="F470" s="77" t="inlineStr">
        <is>
          <t>https://www.stern.nyu.edu/business-partnerships/solve-business-challenge; https://www.stern.nyu.edu/experience-stern/news-events/change-experience-it-nyu-stern-undergraduate-college-seniors-get-hands-experience-nyc-consulting</t>
        </is>
      </c>
      <c r="G470" s="77" t="inlineStr">
        <is>
          <t>Stern: NYC Consulting Capstone (all BS seniors), Stern Solutions, Consulting Corps, Signature Projects, Tech Solutions, FinTech; only first two recorded.</t>
        </is>
      </c>
    </row>
    <row r="471">
      <c r="A471" s="77" t="inlineStr">
        <is>
          <t>US16</t>
        </is>
      </c>
      <c r="B471" s="77" t="inlineStr">
        <is>
          <t>New York University</t>
        </is>
      </c>
      <c r="C471" s="77" t="inlineStr">
        <is>
          <t>Engineering/computing</t>
        </is>
      </c>
      <c r="D471" s="77" t="inlineStr">
        <is>
          <t>Searched</t>
        </is>
      </c>
      <c r="E471" s="77" t="inlineStr">
        <is>
          <t>NYU Tandon senior design capstone industry sponsor team project</t>
        </is>
      </c>
      <c r="F471" s="77" t="inlineStr">
        <is>
          <t>https://engineering.nyu.edu/research/centers/cusp/engagement/capstone-projects-sponsor-guide</t>
        </is>
      </c>
      <c r="G471" s="77" t="inlineStr">
        <is>
          <t>CUSP sponsor capstone qualifies; Tandon undergraduate senior design has no documented external sponsors.</t>
        </is>
      </c>
    </row>
    <row r="472">
      <c r="A472" s="77" t="inlineStr">
        <is>
          <t>US16</t>
        </is>
      </c>
      <c r="B472" s="77" t="inlineStr">
        <is>
          <t>New York University</t>
        </is>
      </c>
      <c r="C472" s="77" t="inlineStr">
        <is>
          <t>Science</t>
        </is>
      </c>
      <c r="D472" s="77" t="inlineStr">
        <is>
          <t>Searched</t>
        </is>
      </c>
      <c r="E472" s="77" t="inlineStr">
        <is>
          <t>NYU Center for Data Science capstone project industry partner master's data science</t>
        </is>
      </c>
      <c r="F472" s="77" t="inlineStr">
        <is>
          <t>https://cds.nyu.edu/masters-in-data-science-capstone/</t>
        </is>
      </c>
      <c r="G472" s="77" t="inlineStr">
        <is>
          <t>CDS MS capstone with industry partner/NYU lab proposals; internal/external mix unquantified.</t>
        </is>
      </c>
    </row>
    <row r="473">
      <c r="A473" s="77" t="inlineStr">
        <is>
          <t>US16</t>
        </is>
      </c>
      <c r="B473" s="77" t="inlineStr">
        <is>
          <t>New York University</t>
        </is>
      </c>
      <c r="C473" s="77" t="inlineStr">
        <is>
          <t>Arts/humanities/social sciences</t>
        </is>
      </c>
      <c r="D473" s="77" t="inlineStr">
        <is>
          <t>Searched</t>
        </is>
      </c>
      <c r="E473" s="77" t="inlineStr">
        <is>
          <t>NYU Wagner capstone consulting client organization graduate student teams; NYU SPS Center for Global Affairs consulting practicums</t>
        </is>
      </c>
      <c r="F473" s="77" t="inlineStr">
        <is>
          <t>https://wagner.nyu.edu/portal/employers/capstone/faq; https://www.sps.nyu.edu/about/academic-divisions-and-departments/center-for-global-affairs/consulting-practicums.html</t>
        </is>
      </c>
      <c r="G473" s="77" t="inlineStr">
        <is>
          <t>Wagner Capstone is a strong compulsory team-client route; CGA practicums noted as lead.</t>
        </is>
      </c>
    </row>
    <row r="474">
      <c r="A474" s="77" t="inlineStr">
        <is>
          <t>US16</t>
        </is>
      </c>
      <c r="B474" s="77" t="inlineStr">
        <is>
          <t>New York University</t>
        </is>
      </c>
      <c r="C474" s="77" t="inlineStr">
        <is>
          <t>Other (law, health, design, architecture…)</t>
        </is>
      </c>
      <c r="D474" s="77" t="inlineStr">
        <is>
          <t>Searched</t>
        </is>
      </c>
      <c r="E474" s="77" t="inlineStr">
        <is>
          <t>NYU Law clinic students teams client organization NGO report</t>
        </is>
      </c>
      <c r="F474" s="77" t="inlineStr">
        <is>
          <t>https://www.law.nyu.edu/academics/clinics</t>
        </is>
      </c>
      <c r="G474" s="77" t="inlineStr">
        <is>
          <t>Law clinics (35+) work in teams for clients, but casework/legal-client nature and per-clinic differences not assessed in depth.</t>
        </is>
      </c>
    </row>
    <row r="475">
      <c r="A475" s="77" t="inlineStr">
        <is>
          <t>US17</t>
        </is>
      </c>
      <c r="B475" s="77" t="inlineStr">
        <is>
          <t>Northwestern</t>
        </is>
      </c>
      <c r="C475" s="77" t="inlineStr">
        <is>
          <t>Central provision</t>
        </is>
      </c>
      <c r="D475" s="77" t="inlineStr">
        <is>
          <t>Searched</t>
        </is>
      </c>
      <c r="E475" s="77" t="inlineStr">
        <is>
          <t>Northwestern Design Thinking and Communication DTC community industry partners projects; Northwestern University student teams real client projects Career Advancement / Design for America / GESI</t>
        </is>
      </c>
      <c r="F475" s="77" t="inlineStr">
        <is>
          <t>https://design.northwestern.edu/programs/take-design-course/design-thinking-communication/; https://writingprogram.northwestern.edu/courses/2026-2027/course-descriptions/</t>
        </is>
      </c>
      <c r="G475" s="77" t="inlineStr">
        <is>
          <t>No central employer-project scheme found; DTC is open university-wide (compulsory for McCormick first-years). Careers/experiential office and GEO (individual graduate placements) did not yield group client projects.</t>
        </is>
      </c>
    </row>
    <row r="476">
      <c r="A476" s="77" t="inlineStr">
        <is>
          <t>US17</t>
        </is>
      </c>
      <c r="B476" s="77" t="inlineStr">
        <is>
          <t>Northwestern</t>
        </is>
      </c>
      <c r="C476" s="77" t="inlineStr">
        <is>
          <t>Business/management</t>
        </is>
      </c>
      <c r="D476" s="77" t="inlineStr">
        <is>
          <t>Searched</t>
        </is>
      </c>
      <c r="E476" s="77" t="inlineStr">
        <is>
          <t>Northwestern Kellogg Corporate Lab client team project MBA; Kellogg Marketing Consulting Lab fetch</t>
        </is>
      </c>
      <c r="F476" s="77" t="inlineStr">
        <is>
          <t>https://www6.kellogg.northwestern.edu/CourseCatalog/coursecatalog/coursedetail?coursecatalogid=206993; https://www.kellogg.northwestern.edu/programs/full-time-mba/academics/experiential-learning/</t>
        </is>
      </c>
      <c r="G476" s="77" t="inlineStr">
        <is>
          <t>Kellogg offers numerous client-project labs; MKTG 650 verified with team of 5-6 and named corporate clients; others listed but not verified.</t>
        </is>
      </c>
    </row>
    <row r="477">
      <c r="A477" s="77" t="inlineStr">
        <is>
          <t>US17</t>
        </is>
      </c>
      <c r="B477" s="77" t="inlineStr">
        <is>
          <t>Northwestern</t>
        </is>
      </c>
      <c r="C477" s="77" t="inlineStr">
        <is>
          <t>Engineering/computing</t>
        </is>
      </c>
      <c r="D477" s="77" t="inlineStr">
        <is>
          <t>Searched</t>
        </is>
      </c>
      <c r="E477" s="77" t="inlineStr">
        <is>
          <t>Northwestern Segal Design Institute capstone sponsor industry project team; MLDS practicum capstone; IEMS client project challenge / ME 398</t>
        </is>
      </c>
      <c r="F477" s="77" t="inlineStr">
        <is>
          <t>https://www.mccormick.northwestern.edu/industrial/academics/undergraduate/client-project-challenge/; https://www.mccormick.northwestern.edu/machine-learning-data-science/industry-partners/practicum-and-capstone-sponsorship.html</t>
        </is>
      </c>
      <c r="G477" s="77" t="inlineStr">
        <is>
          <t>Distributed employer-linked provision: DTC, IEMS 394 client projects, MMM Business Innovation Lab, MLDS practicum/capstone; ME 398 capstone likely but PDF unreadable.</t>
        </is>
      </c>
    </row>
    <row r="478">
      <c r="A478" s="77" t="inlineStr">
        <is>
          <t>US17</t>
        </is>
      </c>
      <c r="B478" s="77" t="inlineStr">
        <is>
          <t>Northwestern</t>
        </is>
      </c>
      <c r="C478" s="77" t="inlineStr">
        <is>
          <t>Science</t>
        </is>
      </c>
      <c r="D478" s="77" t="inlineStr">
        <is>
          <t>Searched</t>
        </is>
      </c>
      <c r="E478" s="77" t="inlineStr">
        <is>
          <t>Northwestern Weinberg College science course student teams community partner project; Northwestern Buffett/Weinberg/Data Science capstone external partner team</t>
        </is>
      </c>
      <c r="F478" s="77" t="inlineStr">
        <is>
          <t>https://news.weinberg.northwestern.edu/2024/01/10/using-data-for-social-good-faculty-empower-students-to-use-data-to-uplift-community-organizations-through-collaboration/</t>
        </is>
      </c>
      <c r="G478" s="77" t="inlineStr">
        <is>
          <t>No chemistry/biology/physics client-project course found; nearest is MCDC data-science practicums (2024 evidence, current status unclear).</t>
        </is>
      </c>
    </row>
    <row r="479">
      <c r="A479" s="77" t="inlineStr">
        <is>
          <t>US17</t>
        </is>
      </c>
      <c r="B479" s="77" t="inlineStr">
        <is>
          <t>Northwestern</t>
        </is>
      </c>
      <c r="C479" s="77" t="inlineStr">
        <is>
          <t>Arts/humanities/social sciences</t>
        </is>
      </c>
      <c r="D479" s="77" t="inlineStr">
        <is>
          <t>Searched</t>
        </is>
      </c>
      <c r="E479" s="77" t="inlineStr">
        <is>
          <t>Northwestern Weinberg social science or humanities course community partner client student teams policy project</t>
        </is>
      </c>
      <c r="F479" s="77" t="inlineStr">
        <is>
          <t>https://sesp.northwestern.edu/news-events/sesp-news/2025/crafting-policy-for-our-youngest-learners.html; https://class-descriptions.northwestern.edu/4940/WCAS/BUS_INST/36255</t>
        </is>
      </c>
      <c r="G479" s="77" t="inlineStr">
        <is>
          <t>Leads (Crafting Child Policy, Civic Engagement Certificate, Professional Linkage Seminar, English 282 service learning) found only through search summaries; none verified on page text.</t>
        </is>
      </c>
    </row>
    <row r="480">
      <c r="A480" s="77" t="inlineStr">
        <is>
          <t>US17</t>
        </is>
      </c>
      <c r="B480" s="77" t="inlineStr">
        <is>
          <t>Northwestern</t>
        </is>
      </c>
      <c r="C480" s="77" t="inlineStr">
        <is>
          <t>Other (law, health, design, architecture…)</t>
        </is>
      </c>
      <c r="D480" s="77" t="inlineStr">
        <is>
          <t>Searched</t>
        </is>
      </c>
      <c r="E480" s="77" t="inlineStr">
        <is>
          <t>Northwestern Medill OR School of Communication OR Law clinic student team client project</t>
        </is>
      </c>
      <c r="F480" s="77" t="inlineStr">
        <is>
          <t>https://www.medill.northwestern.edu/imc/full-time/life-at-medill/student-committees.html; https://www.law.northwestern.edu/academics/entrepreneurship/students/</t>
        </is>
      </c>
      <c r="G480" s="77" t="inlineStr">
        <is>
          <t>Medill Cause Marketing Initiative (nonprofit clients) recorded; Law clinics are casework and excluded; Medill IMC Immersion Quarter (companies) not verified.</t>
        </is>
      </c>
    </row>
    <row r="481">
      <c r="A481" s="77" t="inlineStr">
        <is>
          <t>US18</t>
        </is>
      </c>
      <c r="B481" s="77" t="inlineStr">
        <is>
          <t>Carnegie Mellon</t>
        </is>
      </c>
      <c r="C481" s="77" t="inlineStr">
        <is>
          <t>Central provision</t>
        </is>
      </c>
      <c r="D481" s="77" t="inlineStr">
        <is>
          <t>Searched</t>
        </is>
      </c>
      <c r="E481" s="77" t="inlineStr">
        <is>
          <t>Carnegie Mellon university-wide student project employer partners experiential learning; IDeATe how to enroll (fetched)</t>
        </is>
      </c>
      <c r="F481" s="77" t="inlineStr">
        <is>
          <t>https://www.cmu.edu/career/employers/index.html; https://ideate.cmu.edu/about/how-to-enroll-in-ideate.html</t>
        </is>
      </c>
      <c r="G481" s="77" t="inlineStr">
        <is>
          <t>No single university-wide sponsored-project scheme found; sponsored projects are run by colleges. IDeATe is all-major but no external-client component stated.</t>
        </is>
      </c>
    </row>
    <row r="482">
      <c r="A482" s="77" t="inlineStr">
        <is>
          <t>US18</t>
        </is>
      </c>
      <c r="B482" s="77" t="inlineStr">
        <is>
          <t>Carnegie Mellon</t>
        </is>
      </c>
      <c r="C482" s="77" t="inlineStr">
        <is>
          <t>Business/management</t>
        </is>
      </c>
      <c r="D482" s="77" t="inlineStr">
        <is>
          <t>Searched</t>
        </is>
      </c>
      <c r="E482" s="77" t="inlineStr">
        <is>
          <t>Tepper consulting project client team MBA; Tepper capstones page (fetched)</t>
        </is>
      </c>
      <c r="F482" s="77" t="inlineStr">
        <is>
          <t>https://www.cmu.edu/tepper/programs/mba/curriculum/capstones/index.html</t>
        </is>
      </c>
      <c r="G482" s="77" t="inlineStr">
        <is>
          <t>MBA Strategic Management of the Enterprise client projects with Kearney and companies; group basis and currency not evidenced. Global Capstones, Management Game and undergrad Tepper/SCS practicum are further leads.</t>
        </is>
      </c>
    </row>
    <row r="483">
      <c r="A483" s="77" t="inlineStr">
        <is>
          <t>US18</t>
        </is>
      </c>
      <c r="B483" s="77" t="inlineStr">
        <is>
          <t>Carnegie Mellon</t>
        </is>
      </c>
      <c r="C483" s="77" t="inlineStr">
        <is>
          <t>Engineering/computing</t>
        </is>
      </c>
      <c r="D483" s="77" t="inlineStr">
        <is>
          <t>Searched</t>
        </is>
      </c>
      <c r="E483" s="77" t="inlineStr">
        <is>
          <t>MSE practicum industry sponsor team; Mechanical Engineering capstone industry sponsored; Heinz Systems Synthesis capstone</t>
        </is>
      </c>
      <c r="F483" s="77" t="inlineStr">
        <is>
          <t>https://mse.s3d.cmu.edu/companies/sponsorship.html; https://www.heinz.cmu.edu/employers-partners/propose-project</t>
        </is>
      </c>
      <c r="G483" s="77" t="inlineStr">
        <is>
          <t>MSE studio/practicum with company sponsors; INI practicum and ECE/MechE capstones are further leads; MechE sponsorship not verified.</t>
        </is>
      </c>
    </row>
    <row r="484">
      <c r="A484" s="77" t="inlineStr">
        <is>
          <t>US18</t>
        </is>
      </c>
      <c r="B484" s="77" t="inlineStr">
        <is>
          <t>Carnegie Mellon</t>
        </is>
      </c>
      <c r="C484" s="77" t="inlineStr">
        <is>
          <t>Science</t>
        </is>
      </c>
      <c r="D484" s="77" t="inlineStr">
        <is>
          <t>Searched</t>
        </is>
      </c>
      <c r="E484" s="77" t="inlineStr">
        <is>
          <t>biological sciences/chemistry/physics/statistics capstone external partner</t>
        </is>
      </c>
      <c r="F484" s="77" t="inlineStr">
        <is>
          <t>https://www.cmu.edu/mcs/news-events/2022/0627_ms-das-capstone.html; https://www.cmu.edu/dietrich/statistics-datascience/engagement/corporate/capstone/index.html</t>
        </is>
      </c>
      <c r="G484" s="77" t="inlineStr">
        <is>
          <t>MS-DAS industry capstone (2022 evidence) and Statistics corporate capstone; no undergraduate natural-science capstone found.</t>
        </is>
      </c>
    </row>
    <row r="485">
      <c r="A485" s="77" t="inlineStr">
        <is>
          <t>US18</t>
        </is>
      </c>
      <c r="B485" s="77" t="inlineStr">
        <is>
          <t>Carnegie Mellon</t>
        </is>
      </c>
      <c r="C485" s="77" t="inlineStr">
        <is>
          <t>Arts/humanities/social sciences</t>
        </is>
      </c>
      <c r="D485" s="77" t="inlineStr">
        <is>
          <t>Searched</t>
        </is>
      </c>
      <c r="E485" s="77" t="inlineStr">
        <is>
          <t>Dietrich capstone fetched; Heinz capstone (policy/IS)</t>
        </is>
      </c>
      <c r="F485" s="77" t="inlineStr">
        <is>
          <t>https://www.cmu.edu/dietrich/partners/projects.html</t>
        </is>
      </c>
      <c r="G485" s="77" t="inlineStr">
        <is>
          <t>Dietrich capstones (3-5 students, one semester, faculty-led, external sponsors) and Heinz capstones; no humanities-specific route verified.</t>
        </is>
      </c>
    </row>
    <row r="486">
      <c r="A486" s="77" t="inlineStr">
        <is>
          <t>US18</t>
        </is>
      </c>
      <c r="B486" s="77" t="inlineStr">
        <is>
          <t>Carnegie Mellon</t>
        </is>
      </c>
      <c r="C486" s="77" t="inlineStr">
        <is>
          <t>Other (law, health, design, architecture…)</t>
        </is>
      </c>
      <c r="D486" s="77" t="inlineStr">
        <is>
          <t>Searched</t>
        </is>
      </c>
      <c r="E486" s="77" t="inlineStr">
        <is>
          <t>School of Design/Architecture/Drama studio client partner project</t>
        </is>
      </c>
      <c r="F486" s="77" t="inlineStr">
        <is>
          <t>https://engineering.cmu.edu/news-events/news/2026/07/29-engineering-entertainment.html</t>
        </is>
      </c>
      <c r="G486" s="77" t="inlineStr">
        <is>
          <t>Entertainment Engineering with TAIT recorded; Design sponsored-project programme, Environments Studio III (UPMC Magee) and Architecture CORE studio are leads only from search summaries.</t>
        </is>
      </c>
    </row>
    <row r="487">
      <c r="A487" s="77" t="inlineStr">
        <is>
          <t>US19</t>
        </is>
      </c>
      <c r="B487" s="77" t="inlineStr">
        <is>
          <t>Southern California</t>
        </is>
      </c>
      <c r="C487" s="77" t="inlineStr">
        <is>
          <t>Central provision</t>
        </is>
      </c>
      <c r="D487" s="77" t="inlineStr">
        <is>
          <t>Searched</t>
        </is>
      </c>
      <c r="E487" s="77" t="inlineStr">
        <is>
          <t>USC Dornsife Joint Educational Project student sign up; USC Career Center employer partnership student project teams real-world clients</t>
        </is>
      </c>
      <c r="F487" s="77" t="inlineStr">
        <is>
          <t>https://dornsife.usc.edu/joint-educational-project/service-learning-opportunities/; https://careers.usc.edu/employer-partnership-program/</t>
        </is>
      </c>
      <c r="G487" s="77" t="inlineStr">
        <is>
          <t>JEP is the legacy central route but evidence shows placements with no team project; Career Center offers employer sponsorship and Trojan Network short projects (2-8 weeks) with no team/project-cohort evidence.</t>
        </is>
      </c>
    </row>
    <row r="488">
      <c r="A488" s="77" t="inlineStr">
        <is>
          <t>US19</t>
        </is>
      </c>
      <c r="B488" s="77" t="inlineStr">
        <is>
          <t>Southern California</t>
        </is>
      </c>
      <c r="C488" s="77" t="inlineStr">
        <is>
          <t>Business/management</t>
        </is>
      </c>
      <c r="D488" s="77" t="inlineStr">
        <is>
          <t>Searched</t>
        </is>
      </c>
      <c r="E488" s="77" t="inlineStr">
        <is>
          <t>USC Marshall consulting live client student teams; USC Marshall Global Consulting / Experiential Learning Center BUAD; USC Marshall BUAD 114 Global Social Impact</t>
        </is>
      </c>
      <c r="F488" s="77" t="inlineStr">
        <is>
          <t>https://students.marshall.usc.edu/current-students/marshall-global-programs-and-partnerships/global-social-impact-gsi; https://www.marshall.usc.edu/why-marshall/real-world-learning</t>
        </is>
      </c>
      <c r="G488" s="77" t="inlineStr">
        <is>
          <t>BUAD 114 GSI (WBB only) qualifies on A/B/C; Marshall real-world-learning page shows no live-client team course; MCSC is a student club; BUAD 493 honors seminar (partners Gunugu Sewu etc., 2023) is a lead.</t>
        </is>
      </c>
    </row>
    <row r="489">
      <c r="A489" s="77" t="inlineStr">
        <is>
          <t>US19</t>
        </is>
      </c>
      <c r="B489" s="77" t="inlineStr">
        <is>
          <t>Southern California</t>
        </is>
      </c>
      <c r="C489" s="77" t="inlineStr">
        <is>
          <t>Engineering/computing</t>
        </is>
      </c>
      <c r="D489" s="77" t="inlineStr">
        <is>
          <t>Searched</t>
        </is>
      </c>
      <c r="E489" s="77" t="inlineStr">
        <is>
          <t>USC Viterbi Capstone industry sponsored project teams; USC Viterbi senior design sponsor industry capstone 2025/2026; EE 459Lx inter-school programs</t>
        </is>
      </c>
      <c r="F489" s="77" t="inlineStr">
        <is>
          <t>https://viterbischool.usc.edu/news/2025/12/ambitious-seniors-design-and-build-solutions-to-the-toughest-engineering-problems/; https://viterbischool.usc.edu/division-of-engineering-education/inter-school-programs/</t>
        </is>
      </c>
      <c r="G489" s="77" t="inlineStr">
        <is>
          <t>AME senior design (Dec 2025) is team-based but article names no sponsors; EE 459Lx pairs engineering with marketing teams without external sponsors; no standard sponsored capstone verified.</t>
        </is>
      </c>
    </row>
    <row r="490">
      <c r="A490" s="77" t="inlineStr">
        <is>
          <t>US19</t>
        </is>
      </c>
      <c r="B490" s="77" t="inlineStr">
        <is>
          <t>Southern California</t>
        </is>
      </c>
      <c r="C490" s="77" t="inlineStr">
        <is>
          <t>Science</t>
        </is>
      </c>
      <c r="D490" s="77" t="inlineStr">
        <is>
          <t>Searched</t>
        </is>
      </c>
      <c r="E490" s="77" t="inlineStr">
        <is>
          <t>USC Dornsife natural sciences/biology/environmental studies capstone external partner student teams</t>
        </is>
      </c>
      <c r="F490" s="77" t="inlineStr">
        <is>
          <t>https://dornsife.usc.edu/teaching-in-dornsife/teaching-in-letters-arts-and-sciences/dornsife-capstone-courses/</t>
        </is>
      </c>
      <c r="G490" s="77" t="inlineStr">
        <is>
          <t>No external-partner team capstone verified in natural sciences; Earth Sciences GEOL 387a team research and HSGI GEOINT capstone are leads (HSGI group basis unclear).</t>
        </is>
      </c>
    </row>
    <row r="491">
      <c r="A491" s="77" t="inlineStr">
        <is>
          <t>US19</t>
        </is>
      </c>
      <c r="B491" s="77" t="inlineStr">
        <is>
          <t>Southern California</t>
        </is>
      </c>
      <c r="C491" s="77" t="inlineStr">
        <is>
          <t>Arts/humanities/social sciences</t>
        </is>
      </c>
      <c r="D491" s="77" t="inlineStr">
        <is>
          <t>Searched</t>
        </is>
      </c>
      <c r="E491" s="77" t="inlineStr">
        <is>
          <t>USC Annenberg Think Tank course industry partners; USC Price School capstone client MPA; USC Price MPP practicum</t>
        </is>
      </c>
      <c r="F491" s="77" t="inlineStr">
        <is>
          <t>https://priceschool.usc.edu/mpp/curriculum/practicum/; https://annenberg.usc.edu/about/think-tank-courses</t>
        </is>
      </c>
      <c r="G491" s="77" t="inlineStr">
        <is>
          <t>Price School MPP practicum and MPA capstone are the strongest routes (team client projects); Annenberg think tank courses are company-linked but team basis undocumented.</t>
        </is>
      </c>
    </row>
    <row r="492">
      <c r="A492" s="77" t="inlineStr">
        <is>
          <t>US19</t>
        </is>
      </c>
      <c r="B492" s="77" t="inlineStr">
        <is>
          <t>Southern California</t>
        </is>
      </c>
      <c r="C492" s="77" t="inlineStr">
        <is>
          <t>Other (law, health, design, architecture…)</t>
        </is>
      </c>
      <c r="D492" s="77" t="inlineStr">
        <is>
          <t>Searched</t>
        </is>
      </c>
      <c r="E492" s="77" t="inlineStr">
        <is>
          <t>USC Iovine and Young Academy capstone / Impact and Industry Labs; ACAD 376 Industry Practicum; Glorya Kaufman / Price capstone</t>
        </is>
      </c>
      <c r="F492" s="77" t="inlineStr">
        <is>
          <t>https://exscll.usc.edu/projects-library/gamifying-sustainability-with-replay-drop-off-level-up-fight-on/</t>
        </is>
      </c>
      <c r="G492" s="77" t="inlineStr">
        <is>
          <t>IYA industry practicum is team-oriented with partner-based model but dated example used internal USC units; law, medicine, social work (MSW field placements), architecture and cinema not queried individually.</t>
        </is>
      </c>
    </row>
    <row r="493">
      <c r="A493" s="77" t="inlineStr">
        <is>
          <t>US20</t>
        </is>
      </c>
      <c r="B493" s="77" t="inlineStr">
        <is>
          <t>Texas Austin</t>
        </is>
      </c>
      <c r="C493" s="77" t="inlineStr">
        <is>
          <t>Central provision</t>
        </is>
      </c>
      <c r="D493" s="77" t="inlineStr">
        <is>
          <t>Searched</t>
        </is>
      </c>
      <c r="E493" s="77" t="inlineStr">
        <is>
          <t>UT Austin Texas Global OR Career Engagement OR Office of Experiential Learning student teams real-world projects partner organizations university-wide</t>
        </is>
      </c>
      <c r="F493" s="77" t="inlineStr">
        <is>
          <t>https://global.utexas.edu/abroad/programs/service-learning/projects-underserved-communities; https://exl.cns.utexas.edu/impact-lab/courses</t>
        </is>
      </c>
      <c r="G493" s="77" t="inlineStr">
        <is>
          <t>No single institution-wide employer-project scheme found; routes are distributed by school. PUC (legacy) is two-school.</t>
        </is>
      </c>
    </row>
    <row r="494">
      <c r="A494" s="77" t="inlineStr">
        <is>
          <t>US20</t>
        </is>
      </c>
      <c r="B494" s="77" t="inlineStr">
        <is>
          <t>Texas Austin</t>
        </is>
      </c>
      <c r="C494" s="77" t="inlineStr">
        <is>
          <t>Business/management</t>
        </is>
      </c>
      <c r="D494" s="77" t="inlineStr">
        <is>
          <t>Searched</t>
        </is>
      </c>
      <c r="E494" s="77" t="inlineStr">
        <is>
          <t>McCombs School of Business consulting practicum client company student teams Texas</t>
        </is>
      </c>
      <c r="F494" s="77" t="inlineStr">
        <is>
          <t>https://www.mccombs.utexas.edu/graduate/mba/mccombsplus-project-partners/; https://www.mccombs.utexas.edu/centers-initiatives/brumley-institute/startup-practicum/</t>
        </is>
      </c>
      <c r="G494" s="77" t="inlineStr">
        <is>
          <t>Graduate consulting routes (McCombs+ Projects, Startup Consulting Practicum); LIFT undergraduate lead not opened.</t>
        </is>
      </c>
    </row>
    <row r="495">
      <c r="A495" s="77" t="inlineStr">
        <is>
          <t>US20</t>
        </is>
      </c>
      <c r="B495" s="77" t="inlineStr">
        <is>
          <t>Texas Austin</t>
        </is>
      </c>
      <c r="C495" s="77" t="inlineStr">
        <is>
          <t>Engineering/computing</t>
        </is>
      </c>
      <c r="D495" s="77" t="inlineStr">
        <is>
          <t>Searched</t>
        </is>
      </c>
      <c r="E495" s="77" t="inlineStr">
        <is>
          <t>UT Austin Cockrell School of Engineering senior design capstone industry sponsored projects team</t>
        </is>
      </c>
      <c r="F495" s="77" t="inlineStr">
        <is>
          <t>https://www.ece.utexas.edu/engage/capstone; https://www.me.utexas.edu/academics/undergraduate-program/senior-design-projects</t>
        </is>
      </c>
      <c r="G495" s="77" t="inlineStr">
        <is>
          <t>Compulsory sponsored team capstones in ECE and ME; other Cockrell capstones likely.</t>
        </is>
      </c>
    </row>
    <row r="496">
      <c r="A496" s="77" t="inlineStr">
        <is>
          <t>US20</t>
        </is>
      </c>
      <c r="B496" s="77" t="inlineStr">
        <is>
          <t>Texas Austin</t>
        </is>
      </c>
      <c r="C496" s="77" t="inlineStr">
        <is>
          <t>Science</t>
        </is>
      </c>
      <c r="D496" s="77" t="inlineStr">
        <is>
          <t>Searched</t>
        </is>
      </c>
      <c r="E496" s="77" t="inlineStr">
        <is>
          <t>UT Austin College of Natural Sciences students team project industry partner course (Freshman Research Initiative OR UTeach OR capstone OR computer science)</t>
        </is>
      </c>
      <c r="F496" s="77" t="inlineStr">
        <is>
          <t>https://exl.cns.utexas.edu/impact-lab/courses; https://cns.utexas.edu/fri/community/industry-partners</t>
        </is>
      </c>
      <c r="G496" s="77" t="inlineStr">
        <is>
          <t>Impact Lab practicums are the nearest fit but employer role unconfirmed; FRI is research. No qualifying route verified.</t>
        </is>
      </c>
    </row>
    <row r="497">
      <c r="A497" s="77" t="inlineStr">
        <is>
          <t>US20</t>
        </is>
      </c>
      <c r="B497" s="77" t="inlineStr">
        <is>
          <t>Texas Austin</t>
        </is>
      </c>
      <c r="C497" s="77" t="inlineStr">
        <is>
          <t>Arts/humanities/social sciences</t>
        </is>
      </c>
      <c r="D497" s="77" t="inlineStr">
        <is>
          <t>Searched</t>
        </is>
      </c>
      <c r="E497" s="77" t="inlineStr">
        <is>
          <t>UT Austin Policy Research Project LBJ School course required master's students client report 2026; UT Austin Moody College Communication OR College of Liberal Arts student team client project course real client campaign</t>
        </is>
      </c>
      <c r="F497" s="77" t="inlineStr">
        <is>
          <t>https://lbj.utexas.edu/policy-research-projects; https://moody.utexas.edu/news/the-lab-student-success</t>
        </is>
      </c>
      <c r="G497" s="77" t="inlineStr">
        <is>
          <t>LBJ PRP is the strongest route; Moody's The Lab has real clients but status and credit unclear.</t>
        </is>
      </c>
    </row>
    <row r="498">
      <c r="A498" s="77" t="inlineStr">
        <is>
          <t>US20</t>
        </is>
      </c>
      <c r="B498" s="77" t="inlineStr">
        <is>
          <t>Texas Austin</t>
        </is>
      </c>
      <c r="C498" s="77" t="inlineStr">
        <is>
          <t>Other (law, health, design, architecture…)</t>
        </is>
      </c>
      <c r="D498" s="77" t="inlineStr">
        <is>
          <t>Searched</t>
        </is>
      </c>
      <c r="E498" s="77" t="inlineStr">
        <is>
          <t>UT Austin School of Law clinic OR Dell Medical School OR School of Architecture OR Design student teams client project course; Applied Cybersecurity Clinic Practicum UT Austin iSchool teams client organization</t>
        </is>
      </c>
      <c r="F498" s="77" t="inlineStr">
        <is>
          <t>https://ischool.utexas.edu/programs/class-schedules/i-320-topics-informatics-applied-cybersecurity-clinic-practicum-27455; https://law.utexas.edu/courses/?page=all</t>
        </is>
      </c>
      <c r="G498" s="77" t="inlineStr">
        <is>
          <t>iSchool cybersecurity clinic practicum is a team client route; law clinics are casework leads; nothing found for architecture, design or Dell Medical (one combined query only).</t>
        </is>
      </c>
    </row>
    <row r="499">
      <c r="A499" s="77" t="inlineStr">
        <is>
          <t>US21</t>
        </is>
      </c>
      <c r="B499" s="77" t="inlineStr">
        <is>
          <t>California San Diego</t>
        </is>
      </c>
      <c r="C499" s="77" t="inlineStr">
        <is>
          <t>Central provision</t>
        </is>
      </c>
      <c r="D499" s="77" t="inlineStr">
        <is>
          <t>Searched</t>
        </is>
      </c>
      <c r="E499" s="77" t="inlineStr">
        <is>
          <t>UC San Diego Global TIES teams nonprofit partner; UC San Diego social sciences OR humanities community partner course student teams project nonprofit client TIES Sixth College (surfaced i4X)</t>
        </is>
      </c>
      <c r="F499" s="77" t="inlineStr">
        <is>
          <t>https://thebasement.ucsd.edu/programs/i4x.html; https://catalog.ucsd.edu/courses/ENG.html</t>
        </is>
      </c>
      <c r="G499" s="77" t="inlineStr">
        <is>
          <t>i4X is a university-wide, partner-set multidisciplinary team challenge; Global TIES is open to all undergraduates via ENG 100D.</t>
        </is>
      </c>
    </row>
    <row r="500">
      <c r="A500" s="77" t="inlineStr">
        <is>
          <t>US21</t>
        </is>
      </c>
      <c r="B500" s="77" t="inlineStr">
        <is>
          <t>California San Diego</t>
        </is>
      </c>
      <c r="C500" s="77" t="inlineStr">
        <is>
          <t>Business/management</t>
        </is>
      </c>
      <c r="D500" s="77" t="inlineStr">
        <is>
          <t>Searched</t>
        </is>
      </c>
      <c r="E500" s="77" t="inlineStr">
        <is>
          <t>Rady School of Management experiential learning client project MBA consulting teams companies</t>
        </is>
      </c>
      <c r="F500" s="77" t="inlineStr">
        <is>
          <t>https://rady.ucsd.edu/partner-with-rady/; https://rady.ucsd.edu/programs/ms-business-analytics/academics/capstone.html</t>
        </is>
      </c>
      <c r="G500" s="77" t="inlineStr">
        <is>
          <t>RAP (MBA) and MSBA capstone are team client projects with named external companies.</t>
        </is>
      </c>
    </row>
    <row r="501">
      <c r="A501" s="77" t="inlineStr">
        <is>
          <t>US21</t>
        </is>
      </c>
      <c r="B501" s="77" t="inlineStr">
        <is>
          <t>California San Diego</t>
        </is>
      </c>
      <c r="C501" s="77" t="inlineStr">
        <is>
          <t>Engineering/computing</t>
        </is>
      </c>
      <c r="D501" s="77" t="inlineStr">
        <is>
          <t>Searched</t>
        </is>
      </c>
      <c r="E501" s="77" t="inlineStr">
        <is>
          <t>Jacobs School of Engineering capstone design industry sponsored projects teams; MAE 156B OR ECE 191 OR BENG 187 senior design sponsor</t>
        </is>
      </c>
      <c r="F501" s="77" t="inlineStr">
        <is>
          <t>https://mae156b.eng.ucsd.edu/; https://www.be.ucsd.edu/senior-design</t>
        </is>
      </c>
      <c r="G501" s="77" t="inlineStr">
        <is>
          <t>Sponsored team capstones (MAE 156B, BENG 187/188, ECE) exist; sponsors mix internal faculty/units and external companies so C is Unclear.</t>
        </is>
      </c>
    </row>
    <row r="502">
      <c r="A502" s="77" t="inlineStr">
        <is>
          <t>US21</t>
        </is>
      </c>
      <c r="B502" s="77" t="inlineStr">
        <is>
          <t>California San Diego</t>
        </is>
      </c>
      <c r="C502" s="77" t="inlineStr">
        <is>
          <t>Science</t>
        </is>
      </c>
      <c r="D502" s="77" t="inlineStr">
        <is>
          <t>Searched</t>
        </is>
      </c>
      <c r="E502" s="77" t="inlineStr">
        <is>
          <t>HDSI capstone DSC 180 industry partner projects teams</t>
        </is>
      </c>
      <c r="F502" s="77" t="inlineStr">
        <is>
          <t>https://today.ucsd.edu/story/hdsi-industry-mentor-capstone-fosters-benefits-for-students-and-employers</t>
        </is>
      </c>
      <c r="G502" s="77" t="inlineStr">
        <is>
          <t>Data science senior capstone has industry mentors; no natural-science (biology/chemistry/physics) team-project route searched or found.</t>
        </is>
      </c>
    </row>
    <row r="503">
      <c r="A503" s="77" t="inlineStr">
        <is>
          <t>US21</t>
        </is>
      </c>
      <c r="B503" s="77" t="inlineStr">
        <is>
          <t>California San Diego</t>
        </is>
      </c>
      <c r="C503" s="77" t="inlineStr">
        <is>
          <t>Arts/humanities/social sciences</t>
        </is>
      </c>
      <c r="D503" s="77" t="inlineStr">
        <is>
          <t>Searched</t>
        </is>
      </c>
      <c r="E503" s="77" t="inlineStr">
        <is>
          <t>social sciences OR humanities community partner course student teams project nonprofit client (USP, Sixth College)</t>
        </is>
      </c>
      <c r="F503" s="77" t="inlineStr">
        <is>
          <t>https://catalog.ucsd.edu/courses/USP.html</t>
        </is>
      </c>
      <c r="G503" s="77" t="inlineStr">
        <is>
          <t>Only catalog-title leads (USP 128B, USP 163, PAL); nothing verified.</t>
        </is>
      </c>
    </row>
    <row r="504">
      <c r="A504" s="77" t="inlineStr">
        <is>
          <t>US21</t>
        </is>
      </c>
      <c r="B504" s="77" t="inlineStr">
        <is>
          <t>California San Diego</t>
        </is>
      </c>
      <c r="C504" s="77" t="inlineStr">
        <is>
          <t>Other (law, health, design, architecture…)</t>
        </is>
      </c>
      <c r="D504" s="77" t="inlineStr">
        <is>
          <t>Searched</t>
        </is>
      </c>
      <c r="E504" s="77" t="inlineStr">
        <is>
          <t>School of Global Policy and Strategy capstone client organization team project</t>
        </is>
      </c>
      <c r="F504" s="77" t="inlineStr">
        <is>
          <t>https://catalog.ucsd.edu/courses/GPS.html</t>
        </is>
      </c>
      <c r="G504" s="77" t="inlineStr">
        <is>
          <t>GPS catalog lists client-team courses (GPCO 466, GPCO 463) but no current-year delivery evidence; health/medicine/pharmacy not searched.</t>
        </is>
      </c>
    </row>
    <row r="505">
      <c r="A505" s="77" t="inlineStr">
        <is>
          <t>US22</t>
        </is>
      </c>
      <c r="B505" s="77" t="inlineStr">
        <is>
          <t>Brown</t>
        </is>
      </c>
      <c r="C505" s="77" t="inlineStr">
        <is>
          <t>Central provision</t>
        </is>
      </c>
      <c r="D505" s="77" t="inlineStr">
        <is>
          <t>Searched</t>
        </is>
      </c>
      <c r="E505" s="77" t="inlineStr">
        <is>
          <t>Brown University Swearer Center student teams community partner project course; WebFetch CBLR (college.brown.edu), Swearer CBLR page, CEDEC page</t>
        </is>
      </c>
      <c r="F505" s="77" t="inlineStr">
        <is>
          <t>https://college.brown.edu/design-your-education/explore-open-curriculum/course-selection/course-options/cblr; https://swearer.brown.edu/faculty-staff/data-and-evaluation-partnerships</t>
        </is>
      </c>
      <c r="G505" s="77" t="inlineStr">
        <is>
          <t>CBLR designation across departments and CEDEC (partner-scoped student teams); no institution-wide compulsory employer project.</t>
        </is>
      </c>
    </row>
    <row r="506">
      <c r="A506" s="77" t="inlineStr">
        <is>
          <t>US22</t>
        </is>
      </c>
      <c r="B506" s="77" t="inlineStr">
        <is>
          <t>Brown</t>
        </is>
      </c>
      <c r="C506" s="77" t="inlineStr">
        <is>
          <t>Business/management</t>
        </is>
      </c>
      <c r="D506" s="77" t="inlineStr">
        <is>
          <t>Searched</t>
        </is>
      </c>
      <c r="E506" s="77" t="inlineStr">
        <is>
          <t>Brown Executive Master in Healthcare Leadership OR IE Brown Executive MBA OR Brown entrepreneurship program student consulting client project</t>
        </is>
      </c>
      <c r="F506" s="77" t="inlineStr">
        <is>
          <t>https://professional.brown.edu/academics/masters/healthcare/curriculum</t>
        </is>
      </c>
      <c r="G506" s="77" t="inlineStr">
        <is>
          <t>Brown has no undergraduate business school; only executive/professional programmes found; healthcare leadership capstone is self-selected, not client-based.</t>
        </is>
      </c>
    </row>
    <row r="507">
      <c r="A507" s="77" t="inlineStr">
        <is>
          <t>US22</t>
        </is>
      </c>
      <c r="B507" s="77" t="inlineStr">
        <is>
          <t>Brown</t>
        </is>
      </c>
      <c r="C507" s="77" t="inlineStr">
        <is>
          <t>Engineering/computing</t>
        </is>
      </c>
      <c r="D507" s="77" t="inlineStr">
        <is>
          <t>Searched</t>
        </is>
      </c>
      <c r="E507" s="77" t="inlineStr">
        <is>
          <t>Brown University engineering capstone design project industry sponsor ENGN 1930 team; CSCI 1951I CS for Social Change course project partner organizations teams semester</t>
        </is>
      </c>
      <c r="F507" s="77" t="inlineStr">
        <is>
          <t>https://cs.brown.edu/courses/cs1951i/; https://selfservice.brown.edu/ss/bwckctlg.p_disp_course_detail?cat_term_in=201820&amp;subj_code_in=ENGN&amp;crse_numb_in=1930L</t>
        </is>
      </c>
      <c r="G507" s="77" t="inlineStr">
        <is>
          <t>CS for Social Change meets A/B/C (Spring 2023 evidence); engineering capstones show no industry sponsors in indexed sources.</t>
        </is>
      </c>
    </row>
    <row r="508">
      <c r="A508" s="77" t="inlineStr">
        <is>
          <t>US22</t>
        </is>
      </c>
      <c r="B508" s="77" t="inlineStr">
        <is>
          <t>Brown</t>
        </is>
      </c>
      <c r="C508" s="77" t="inlineStr">
        <is>
          <t>Science</t>
        </is>
      </c>
      <c r="D508" s="77" t="inlineStr">
        <is>
          <t>Searched</t>
        </is>
      </c>
      <c r="E508" s="77" t="inlineStr">
        <is>
          <t>Brown University science course students team project external organization client biology OR geology OR physics OR chemistry community partner 2025; Brown Data Science Initiative capstone industry partner student team project</t>
        </is>
      </c>
      <c r="F508" s="77" t="inlineStr">
        <is>
          <t>https://dsi.brown.edu/engage-dsi/industry-partnerships; https://www.brown.edu/news/2025-03-05/community-engaged-collaborative</t>
        </is>
      </c>
      <c r="G508" s="77" t="inlineStr">
        <is>
          <t>Data Science master's practicum with external companies (mixed with internal units); no natural-science client-project course found.</t>
        </is>
      </c>
    </row>
    <row r="509">
      <c r="A509" s="77" t="inlineStr">
        <is>
          <t>US22</t>
        </is>
      </c>
      <c r="B509" s="77" t="inlineStr">
        <is>
          <t>Brown</t>
        </is>
      </c>
      <c r="C509" s="77" t="inlineStr">
        <is>
          <t>Arts/humanities/social sciences</t>
        </is>
      </c>
      <c r="D509" s="77" t="inlineStr">
        <is>
          <t>Searched</t>
        </is>
      </c>
      <c r="E509" s="77" t="inlineStr">
        <is>
          <t>Brown University POLS 1820X OR ENVS 1555 OR "community-based learning" course students group project partner organization 2025</t>
        </is>
      </c>
      <c r="F509" s="77" t="inlineStr">
        <is>
          <t>https://swearer.brown.edu/faculty-staff/engaged-teaching; https://bulletin.brown.edu/the-college/curricular-programs/curricular-programs.pdf</t>
        </is>
      </c>
      <c r="G509" s="77" t="inlineStr">
        <is>
          <t>POLS 1820X Democratic Erosion (CBLR-designated) had students produce case studies for a USAID meta-analysis (undated; group basis and year unverified); ENVS 1555 not found in search. Only CBLR-based routes found; no other social-science/humanities client projects.</t>
        </is>
      </c>
    </row>
    <row r="510">
      <c r="A510" s="77" t="inlineStr">
        <is>
          <t>US22</t>
        </is>
      </c>
      <c r="B510" s="77" t="inlineStr">
        <is>
          <t>Brown</t>
        </is>
      </c>
      <c r="C510" s="77" t="inlineStr">
        <is>
          <t>Other (law, health, design, architecture…)</t>
        </is>
      </c>
      <c r="D510" s="77" t="inlineStr">
        <is>
          <t>Searched</t>
        </is>
      </c>
      <c r="E510" s="77" t="inlineStr">
        <is>
          <t>Brown School of Public Health master's practicum OR capstone partner organization student team</t>
        </is>
      </c>
      <c r="F510" s="77" t="inlineStr">
        <is>
          <t>https://mph.sph.brown.edu/curriculum/mph-practicum</t>
        </is>
      </c>
      <c r="G510" s="77" t="inlineStr">
        <is>
          <t>MPH practicum is a placement; team-based capstone with partner health organisation indicated but unverified.</t>
        </is>
      </c>
    </row>
    <row r="511">
      <c r="A511" s="77" t="inlineStr">
        <is>
          <t>US23</t>
        </is>
      </c>
      <c r="B511" s="77" t="inlineStr">
        <is>
          <t>Illinois Urbana-Champaign</t>
        </is>
      </c>
      <c r="C511" s="77" t="inlineStr">
        <is>
          <t>Central provision</t>
        </is>
      </c>
      <c r="D511" s="77" t="inlineStr">
        <is>
          <t>Searched</t>
        </is>
      </c>
      <c r="E511" s="77" t="inlineStr">
        <is>
          <t>Illinois Urbana-Champaign student projects external partner capstone university-wide employer challenge</t>
        </is>
      </c>
      <c r="F511" s="77" t="inlineStr">
        <is>
          <t>https://hireillini.illinois.edu/experiential-learning-opportunities</t>
        </is>
      </c>
      <c r="G511" s="77" t="inlineStr">
        <is>
          <t>No university-wide employer project scheme surfaced; provision is college/department-level (Hire Illini page listed, not opened).</t>
        </is>
      </c>
    </row>
    <row r="512">
      <c r="A512" s="77" t="inlineStr">
        <is>
          <t>US23</t>
        </is>
      </c>
      <c r="B512" s="77" t="inlineStr">
        <is>
          <t>Illinois Urbana-Champaign</t>
        </is>
      </c>
      <c r="C512" s="77" t="inlineStr">
        <is>
          <t>Business/management</t>
        </is>
      </c>
      <c r="D512" s="77" t="inlineStr">
        <is>
          <t>Searched</t>
        </is>
      </c>
      <c r="E512" s="77" t="inlineStr">
        <is>
          <t>Gies College of Business student consulting live client project course team corporate partner; BADM 301 Business in Action Gies juniors client projects 2025 OR 2026</t>
        </is>
      </c>
      <c r="F512" s="77" t="inlineStr">
        <is>
          <t>https://giesbusiness.illinois.edu/corporate/student-consulting-projects; https://giesbusiness.illinois.edu/experience/experiential-learning/cohort-sequence; https://giesbusiness.illinois.edu/experience/experiential-learning/illinois-business-consulting</t>
        </is>
      </c>
      <c r="G512" s="77" t="inlineStr">
        <is>
          <t>Gies requires client projects of every junior and graduate student; IBC is a student-run consultancy; BUS 301 current status conflicting.</t>
        </is>
      </c>
    </row>
    <row r="513">
      <c r="A513" s="77" t="inlineStr">
        <is>
          <t>US23</t>
        </is>
      </c>
      <c r="B513" s="77" t="inlineStr">
        <is>
          <t>Illinois Urbana-Champaign</t>
        </is>
      </c>
      <c r="C513" s="77" t="inlineStr">
        <is>
          <t>Engineering/computing</t>
        </is>
      </c>
      <c r="D513" s="77" t="inlineStr">
        <is>
          <t>Searched</t>
        </is>
      </c>
      <c r="E513" s="77" t="inlineStr">
        <is>
          <t>Illinois Engineering senior design industry sponsored project teams ECE 445 sponsor; Siebel School CS senior project industry sponsor</t>
        </is>
      </c>
      <c r="F513" s="77" t="inlineStr">
        <is>
          <t>https://ise.illinois.edu/undergraduate/senior-engineering-program; https://siebelschool.illinois.edu/corporate/senior-design; https://grainger.illinois.edu/academics/professional/practicums-and-capstone-projects</t>
        </is>
      </c>
      <c r="G513" s="77" t="inlineStr">
        <is>
          <t>ISE SE 494, CS senior projects, and M.Eng. capstone are sponsor-based.</t>
        </is>
      </c>
    </row>
    <row r="514">
      <c r="A514" s="77" t="inlineStr">
        <is>
          <t>US23</t>
        </is>
      </c>
      <c r="B514" s="77" t="inlineStr">
        <is>
          <t>Illinois Urbana-Champaign</t>
        </is>
      </c>
      <c r="C514" s="77" t="inlineStr">
        <is>
          <t>Science</t>
        </is>
      </c>
      <c r="D514" s="77" t="inlineStr">
        <is>
          <t>Searched</t>
        </is>
      </c>
      <c r="E514" s="77" t="inlineStr">
        <is>
          <t>Illinois Grainger OR LAS OR ACES science students team project industry client capstone chemistry statistics food science FSHN 466</t>
        </is>
      </c>
      <c r="F514" s="77" t="inlineStr">
        <is>
          <t>https://fshn.illinois.edu/academics/undergraduate-degrees/food-science</t>
        </is>
      </c>
      <c r="G514" s="77" t="inlineStr">
        <is>
          <t>FSHN 466 team capstone with named industry partners (role unclear); nothing found for LAS sciences.</t>
        </is>
      </c>
    </row>
    <row r="515">
      <c r="A515" s="77" t="inlineStr">
        <is>
          <t>US23</t>
        </is>
      </c>
      <c r="B515" s="77" t="inlineStr">
        <is>
          <t>Illinois Urbana-Champaign</t>
        </is>
      </c>
      <c r="C515" s="77" t="inlineStr">
        <is>
          <t>Arts/humanities/social sciences</t>
        </is>
      </c>
      <c r="D515" s="77" t="inlineStr">
        <is>
          <t>Searched</t>
        </is>
      </c>
      <c r="E515" s="77" t="inlineStr">
        <is>
          <t>Urban Planning workshop community client students plan report Illinois</t>
        </is>
      </c>
      <c r="F515" s="77" t="inlineStr">
        <is>
          <t>https://urban.illinois.edu/our-work/student-work/; https://urban.illinois.edu/about-us/support-us/propose-a-capstone-project/</t>
        </is>
      </c>
      <c r="G515" s="77" t="inlineStr">
        <is>
          <t>MUP client capstone and workshops for City of Urbana.</t>
        </is>
      </c>
    </row>
    <row r="516">
      <c r="A516" s="77" t="inlineStr">
        <is>
          <t>US23</t>
        </is>
      </c>
      <c r="B516" s="77" t="inlineStr">
        <is>
          <t>Illinois Urbana-Champaign</t>
        </is>
      </c>
      <c r="C516" s="77" t="inlineStr">
        <is>
          <t>Other (law, health, design, architecture…)</t>
        </is>
      </c>
      <c r="D516" s="77" t="inlineStr">
        <is>
          <t>Searched</t>
        </is>
      </c>
      <c r="E516" s="77" t="inlineStr">
        <is>
          <t>Carle Illinois OR Law OR design OR iSchool OR Media students teams client organization capstone project partner</t>
        </is>
      </c>
      <c r="F516" s="77" t="inlineStr">
        <is>
          <t>https://medicine.illinois.edu/innovation/capstone-innovations</t>
        </is>
      </c>
      <c r="G516" s="77" t="inlineStr">
        <is>
          <t>Carle capstones use internal clinical problems; nothing found for law, design, iSchool, media.</t>
        </is>
      </c>
    </row>
    <row r="517">
      <c r="A517" s="77" t="inlineStr">
        <is>
          <t>US24</t>
        </is>
      </c>
      <c r="B517" s="77" t="inlineStr">
        <is>
          <t>Georgia Institute of Technology</t>
        </is>
      </c>
      <c r="C517" s="77" t="inlineStr">
        <is>
          <t>Central provision</t>
        </is>
      </c>
      <c r="D517" s="77" t="inlineStr">
        <is>
          <t>Searched</t>
        </is>
      </c>
      <c r="E517" s="77" t="inlineStr">
        <is>
          <t>Georgia Tech Vertically Integrated Projects industry sponsor team credit; Georgia Tech Serve-Learn-Sustain community partner course student teams project; fetch vip.gatech.edu; catalog VIP page</t>
        </is>
      </c>
      <c r="F517" s="77" t="inlineStr">
        <is>
          <t>https://vip.gatech.edu/; https://catalog.gatech.edu/academics/special-academic-programs/vertically-integrated-projects-program/; https://serve-learn-sustain.gatech.edu/capstone-projects</t>
        </is>
      </c>
      <c r="G517" s="77" t="inlineStr">
        <is>
          <t>VIP is university-level, team-based, multisemester but faculty-research-led; industry sponsorship optional (C unclear). SLS partner courses found only as search summary.</t>
        </is>
      </c>
    </row>
    <row r="518">
      <c r="A518" s="77" t="inlineStr">
        <is>
          <t>US24</t>
        </is>
      </c>
      <c r="B518" s="77" t="inlineStr">
        <is>
          <t>Georgia Institute of Technology</t>
        </is>
      </c>
      <c r="C518" s="77" t="inlineStr">
        <is>
          <t>Business/management</t>
        </is>
      </c>
      <c r="D518" s="77" t="inlineStr">
        <is>
          <t>Searched</t>
        </is>
      </c>
      <c r="E518" s="77" t="inlineStr">
        <is>
          <t>Georgia Tech Scheller College of Business student consulting live client project course team; fetch Scheller Pro Bono Consulting and MBA practicums pages</t>
        </is>
      </c>
      <c r="F518" s="77" t="inlineStr">
        <is>
          <t>https://www.scheller.gatech.edu/centers-and-initiatives/institute-for-leadership-and-social-impact/programs/pro-bono-consulting.html; https://www.scheller.gatech.edu/explore-programs/mba-programs/full-time-mba/curriculum/practicums.html</t>
        </is>
      </c>
      <c r="G518" s="77" t="inlineStr">
        <is>
          <t>Graduate Pro Bono Consulting and MBA practicums are team client projects, but both pages are undated so current delivery is unconfirmed.</t>
        </is>
      </c>
    </row>
    <row r="519">
      <c r="A519" s="77" t="inlineStr">
        <is>
          <t>US24</t>
        </is>
      </c>
      <c r="B519" s="77" t="inlineStr">
        <is>
          <t>Georgia Institute of Technology</t>
        </is>
      </c>
      <c r="C519" s="77" t="inlineStr">
        <is>
          <t>Engineering/computing</t>
        </is>
      </c>
      <c r="D519" s="77" t="inlineStr">
        <is>
          <t>Searched</t>
        </is>
      </c>
      <c r="E519" s="77" t="inlineStr">
        <is>
          <t>Georgia Tech Capstone Design Expo industry sponsored senior design projects teams; Georgia Tech ISyE senior design company sponsored projects client; fetch ISyE senior design, capstone.gatech.edu sponsors, ECE senior design, sci.cc.gatech.edu CS capstone</t>
        </is>
      </c>
      <c r="F519" s="77" t="inlineStr">
        <is>
          <t>https://www.isye.gatech.edu/about/partnerships/isye-partners-program/senior-design; https://coe.gatech.edu/news/2025/04/solutions-operating-room-and-cubesat-navigation-top-spring-2025-capstone-design-expo; https://sci.cc.gatech.edu/cs-capstone</t>
        </is>
      </c>
      <c r="G519" s="77" t="inlineStr">
        <is>
          <t>ISyE Senior Design meets all three criteria with dated 2026/27 listings. Institute-wide Capstone Design is sponsor-driven but only about 60% of teams are industry-sponsored.</t>
        </is>
      </c>
    </row>
    <row r="520">
      <c r="A520" s="77" t="inlineStr">
        <is>
          <t>US24</t>
        </is>
      </c>
      <c r="B520" s="77" t="inlineStr">
        <is>
          <t>Georgia Institute of Technology</t>
        </is>
      </c>
      <c r="C520" s="77" t="inlineStr">
        <is>
          <t>Science</t>
        </is>
      </c>
      <c r="D520" s="77" t="inlineStr">
        <is>
          <t>Searched</t>
        </is>
      </c>
      <c r="E520" s="77" t="inlineStr">
        <is>
          <t>Georgia Tech College of Sciences capstone industry partner student team project biology chemistry physics earth atmospheric</t>
        </is>
      </c>
      <c r="F520" s="77" t="inlineStr"/>
      <c r="G520" s="77" t="inlineStr">
        <is>
          <t>No College of Sciences capstone with external partners found; results were all engineering/computing.</t>
        </is>
      </c>
    </row>
    <row r="521">
      <c r="A521" s="77" t="inlineStr">
        <is>
          <t>US24</t>
        </is>
      </c>
      <c r="B521" s="77" t="inlineStr">
        <is>
          <t>Georgia Institute of Technology</t>
        </is>
      </c>
      <c r="C521" s="77" t="inlineStr">
        <is>
          <t>Arts/humanities/social sciences</t>
        </is>
      </c>
      <c r="D521" s="77" t="inlineStr">
        <is>
          <t>Searched</t>
        </is>
      </c>
      <c r="E521" s="77" t="inlineStr">
        <is>
          <t>Georgia Tech Ivan Allen College public policy OR international affairs capstone client organization student team; fetch spp.gatech.edu BSPP curriculum</t>
        </is>
      </c>
      <c r="F521" s="77" t="inlineStr">
        <is>
          <t>https://spp.gatech.edu/undergraduate/bspp-curriculum</t>
        </is>
      </c>
      <c r="G521" s="77" t="inlineStr">
        <is>
          <t>Required BS Public Policy Policy Task Force capstone with client evaluators; INTA 4744 client status unclear.</t>
        </is>
      </c>
    </row>
    <row r="522">
      <c r="A522" s="77" t="inlineStr">
        <is>
          <t>US24</t>
        </is>
      </c>
      <c r="B522" s="77" t="inlineStr">
        <is>
          <t>Georgia Institute of Technology</t>
        </is>
      </c>
      <c r="C522" s="77" t="inlineStr">
        <is>
          <t>Other (law, health, design, architecture…)</t>
        </is>
      </c>
      <c r="D522" s="77" t="inlineStr">
        <is>
          <t>Searched</t>
        </is>
      </c>
      <c r="E522" s="77" t="inlineStr">
        <is>
          <t>Georgia Tech industrial design OR architecture studio sponsored by company student teams client project; fetch capstone.gatech.edu sponsor page</t>
        </is>
      </c>
      <c r="F522" s="77" t="inlineStr">
        <is>
          <t>https://www.capstone.gatech.edu/sponsors/general-information/; https://id.gatech.edu/our-work/launchpad/studio-work/capstone-design-studio</t>
        </is>
      </c>
      <c r="G522" s="77" t="inlineStr">
        <is>
          <t>Design studios with client projects exist (search summaries) but were not opened; Capstone Design includes design and architecture students.</t>
        </is>
      </c>
    </row>
    <row r="523">
      <c r="A523" s="77" t="inlineStr">
        <is>
          <t>US25</t>
        </is>
      </c>
      <c r="B523" s="77" t="inlineStr">
        <is>
          <t>Purdue</t>
        </is>
      </c>
      <c r="C523" s="77" t="inlineStr">
        <is>
          <t>Central provision</t>
        </is>
      </c>
      <c r="D523" s="77" t="inlineStr">
        <is>
          <t>Searched</t>
        </is>
      </c>
      <c r="E523" s="77" t="inlineStr">
        <is>
          <t>Purdue EPICS course credit hours team size community partner students; WebFetch engineering.purdue.edu/EPICS, /register, /credit; Purdue Data Mine corporate partners projects students teams</t>
        </is>
      </c>
      <c r="F523" s="77" t="inlineStr">
        <is>
          <t>https://engineering.purdue.edu/EPICS; https://engineering.purdue.edu/EPICS/purdue/future-students/register; https://datamine.purdue.edu/about/</t>
        </is>
      </c>
      <c r="G523" s="77" t="inlineStr">
        <is>
          <t>EPICS (open to all undergraduates, multiyear community partners) and The Data Mine Corporate Partners (any major, industry-mentored year-long team projects) are the two university-wide routes.</t>
        </is>
      </c>
    </row>
    <row r="524">
      <c r="A524" s="77" t="inlineStr">
        <is>
          <t>US25</t>
        </is>
      </c>
      <c r="B524" s="77" t="inlineStr">
        <is>
          <t>Purdue</t>
        </is>
      </c>
      <c r="C524" s="77" t="inlineStr">
        <is>
          <t>Business/management</t>
        </is>
      </c>
      <c r="D524" s="77" t="inlineStr">
        <is>
          <t>Searched</t>
        </is>
      </c>
      <c r="E524" s="77" t="inlineStr">
        <is>
          <t>Purdue Daniels School of Business Business Consulting Practicum OR Krannert Capstone client company team project; WebFetch business.purdue.edu/partnerships/projects/</t>
        </is>
      </c>
      <c r="F524" s="77" t="inlineStr">
        <is>
          <t>https://business.purdue.edu/partnerships/projects/</t>
        </is>
      </c>
      <c r="G524" s="77" t="inlineStr">
        <is>
          <t>Office of Business Partnerships places company-defined projects in named MGMT courses (UG and MS) with student teams presenting to company leadership; projects labelled 2024-2026.</t>
        </is>
      </c>
    </row>
    <row r="525">
      <c r="A525" s="77" t="inlineStr">
        <is>
          <t>US25</t>
        </is>
      </c>
      <c r="B525" s="77" t="inlineStr">
        <is>
          <t>Purdue</t>
        </is>
      </c>
      <c r="C525" s="77" t="inlineStr">
        <is>
          <t>Engineering/computing</t>
        </is>
      </c>
      <c r="D525" s="77" t="inlineStr">
        <is>
          <t>Searched</t>
        </is>
      </c>
      <c r="E525" s="77" t="inlineStr">
        <is>
          <t>Purdue Engineering Capstone Design Experience industry sponsored senior design team projects; WebFetch engineering.purdue.edu/IE/corporatepartners/seniorcapstoneprogram</t>
        </is>
      </c>
      <c r="F525" s="77" t="inlineStr">
        <is>
          <t>https://engineering.purdue.edu/IE/corporatepartners/seniorcapstoneprogram</t>
        </is>
      </c>
      <c r="G525" s="77" t="inlineStr">
        <is>
          <t>Many sponsored senior capstones (IE, ME, NE, Polytechnic ET, BME, MDE); IE page evidences paid industrial sponsors but not team size or compulsory status. Other departments are further instances.</t>
        </is>
      </c>
    </row>
    <row r="526">
      <c r="A526" s="77" t="inlineStr">
        <is>
          <t>US25</t>
        </is>
      </c>
      <c r="B526" s="77" t="inlineStr">
        <is>
          <t>Purdue</t>
        </is>
      </c>
      <c r="C526" s="77" t="inlineStr">
        <is>
          <t>Science</t>
        </is>
      </c>
      <c r="D526" s="77" t="inlineStr">
        <is>
          <t>Searched</t>
        </is>
      </c>
      <c r="E526" s="77" t="inlineStr">
        <is>
          <t>Purdue College of Science student teams industry partner project course capstone; WebFetch catalog CS 44100</t>
        </is>
      </c>
      <c r="F526" s="77" t="inlineStr">
        <is>
          <t>https://catalog.purdue.edu/preview_course_nopop.php?catoid=18&amp;coid=215611</t>
        </is>
      </c>
      <c r="G526" s="77" t="inlineStr">
        <is>
          <t>No College of Science-specific industry project route found; CS 44100 Data Science Capstone (teams, projects often corporate/research-partner sponsored) is the nearest.</t>
        </is>
      </c>
    </row>
    <row r="527">
      <c r="A527" s="77" t="inlineStr">
        <is>
          <t>US25</t>
        </is>
      </c>
      <c r="B527" s="77" t="inlineStr">
        <is>
          <t>Purdue</t>
        </is>
      </c>
      <c r="C527" s="77" t="inlineStr">
        <is>
          <t>Arts/humanities/social sciences</t>
        </is>
      </c>
      <c r="D527" s="77" t="inlineStr">
        <is>
          <t>Searched</t>
        </is>
      </c>
      <c r="E527" s="77" t="inlineStr">
        <is>
          <t>Purdue College of Liberal Arts students team client project community partner course; COM 49101 Boiler Communication student teams strategic communication campaigns real clients Lamb School; WebFetch cla.purdue.edu/communication/boilercom/clients and /students</t>
        </is>
      </c>
      <c r="F527" s="77" t="inlineStr">
        <is>
          <t>https://cla.purdue.edu/communication/boilercom/clients/; https://cla.purdue.edu/communication/boilercom/students/</t>
        </is>
      </c>
      <c r="G527" s="77" t="inlineStr">
        <is>
          <t>Boiler Communication (COM 49101): student-run PR firm run as a class; student teams run campaigns for non-profit and business clients.</t>
        </is>
      </c>
    </row>
    <row r="528">
      <c r="A528" s="77" t="inlineStr">
        <is>
          <t>US25</t>
        </is>
      </c>
      <c r="B528" s="77" t="inlineStr">
        <is>
          <t>Purdue</t>
        </is>
      </c>
      <c r="C528" s="77" t="inlineStr">
        <is>
          <t>Other (law, health, design, architecture…)</t>
        </is>
      </c>
      <c r="D528" s="77" t="inlineStr">
        <is>
          <t>Searched</t>
        </is>
      </c>
      <c r="E528" s="77" t="inlineStr">
        <is>
          <t>Purdue Agriculture OR Pharmacy OR Health and Human Sciences OR Veterinary student teams client project external partner course</t>
        </is>
      </c>
      <c r="F528" s="77" t="inlineStr">
        <is>
          <t>https://engineering.purdue.edu/EPICS/purdue/current-students/teams</t>
        </is>
      </c>
      <c r="G528" s="77" t="inlineStr">
        <is>
          <t>No separate health/agriculture/vet group client-project route found beyond EPICS teams drawing students from those colleges and individual service-learning (PHPR 31800, not group).</t>
        </is>
      </c>
    </row>
    <row r="529">
      <c r="A529" s="77" t="inlineStr">
        <is>
          <t>US26</t>
        </is>
      </c>
      <c r="B529" s="77" t="inlineStr">
        <is>
          <t>Wisconsin Madison</t>
        </is>
      </c>
      <c r="C529" s="77" t="inlineStr">
        <is>
          <t>Central provision</t>
        </is>
      </c>
      <c r="D529" s="77" t="inlineStr">
        <is>
          <t>Searched</t>
        </is>
      </c>
      <c r="E529" s="77" t="inlineStr">
        <is>
          <t>UniverCity Year course partnership local government students projects; UniverCity Year 2025-26 partner community courses faculty students projects</t>
        </is>
      </c>
      <c r="F529" s="77" t="inlineStr">
        <is>
          <t>https://news.wisc.edu/univercity-year-builds-partnerships-mutual-trust-across-wisconsin/; https://univercity.wisc.edu/2024/09/03/univercity-alliance-scholars-partner-with-wisconsin-communities-to-work-on-local-priorities/</t>
        </is>
      </c>
      <c r="G529" s="77" t="inlineStr">
        <is>
          <t>UniverCity Year/Alliance matches local-government projects to existing courses (clients are public-sector, external); Scholars strand is individual. Participation is course-by-course, so no single route verified as group + current.</t>
        </is>
      </c>
    </row>
    <row r="530">
      <c r="A530" s="77" t="inlineStr">
        <is>
          <t>US26</t>
        </is>
      </c>
      <c r="B530" s="77" t="inlineStr">
        <is>
          <t>Wisconsin Madison</t>
        </is>
      </c>
      <c r="C530" s="77" t="inlineStr">
        <is>
          <t>Business/management</t>
        </is>
      </c>
      <c r="D530" s="77" t="inlineStr">
        <is>
          <t>Searched</t>
        </is>
      </c>
      <c r="E530" s="77" t="inlineStr">
        <is>
          <t>Wisconsin School of Business Consulting Practicum OR Business Project live client team</t>
        </is>
      </c>
      <c r="F530" s="77" t="inlineStr">
        <is>
          <t>https://business.wisc.edu/graduate/masters/business-analytics/applied-consulting-capstone/; https://business.wisc.edu/graduate/consulting/</t>
        </is>
      </c>
      <c r="G530" s="77" t="inlineStr">
        <is>
          <t>MS Business Analytics Applied Consulting Capstone: faculty-supervised student teams answer a corporate sponsor's question.</t>
        </is>
      </c>
    </row>
    <row r="531">
      <c r="A531" s="77" t="inlineStr">
        <is>
          <t>US26</t>
        </is>
      </c>
      <c r="B531" s="77" t="inlineStr">
        <is>
          <t>Wisconsin Madison</t>
        </is>
      </c>
      <c r="C531" s="77" t="inlineStr">
        <is>
          <t>Engineering/computing</t>
        </is>
      </c>
      <c r="D531" s="77" t="inlineStr">
        <is>
          <t>Searched</t>
        </is>
      </c>
      <c r="E531" s="77" t="inlineStr">
        <is>
          <t>Engineering capstone design industry sponsored project team Madison; Computer Sciences industry partner capstone OR Data Science capstone client team; CEE 578 senior capstone design clients course teams; Computer Sciences Capstone course fall 2025 industry partners projects students</t>
        </is>
      </c>
      <c r="F531" s="77" t="inlineStr">
        <is>
          <t>https://cdis.wisc.edu/fields-capstone-course-a-win-win-for-students-and-industry-partners/; https://www.cs.wisc.edu/cs-capstone-projects-archive/; https://engineering.wisc.edu/news/get-real-isye-students-dive-industry-senior-design-projects/; https://engineering.wisc.edu/blog/senior-capstone-design-course-for-civil-engineers-wins-6th-ncees-award/; https://ischool.wisc.edu/2026/05/26/ms-information-capstone-students-solve-real-problems-for-wisconsin-based-partners/</t>
        </is>
      </c>
      <c r="G531" s="77" t="inlineStr">
        <is>
          <t>CS Capstone (company-pitched projects, student teams, weekly partner mentors), ISyE 450 (client teams) and CEE 578 (client teams, required for CEE) all found.</t>
        </is>
      </c>
    </row>
    <row r="532">
      <c r="A532" s="77" t="inlineStr">
        <is>
          <t>US26</t>
        </is>
      </c>
      <c r="B532" s="77" t="inlineStr">
        <is>
          <t>Wisconsin Madison</t>
        </is>
      </c>
      <c r="C532" s="77" t="inlineStr">
        <is>
          <t>Science</t>
        </is>
      </c>
      <c r="D532" s="77" t="inlineStr">
        <is>
          <t>Searched</t>
        </is>
      </c>
      <c r="E532" s="77" t="inlineStr">
        <is>
          <t>Statistics OR Biology OR Geoscience OR Physics OR Chemistry capstone industry partner team project students</t>
        </is>
      </c>
      <c r="F532" s="77" t="inlineStr">
        <is>
          <t>https://datascience.psych.wisc.edu/capstone-projects/; https://eap.wisc.edu/current-and-past-projects/</t>
        </is>
      </c>
      <c r="G532" s="77" t="inlineStr">
        <is>
          <t>No natural-science department route verified. Nearest: Psychology-hosted Data Science capstone (page returned 503 on fetch; search snippet only) and the interdisciplinary Energy Analysis and Policy capstone (recorded under other).</t>
        </is>
      </c>
    </row>
    <row r="533">
      <c r="A533" s="77" t="inlineStr">
        <is>
          <t>US26</t>
        </is>
      </c>
      <c r="B533" s="77" t="inlineStr">
        <is>
          <t>Wisconsin Madison</t>
        </is>
      </c>
      <c r="C533" s="77" t="inlineStr">
        <is>
          <t>Arts/humanities/social sciences</t>
        </is>
      </c>
      <c r="D533" s="77" t="inlineStr">
        <is>
          <t>Searched</t>
        </is>
      </c>
      <c r="E533" s="77" t="inlineStr">
        <is>
          <t>Nelson Institute OR Life Sciences Communication OR Environmental Studies capstone community partner; La Follette School workshop client policy project PA 860</t>
        </is>
      </c>
      <c r="F533" s="77" t="inlineStr">
        <is>
          <t>https://lafollette.wisc.edu/outreach-public-service/workshops-in-public-affairs; https://nelson.wisc.edu/undergraduate/environmental-studies-major/capstone-courses/</t>
        </is>
      </c>
      <c r="G533" s="77" t="inlineStr">
        <is>
          <t>La Follette PA 869/860 master's capstone team workshops for external clients; Envir St 600 capstone partner sections but team working not evidenced.</t>
        </is>
      </c>
    </row>
    <row r="534">
      <c r="A534" s="77" t="inlineStr">
        <is>
          <t>US26</t>
        </is>
      </c>
      <c r="B534" s="77" t="inlineStr">
        <is>
          <t>Wisconsin Madison</t>
        </is>
      </c>
      <c r="C534" s="77" t="inlineStr">
        <is>
          <t>Other (law, health, design, architecture…)</t>
        </is>
      </c>
      <c r="D534" s="77" t="inlineStr">
        <is>
          <t>Searched</t>
        </is>
      </c>
      <c r="E534" s="77" t="inlineStr">
        <is>
          <t>Law School OR School of Education OR School of Human Ecology OR Pharmacy student team client project course community organization; Energy Analysis and Policy capstone clients</t>
        </is>
      </c>
      <c r="F534" s="77" t="inlineStr">
        <is>
          <t>https://eap.wisc.edu/current-and-past-projects/; https://humanities.wisc.edu/public-humanities/exchange/</t>
        </is>
      </c>
      <c r="G534" s="77" t="inlineStr">
        <is>
          <t>EAP capstone (interdisciplinary, real clients, latest listed 2022). Law, pharmacy, human ecology: nothing group+client verified; no design/architecture route searched in depth.</t>
        </is>
      </c>
    </row>
    <row r="535">
      <c r="A535" s="77" t="inlineStr">
        <is>
          <t>US27</t>
        </is>
      </c>
      <c r="B535" s="77" t="inlineStr">
        <is>
          <t>Washington</t>
        </is>
      </c>
      <c r="C535" s="77" t="inlineStr">
        <is>
          <t>Central provision</t>
        </is>
      </c>
      <c r="D535" s="77" t="inlineStr">
        <is>
          <t>Searched</t>
        </is>
      </c>
      <c r="E535" s="77" t="inlineStr">
        <is>
          <t>UW CELE Carlson Center community-engaged courses team project; Livable City Year student projects city partner courses</t>
        </is>
      </c>
      <c r="F535" s="77" t="inlineStr">
        <is>
          <t>https://cele.uw.edu/programs/community-engaged-learning-formerly-service-learning/community-engaged-courses-offered/; https://www.washington.edu/livable-city-year/news/</t>
        </is>
      </c>
      <c r="G535" s="77" t="inlineStr">
        <is>
          <t>CELE offers service-learning/internships (individual, excluded). Livable City Year (one city partner per year, many courses; redirected to lcy.be.uw.edu) is a lead only from search extracts, not yet fetched.</t>
        </is>
      </c>
    </row>
    <row r="536">
      <c r="A536" s="77" t="inlineStr">
        <is>
          <t>US27</t>
        </is>
      </c>
      <c r="B536" s="77" t="inlineStr">
        <is>
          <t>Washington</t>
        </is>
      </c>
      <c r="C536" s="77" t="inlineStr">
        <is>
          <t>Business/management</t>
        </is>
      </c>
      <c r="D536" s="77" t="inlineStr">
        <is>
          <t>Searched</t>
        </is>
      </c>
      <c r="E536" s="77" t="inlineStr">
        <is>
          <t>Foster CBDC student consulting teams client projects</t>
        </is>
      </c>
      <c r="F536" s="77" t="inlineStr">
        <is>
          <t>https://foster.uw.edu/centers/consulting-and-business-development-center/undergraduate-student-programs/; https://foster.uw.edu/recruiters-business-partners/engage-students/student-consultants/</t>
        </is>
      </c>
      <c r="G536" s="77" t="inlineStr">
        <is>
          <t>CBDC undergraduate courses MGMT 440/445 qualify (S3). MBA Global Consulting, MSCM and Strategic Consulting projects are further routes not opened.</t>
        </is>
      </c>
    </row>
    <row r="537">
      <c r="A537" s="77" t="inlineStr">
        <is>
          <t>US27</t>
        </is>
      </c>
      <c r="B537" s="77" t="inlineStr">
        <is>
          <t>Washington</t>
        </is>
      </c>
      <c r="C537" s="77" t="inlineStr">
        <is>
          <t>Engineering/computing</t>
        </is>
      </c>
      <c r="D537" s="77" t="inlineStr">
        <is>
          <t>Searched</t>
        </is>
      </c>
      <c r="E537" s="77" t="inlineStr">
        <is>
          <t>Allen School CSE capstone industry sponsored project teams; Engineering industry capstone program sponsors</t>
        </is>
      </c>
      <c r="F537" s="77" t="inlineStr">
        <is>
          <t>https://www.engr.washington.edu/industry/capstone; https://www.cs.washington.edu/academics/undergraduate/degree-requirements/capstones/</t>
        </is>
      </c>
      <c r="G537" s="77" t="inlineStr">
        <is>
          <t>College of Engineering Industry Capstone (S1) qualifies. Allen School CSE 481 capstones: no employer-sponsor evidence found.</t>
        </is>
      </c>
    </row>
    <row r="538">
      <c r="A538" s="77" t="inlineStr">
        <is>
          <t>US27</t>
        </is>
      </c>
      <c r="B538" s="77" t="inlineStr">
        <is>
          <t>Washington</t>
        </is>
      </c>
      <c r="C538" s="77" t="inlineStr">
        <is>
          <t>Science</t>
        </is>
      </c>
      <c r="D538" s="77" t="inlineStr">
        <is>
          <t>Searched</t>
        </is>
      </c>
      <c r="E538" s="77" t="inlineStr">
        <is>
          <t>Applied Mathematics/Statistics/Biology/Environmental capstone external partner client team</t>
        </is>
      </c>
      <c r="F538" s="77" t="inlineStr">
        <is>
          <t>https://www.biostat.washington.edu/academics/ms/capstone/sponsors; https://envstudies.uw.edu/capstone-experience/</t>
        </is>
      </c>
      <c r="G538" s="77" t="inlineStr">
        <is>
          <t>Biostatistics MS capstone has sponsors as clients (Public Health Seattle &amp; King County, NanoString) but group/current evidence not opened; Program on the Environment capstone is mostly individual internship-based. Neither recorded as a scheme.</t>
        </is>
      </c>
    </row>
    <row r="539">
      <c r="A539" s="77" t="inlineStr">
        <is>
          <t>US27</t>
        </is>
      </c>
      <c r="B539" s="77" t="inlineStr">
        <is>
          <t>Washington</t>
        </is>
      </c>
      <c r="C539" s="77" t="inlineStr">
        <is>
          <t>Arts/humanities/social sciences</t>
        </is>
      </c>
      <c r="D539" s="77" t="inlineStr">
        <is>
          <t>Searched</t>
        </is>
      </c>
      <c r="E539" s="77" t="inlineStr">
        <is>
          <t>Evans School Applied Policy Workshop client organization team capstone; Evans School Student Consulting Lab MPA capstone clients teams; Information School Informatics capstone project sponsor teams external client</t>
        </is>
      </c>
      <c r="F539" s="77" t="inlineStr">
        <is>
          <t>https://evans.uw.edu/employers-partners/student-consulting-lab/; https://ischool.uw.edu/programs/informatics/curriculum/capstone</t>
        </is>
      </c>
      <c r="G539" s="77" t="inlineStr">
        <is>
          <t>Evans Student Consulting Lab (S2) qualifies; iSchool Informatics Capstone (S4) is mixed individual/group with optional sponsors (evidence incomplete).</t>
        </is>
      </c>
    </row>
    <row r="540">
      <c r="A540" s="77" t="inlineStr">
        <is>
          <t>US27</t>
        </is>
      </c>
      <c r="B540" s="77" t="inlineStr">
        <is>
          <t>Washington</t>
        </is>
      </c>
      <c r="C540" s="77" t="inlineStr">
        <is>
          <t>Other (law, health, design, architecture…)</t>
        </is>
      </c>
      <c r="D540" s="77" t="inlineStr">
        <is>
          <t>Searched</t>
        </is>
      </c>
      <c r="E540" s="77" t="inlineStr">
        <is>
          <t>Urban Design and Planning studio client community organization team project</t>
        </is>
      </c>
      <c r="F540" s="77" t="inlineStr">
        <is>
          <t>https://be.uw.edu/academics/studios/; https://urbdp.be.uw.edu/programs/mup-graduate-degree/</t>
        </is>
      </c>
      <c r="G540" s="77" t="inlineStr">
        <is>
          <t>URBAN 507 planning studios and Built Environments studios appear client-based (search extract only: client may be agency, business, neighbourhood group or nonprofit); not opened or recorded. No health/law clinics searched.</t>
        </is>
      </c>
    </row>
    <row r="541">
      <c r="A541" s="77" t="inlineStr">
        <is>
          <t>US28</t>
        </is>
      </c>
      <c r="B541" s="77" t="inlineStr">
        <is>
          <t>Boston University</t>
        </is>
      </c>
      <c r="C541" s="77" t="inlineStr">
        <is>
          <t>Central provision</t>
        </is>
      </c>
      <c r="D541" s="77" t="inlineStr">
        <is>
          <t>Searched</t>
        </is>
      </c>
      <c r="E541" s="77" t="inlineStr">
        <is>
          <t>Boston University Cross-College Challenge course community partner team 2026; fetched bu.edu/xcc, /xcc/about, /course-offerings; MetroBridge fetch</t>
        </is>
      </c>
      <c r="F541" s="77" t="inlineStr">
        <is>
          <t>https://www.bu.edu/xcc/; https://www.bu.edu/xcc/about/; https://www.bu.edu/ioc/metrobridge/experiential-learning/</t>
        </is>
      </c>
      <c r="G541" s="77" t="inlineStr">
        <is>
          <t>XCC is a university-wide (junior/senior) team elective with community partners but mixed internal/external partners; MetroBridge connects classes to city governments but team/deliverable details missing.</t>
        </is>
      </c>
    </row>
    <row r="542">
      <c r="A542" s="77" t="inlineStr">
        <is>
          <t>US28</t>
        </is>
      </c>
      <c r="B542" s="77" t="inlineStr">
        <is>
          <t>Boston University</t>
        </is>
      </c>
      <c r="C542" s="77" t="inlineStr">
        <is>
          <t>Business/management</t>
        </is>
      </c>
      <c r="D542" s="77" t="inlineStr">
        <is>
          <t>Searched</t>
        </is>
      </c>
      <c r="E542" s="77" t="inlineStr">
        <is>
          <t>Questrom capstone live client project team Experiential Learning; Questrom MS Business Analytics capstone company sponsored; Questrom Innovation Project XP 298 live client</t>
        </is>
      </c>
      <c r="F542" s="77" t="inlineStr">
        <is>
          <t>https://www.bu.edu/questrom/undergraduate-program/career-development/experiential-learning/; https://www.bu.edu/questrom/graduate-programs/specialty-masters-programs/ms-in-business-analytics/hands-on-learning/</t>
        </is>
      </c>
      <c r="G542" s="77" t="inlineStr">
        <is>
          <t>Core Innovation Project (live client, teams) and sponsored MSBA capstone; both lack dated current-year evidence.</t>
        </is>
      </c>
    </row>
    <row r="543">
      <c r="A543" s="77" t="inlineStr">
        <is>
          <t>US28</t>
        </is>
      </c>
      <c r="B543" s="77" t="inlineStr">
        <is>
          <t>Boston University</t>
        </is>
      </c>
      <c r="C543" s="77" t="inlineStr">
        <is>
          <t>Engineering/computing</t>
        </is>
      </c>
      <c r="D543" s="77" t="inlineStr">
        <is>
          <t>Searched</t>
        </is>
      </c>
      <c r="E543" s="77" t="inlineStr">
        <is>
          <t>College of Engineering senior design project industry sponsor team capstone; Machine Learning X-Lab Practicum partnering organizations</t>
        </is>
      </c>
      <c r="F543" s="77" t="inlineStr">
        <is>
          <t>https://www.bu.edu/eng/academics/departments-and-divisions/mechanical-engineering/senior-design/senior-design-sponsorship/; https://www.bu.edu/academics/cds/courses/cds-ds-549/</t>
        </is>
      </c>
      <c r="G543" s="77" t="inlineStr">
        <is>
          <t>Year-long senior design with sponsors (undated; sponsorship optional per summary) and DS549 practicum with internal and external partners.</t>
        </is>
      </c>
    </row>
    <row r="544">
      <c r="A544" s="77" t="inlineStr">
        <is>
          <t>US28</t>
        </is>
      </c>
      <c r="B544" s="77" t="inlineStr">
        <is>
          <t>Boston University</t>
        </is>
      </c>
      <c r="C544" s="77" t="inlineStr">
        <is>
          <t>Science</t>
        </is>
      </c>
      <c r="D544" s="77" t="inlineStr">
        <is>
          <t>Searched</t>
        </is>
      </c>
      <c r="E544" s="77" t="inlineStr">
        <is>
          <t>CAS science biology chemistry physics student team project external partner company capstone; BU CAS course student teams client project nonprofit sponsor 2026</t>
        </is>
      </c>
      <c r="F544" s="77" t="inlineStr"/>
      <c r="G544" s="77" t="inlineStr">
        <is>
          <t>Two queries (CAS science, CAS client/nonprofit teams) found no natural-science team project with an external partner; results were computing, engineering and XCC; CAS IN 299 is an individual internship seminar.</t>
        </is>
      </c>
    </row>
    <row r="545">
      <c r="A545" s="77" t="inlineStr">
        <is>
          <t>US28</t>
        </is>
      </c>
      <c r="B545" s="77" t="inlineStr">
        <is>
          <t>Boston University</t>
        </is>
      </c>
      <c r="C545" s="77" t="inlineStr">
        <is>
          <t>Arts/humanities/social sciences</t>
        </is>
      </c>
      <c r="D545" s="77" t="inlineStr">
        <is>
          <t>Searched</t>
        </is>
      </c>
      <c r="E545" s="77" t="inlineStr">
        <is>
          <t>College of Communication OR Law OR Wheelock OR Fine Arts students team project for client organization course; XCC / Justice Media co-Lab in course offerings</t>
        </is>
      </c>
      <c r="F545" s="77" t="inlineStr">
        <is>
          <t>https://www.bu.edu/prlab/; https://www.bu.edu/xcc/courses-projects/course-offerings/</t>
        </is>
      </c>
      <c r="G545" s="77" t="inlineStr">
        <is>
          <t>PRLab (COM) unverified; Justice Media co-Lab names media partners but structure not evidenced; CAS humanities/social-science projects not found.</t>
        </is>
      </c>
    </row>
    <row r="546">
      <c r="A546" s="77" t="inlineStr">
        <is>
          <t>US28</t>
        </is>
      </c>
      <c r="B546" s="77" t="inlineStr">
        <is>
          <t>Boston University</t>
        </is>
      </c>
      <c r="C546" s="77" t="inlineStr">
        <is>
          <t>Other (law, health, design, architecture…)</t>
        </is>
      </c>
      <c r="D546" s="77" t="inlineStr">
        <is>
          <t>Searched</t>
        </is>
      </c>
      <c r="E546" s="77" t="inlineStr">
        <is>
          <t>public health Practicum OR Integrated Learning Experience community organization team project; law/ communication clinics (same query as arts)</t>
        </is>
      </c>
      <c r="F546" s="77" t="inlineStr">
        <is>
          <t>https://www.bu.edu/sph/education/degrees-and-programs/master-of-public-health-programs/professional-development-and-practical-experience/</t>
        </is>
      </c>
      <c r="G546" s="77" t="inlineStr">
        <is>
          <t>SPH practicum/ILE individual; Law clinics are casework (search summaries only).</t>
        </is>
      </c>
    </row>
    <row r="547">
      <c r="A547" s="77" t="inlineStr">
        <is>
          <t>US29</t>
        </is>
      </c>
      <c r="B547" s="77" t="inlineStr">
        <is>
          <t>Pennsylvania State</t>
        </is>
      </c>
      <c r="C547" s="77" t="inlineStr">
        <is>
          <t>Central provision</t>
        </is>
      </c>
      <c r="D547" s="77" t="inlineStr">
        <is>
          <t>Searched</t>
        </is>
      </c>
      <c r="E547" s="77" t="inlineStr">
        <is>
          <t>Penn State central experiential learning corporate-sponsored student projects Career Services employer engagement project-based; Penn State Learning Factory capstone 2025-26 sponsors projects teams engineering design</t>
        </is>
      </c>
      <c r="F547" s="77" t="inlineStr">
        <is>
          <t>https://sen.psu.edu/corporate-partnerships; https://www.psu.edu/news/smeal-college-business/story/penn-state-smeal-career-accelerator-pilot-gives-students-real-world</t>
        </is>
      </c>
      <c r="G547" s="77" t="inlineStr">
        <is>
          <t>No university-wide employer project scheme found; provision is college-based. Central hits were Outreach experiential learning (programme-level, no project detail), Invent Penn State (legacy) and a Smeal Career Accelerator pilot.</t>
        </is>
      </c>
    </row>
    <row r="548">
      <c r="A548" s="77" t="inlineStr">
        <is>
          <t>US29</t>
        </is>
      </c>
      <c r="B548" s="77" t="inlineStr">
        <is>
          <t>Pennsylvania State</t>
        </is>
      </c>
      <c r="C548" s="77" t="inlineStr">
        <is>
          <t>Business/management</t>
        </is>
      </c>
      <c r="D548" s="77" t="inlineStr">
        <is>
          <t>Searched</t>
        </is>
      </c>
      <c r="E548" s="77" t="inlineStr">
        <is>
          <t>Penn State Smeal Business capstone corporate client consulting project student teams; Nittany Lion Consulting Group Smeal Sapphire consulting projects client teams</t>
        </is>
      </c>
      <c r="F548" s="77" t="inlineStr">
        <is>
          <t>https://www.smeal.psu.edu/cscr/corporate-support/student-research-engagement; https://magazine.smeal.psu.edu/nittany-lion-consulting-group-thrives-in-first-year/</t>
        </is>
      </c>
      <c r="G548" s="77" t="inlineStr">
        <is>
          <t>NLCG and Smeal capstone consulting teams work with business/non-profit clients; Smeal page unreadable (503) and current delivery undated.</t>
        </is>
      </c>
    </row>
    <row r="549">
      <c r="A549" s="77" t="inlineStr">
        <is>
          <t>US29</t>
        </is>
      </c>
      <c r="B549" s="77" t="inlineStr">
        <is>
          <t>Pennsylvania State</t>
        </is>
      </c>
      <c r="C549" s="77" t="inlineStr">
        <is>
          <t>Engineering/computing</t>
        </is>
      </c>
      <c r="D549" s="77" t="inlineStr">
        <is>
          <t>Searched</t>
        </is>
      </c>
      <c r="E549" s="77" t="inlineStr">
        <is>
          <t>Penn State Learning Factory capstone 2025-26 sponsors projects teams engineering design; Penn State College of IST capstone industry sponsored project student teams</t>
        </is>
      </c>
      <c r="F549" s="77" t="inlineStr">
        <is>
          <t>https://lf.psu.edu/students/lf-capstone/capstone4/; https://www.psu.edu/news/engineering/story/learning-factory-announces-fall-2025-showcase-winners</t>
        </is>
      </c>
      <c r="G549" s="77" t="inlineStr">
        <is>
          <t>Learning Factory senior capstone with paid external sponsors, current (fall 2025 showcase). IST 440W capstone teams with some external clients but dated example. Further departmental capstones (EECS, aerospace, ESM, biological engineering, Great Valley, Abington) likely.</t>
        </is>
      </c>
    </row>
    <row r="550">
      <c r="A550" s="77" t="inlineStr">
        <is>
          <t>US29</t>
        </is>
      </c>
      <c r="B550" s="77" t="inlineStr">
        <is>
          <t>Pennsylvania State</t>
        </is>
      </c>
      <c r="C550" s="77" t="inlineStr">
        <is>
          <t>Science</t>
        </is>
      </c>
      <c r="D550" s="77" t="inlineStr">
        <is>
          <t>Searched</t>
        </is>
      </c>
      <c r="E550" s="77" t="inlineStr">
        <is>
          <t>Penn State Eberly College of Science capstone project external partner team; Penn State statistics OR data sciences OR biology OR chemistry senior capstone industry partner client project students</t>
        </is>
      </c>
      <c r="F550" s="77" t="inlineStr">
        <is>
          <t>https://science.psu.edu/research/corporate-collaboration</t>
        </is>
      </c>
      <c r="G550" s="77" t="inlineStr">
        <is>
          <t>No Eberly College of Science student capstone with external partners found; results were corporate research collaboration pages only.</t>
        </is>
      </c>
    </row>
    <row r="551">
      <c r="A551" s="77" t="inlineStr">
        <is>
          <t>US29</t>
        </is>
      </c>
      <c r="B551" s="77" t="inlineStr">
        <is>
          <t>Pennsylvania State</t>
        </is>
      </c>
      <c r="C551" s="77" t="inlineStr">
        <is>
          <t>Arts/humanities/social sciences</t>
        </is>
      </c>
      <c r="D551" s="77" t="inlineStr">
        <is>
          <t>Searched</t>
        </is>
      </c>
      <c r="E551" s="77" t="inlineStr">
        <is>
          <t>Penn State Bellisario College of Communications student agency client campaign Penn State Liberal Arts client project course</t>
        </is>
      </c>
      <c r="F551" s="77" t="inlineStr">
        <is>
          <t>https://www.psu.edu/news/bellisario-college-communications/story/commagency-seeks-clients-fall-2026-communications-work</t>
        </is>
      </c>
      <c r="G551" s="77" t="inlineStr">
        <is>
          <t>CommAgency works for University entities (internal clients) so C is not met on verified evidence; COMM 473 PR Campaigns client work noted as lead only. No Liberal Arts client course found.</t>
        </is>
      </c>
    </row>
    <row r="552">
      <c r="A552" s="77" t="inlineStr">
        <is>
          <t>US29</t>
        </is>
      </c>
      <c r="B552" s="77" t="inlineStr">
        <is>
          <t>Pennsylvania State</t>
        </is>
      </c>
      <c r="C552" s="77" t="inlineStr">
        <is>
          <t>Other (law, health, design, architecture…)</t>
        </is>
      </c>
      <c r="D552" s="77" t="inlineStr">
        <is>
          <t>Searched</t>
        </is>
      </c>
      <c r="E552" s="77" t="inlineStr">
        <is>
          <t>Penn State Law clinic OR Stuckeman architecture studio OR nursing OR agricultural sciences student teams community client project</t>
        </is>
      </c>
      <c r="F552" s="77" t="inlineStr">
        <is>
          <t>https://dickinsonlaw.psu.edu/in-house-legal-clinics; https://www.psu.edu/news/arts-and-architecture/story/stuckeman-hosts-inaugural-interdisciplinary-design-competition-names</t>
        </is>
      </c>
      <c r="G552" s="77" t="inlineStr">
        <is>
          <t>Dickinson Law clinics are supervised casework (not group projects); Stuckeman interdisciplinary challenge is a short competition without a verified external client.</t>
        </is>
      </c>
    </row>
    <row r="553">
      <c r="A553" s="77" t="inlineStr">
        <is>
          <t>US30</t>
        </is>
      </c>
      <c r="B553" s="77" t="inlineStr">
        <is>
          <t>Ohio State</t>
        </is>
      </c>
      <c r="C553" s="77" t="inlineStr">
        <is>
          <t>Central provision</t>
        </is>
      </c>
      <c r="D553" s="77" t="inlineStr">
        <is>
          <t>Searched</t>
        </is>
      </c>
      <c r="E553" s="77" t="inlineStr">
        <is>
          <t>Ohio State STEP Signature Project second-year Transformational Experience Program; Ohio State Engage service-learning community partner course project; Ohio State university-wide experiential learning employer industry project</t>
        </is>
      </c>
      <c r="F553" s="77" t="inlineStr">
        <is>
          <t>https://step.osu.edu/about; https://service-learning.osu.edu/courses</t>
        </is>
      </c>
      <c r="G553" s="77" t="inlineStr">
        <is>
          <t>STEP is a mentored proposal programme with no evidenced group/employer project route. No university-wide employer-project scheme found; service-learning listed as exclusion. Cross-college Glenn PUBAFRS 5620 is open to any major.</t>
        </is>
      </c>
    </row>
    <row r="554">
      <c r="A554" s="77" t="inlineStr">
        <is>
          <t>US30</t>
        </is>
      </c>
      <c r="B554" s="77" t="inlineStr">
        <is>
          <t>Ohio State</t>
        </is>
      </c>
      <c r="C554" s="77" t="inlineStr">
        <is>
          <t>Business/management</t>
        </is>
      </c>
      <c r="D554" s="77" t="inlineStr">
        <is>
          <t>Searched</t>
        </is>
      </c>
      <c r="E554" s="77" t="inlineStr">
        <is>
          <t>Ohio State Fisher College of Business Multidisciplinary Action Projects MAP client company team</t>
        </is>
      </c>
      <c r="F554" s="77" t="inlineStr">
        <is>
          <t>https://fisher.osu.edu/global-opportunities/graduate/global-applied-projects-gap; https://fisher.osu.edu/global-opportunities/engage-a-fisher-global-team</t>
        </is>
      </c>
      <c r="G554" s="77" t="inlineStr">
        <is>
          <t>GAP graduate client consulting qualifies on A/B/C but delivery only announced. 'MAP' not found. Undergraduate Fisher Global Consulting and logistics/Lean Six Sigma projects are leads; page details not found.</t>
        </is>
      </c>
    </row>
    <row r="555">
      <c r="A555" s="77" t="inlineStr">
        <is>
          <t>US30</t>
        </is>
      </c>
      <c r="B555" s="77" t="inlineStr">
        <is>
          <t>Ohio State</t>
        </is>
      </c>
      <c r="C555" s="77" t="inlineStr">
        <is>
          <t>Engineering/computing</t>
        </is>
      </c>
      <c r="D555" s="77" t="inlineStr">
        <is>
          <t>Searched</t>
        </is>
      </c>
      <c r="E555" s="77" t="inlineStr">
        <is>
          <t>Ohio State engineering capstone design industry sponsor project team; Ohio State statistics OR chemistry OR biology OR physics capstone industry client project team (also returned CSE/ME/CBE/SIMCenter capstones)</t>
        </is>
      </c>
      <c r="F555" s="77" t="inlineStr">
        <is>
          <t>https://eed.osu.edu/academics/undergraduate/multidisciplinary-engineering-capstone-design; https://mae.osu.edu/undergraduate-mechanical-engineering/mechanical-engineering-capstone</t>
        </is>
      </c>
      <c r="G555" s="77" t="inlineStr">
        <is>
          <t>Large sponsored team capstone provision, but external vs internal sponsor share not established.</t>
        </is>
      </c>
    </row>
    <row r="556">
      <c r="A556" s="77" t="inlineStr">
        <is>
          <t>US30</t>
        </is>
      </c>
      <c r="B556" s="77" t="inlineStr">
        <is>
          <t>Ohio State</t>
        </is>
      </c>
      <c r="C556" s="77" t="inlineStr">
        <is>
          <t>Science</t>
        </is>
      </c>
      <c r="D556" s="77" t="inlineStr">
        <is>
          <t>Searched</t>
        </is>
      </c>
      <c r="E556" s="77" t="inlineStr">
        <is>
          <t>Ohio State statistics OR chemistry OR biology OR physics capstone industry client project team</t>
        </is>
      </c>
      <c r="F556" s="77" t="inlineStr">
        <is>
          <t>https://simcenter.osu.edu/education/capstone</t>
        </is>
      </c>
      <c r="G556" s="77" t="inlineStr">
        <is>
          <t>No statistics, physics, chemistry or biology client-capstone found in search; SIMCenter capstone (industry-sponsored simulation projects) and CBE capstone are leads only, not opened.</t>
        </is>
      </c>
    </row>
    <row r="557">
      <c r="A557" s="77" t="inlineStr">
        <is>
          <t>US30</t>
        </is>
      </c>
      <c r="B557" s="77" t="inlineStr">
        <is>
          <t>Ohio State</t>
        </is>
      </c>
      <c r="C557" s="77" t="inlineStr">
        <is>
          <t>Arts/humanities/social sciences</t>
        </is>
      </c>
      <c r="D557" s="77" t="inlineStr">
        <is>
          <t>Searched</t>
        </is>
      </c>
      <c r="E557" s="77" t="inlineStr">
        <is>
          <t>Ohio State Arts and Sciences OR Glenn College OR communication capstone client nonprofit team project course; Rapid Innovation for Public Impact PUBAFRS 5620 Glenn College 2026</t>
        </is>
      </c>
      <c r="F557" s="77" t="inlineStr">
        <is>
          <t>https://asccareersuccess.osu.edu/employers-alumni/capstone-project-industry-partners; https://glenn.osu.edu/5620-sample-syllabus</t>
        </is>
      </c>
      <c r="G557" s="77" t="inlineStr">
        <is>
          <t>ASC industry-partner capstone and Glenn 5620 meet A/B/C in the design of the course but lack dated delivery evidence. Glenn PUBAFRS 7950 nonprofit capstone is a lead.</t>
        </is>
      </c>
    </row>
    <row r="558">
      <c r="A558" s="77" t="inlineStr">
        <is>
          <t>US30</t>
        </is>
      </c>
      <c r="B558" s="77" t="inlineStr">
        <is>
          <t>Ohio State</t>
        </is>
      </c>
      <c r="C558" s="77" t="inlineStr">
        <is>
          <t>Other (law, health, design, architecture…)</t>
        </is>
      </c>
      <c r="D558" s="77" t="inlineStr">
        <is>
          <t>Searched</t>
        </is>
      </c>
      <c r="E558" s="77" t="inlineStr">
        <is>
          <t>Ohio State engineering capstone design industry sponsor project team (returned Industrial Design capstone); Ohio State College of Public Health OR Nursing OR Law OR Architecture student team project community partner client studio 2026</t>
        </is>
      </c>
      <c r="F558" s="77" t="inlineStr">
        <is>
          <t>https://design.osu.edu/news/ohio-state-industrial-design-welcomes-2025-2026-capstone-partners</t>
        </is>
      </c>
      <c r="G558" s="77" t="inlineStr">
        <is>
          <t>Industrial Design capstone with named external sponsors in 2025/26 qualifies. Nothing specific found for public health, nursing, law, architecture.</t>
        </is>
      </c>
    </row>
    <row r="559">
      <c r="A559" s="77" t="inlineStr">
        <is>
          <t>EU01</t>
        </is>
      </c>
      <c r="B559" s="77" t="inlineStr">
        <is>
          <t>PSL</t>
        </is>
      </c>
      <c r="C559" s="77" t="inlineStr">
        <is>
          <t>Central provision</t>
        </is>
      </c>
      <c r="D559" s="77" t="inlineStr">
        <is>
          <t>Searched</t>
        </is>
      </c>
      <c r="E559" s="77" t="inlineStr">
        <is>
          <t>PSL Week semaine PSL projet collaboratif étudiants entreprise partenaire; PSL Week student teams project partner company Arts Décoratifs PSL-Hack challenge</t>
        </is>
      </c>
      <c r="F559" s="77" t="inlineStr">
        <is>
          <t>https://psl.eu/en/innovation/entrepreneurship-psl/psl-iteams; https://psl.eu/en/news/psl-weeks-students-move-along-there-everything-see-here</t>
        </is>
      </c>
      <c r="G559" s="77" t="inlineStr">
        <is>
          <t>PSL Weeks are interdisciplinary immersion courses (2018 article); only the 2018 engineers week had a company (EDF) PSL-Hack. PSL-iTeams is a 6-month multidisciplinary team programme with industry professionals as mentors/jurors but internal researcher project holders.</t>
        </is>
      </c>
    </row>
    <row r="560">
      <c r="A560" s="77" t="inlineStr">
        <is>
          <t>EU01</t>
        </is>
      </c>
      <c r="B560" s="77" t="inlineStr">
        <is>
          <t>PSL</t>
        </is>
      </c>
      <c r="C560" s="77" t="inlineStr">
        <is>
          <t>Business/management</t>
        </is>
      </c>
      <c r="D560" s="77" t="inlineStr">
        <is>
          <t>Searched</t>
        </is>
      </c>
      <c r="E560" s="77" t="inlineStr">
        <is>
          <t>Dauphine PSL projet tutoré entreprise étudiants équipe master mission conseil</t>
        </is>
      </c>
      <c r="F560" s="77" t="inlineStr">
        <is>
          <t>https://dauphine.psl.eu/formations/masters/marketing-et-strategie/m2-conseil-data-recherche/vie-du-master</t>
        </is>
      </c>
      <c r="G560" s="77" t="inlineStr">
        <is>
          <t>Dauphine M2 programmes mention consulting-firm challenges/missions; coverage and year not established.</t>
        </is>
      </c>
    </row>
    <row r="561">
      <c r="A561" s="77" t="inlineStr">
        <is>
          <t>EU01</t>
        </is>
      </c>
      <c r="B561" s="77" t="inlineStr">
        <is>
          <t>PSL</t>
        </is>
      </c>
      <c r="C561" s="77" t="inlineStr">
        <is>
          <t>Engineering/computing</t>
        </is>
      </c>
      <c r="D561" s="77" t="inlineStr">
        <is>
          <t>Searched</t>
        </is>
      </c>
      <c r="E561" s="77" t="inlineStr">
        <is>
          <t>Mines Paris PSL projet industriel entreprise élèves-ingénieurs équipe commanditaire</t>
        </is>
      </c>
      <c r="F561" s="77" t="inlineStr">
        <is>
          <t>https://mig.minesparis.psl.eu/</t>
        </is>
      </c>
      <c r="G561" s="77" t="inlineStr">
        <is>
          <t>Mines Paris MIG: team-of-15 projects in a Mines research centre or a company during a 3-week block; compulsory status, client role and year not shown.</t>
        </is>
      </c>
    </row>
    <row r="562">
      <c r="A562" s="77" t="inlineStr">
        <is>
          <t>EU01</t>
        </is>
      </c>
      <c r="B562" s="77" t="inlineStr">
        <is>
          <t>PSL</t>
        </is>
      </c>
      <c r="C562" s="77" t="inlineStr">
        <is>
          <t>Science</t>
        </is>
      </c>
      <c r="D562" s="77" t="inlineStr">
        <is>
          <t>Searched</t>
        </is>
      </c>
      <c r="E562" s="77" t="inlineStr">
        <is>
          <t>ESPCI Chimie ParisTech projet industriel étudiants équipe entreprise partenaire</t>
        </is>
      </c>
      <c r="F562" s="77" t="inlineStr">
        <is>
          <t>https://www.chimieparistech.psl.eu/entreprise-innovation/devenez-partenaire-de-chimie-paristech/</t>
        </is>
      </c>
      <c r="G562" s="77" t="inlineStr">
        <is>
          <t>Only industrial chairs, sponsorship, conferences and internships found; no team project with a company evidenced.</t>
        </is>
      </c>
    </row>
    <row r="563">
      <c r="A563" s="77" t="inlineStr">
        <is>
          <t>EU01</t>
        </is>
      </c>
      <c r="B563" s="77" t="inlineStr">
        <is>
          <t>PSL</t>
        </is>
      </c>
      <c r="C563" s="77" t="inlineStr">
        <is>
          <t>Arts/humanities/social sciences</t>
        </is>
      </c>
      <c r="D563" s="77" t="inlineStr">
        <is>
          <t>Searched</t>
        </is>
      </c>
      <c r="E563" s="77" t="inlineStr">
        <is>
          <t>ENS-PSL students team project external organisation client sciences humaines projet étudiants association commanditaire</t>
        </is>
      </c>
      <c r="F563" s="77" t="inlineStr">
        <is>
          <t>https://psl.eu/en/education/enamoma</t>
        </is>
      </c>
      <c r="G563" s="77" t="inlineStr">
        <is>
          <t>No ENS humanities/social-science client project found. Arts route is ENAMOMA (see schemes).</t>
        </is>
      </c>
    </row>
    <row r="564">
      <c r="A564" s="77" t="inlineStr">
        <is>
          <t>EU01</t>
        </is>
      </c>
      <c r="B564" s="77" t="inlineStr">
        <is>
          <t>PSL</t>
        </is>
      </c>
      <c r="C564" s="77" t="inlineStr">
        <is>
          <t>Other (law, health, design, architecture…)</t>
        </is>
      </c>
      <c r="D564" s="77" t="inlineStr">
        <is>
          <t>Searched</t>
        </is>
      </c>
      <c r="E564" s="77" t="inlineStr">
        <is>
          <t>PSL Week student teams project partner company Arts Décoratifs PSL-Hack challenge</t>
        </is>
      </c>
      <c r="F564" s="77" t="inlineStr">
        <is>
          <t>https://psl.eu/en/education/enamoma-psl-students-projects</t>
        </is>
      </c>
      <c r="G564" s="77" t="inlineStr">
        <is>
          <t>Design/fashion: ENAMOMA master's with four partner projects per year.</t>
        </is>
      </c>
    </row>
    <row r="565">
      <c r="A565" s="77" t="inlineStr">
        <is>
          <t>EU02</t>
        </is>
      </c>
      <c r="B565" s="77" t="inlineStr">
        <is>
          <t>Paris-Saclay</t>
        </is>
      </c>
      <c r="C565" s="77" t="inlineStr">
        <is>
          <t>Central provision</t>
        </is>
      </c>
      <c r="D565" s="77" t="inlineStr">
        <is>
          <t>Searched</t>
        </is>
      </c>
      <c r="E565" s="77" t="inlineStr">
        <is>
          <t>Université Paris-Saclay projet étudiants entreprise équipe partenaire commanditaire</t>
        </is>
      </c>
      <c r="F565" s="77" t="inlineStr">
        <is>
          <t>https://www.universite-paris-saclay.fr/collaborations/entreprises</t>
        </is>
      </c>
      <c r="G565" s="77" t="inlineStr">
        <is>
          <t>No single university-wide student-project scheme surfaced; offers are by component (Polytech, IUT, PEIPS entrepreneurship).</t>
        </is>
      </c>
    </row>
    <row r="566">
      <c r="A566" s="77" t="inlineStr">
        <is>
          <t>EU02</t>
        </is>
      </c>
      <c r="B566" s="77" t="inlineStr">
        <is>
          <t>Paris-Saclay</t>
        </is>
      </c>
      <c r="C566" s="77" t="inlineStr">
        <is>
          <t>Business/management</t>
        </is>
      </c>
      <c r="D566" s="77" t="inlineStr">
        <is>
          <t>Searched</t>
        </is>
      </c>
      <c r="E566" s="77" t="inlineStr">
        <is>
          <t>Paris-Saclay master projet en groupe client entreprise réel management IAE projet de conseil étudiants</t>
        </is>
      </c>
      <c r="F566" s="77" t="inlineStr">
        <is>
          <t>https://www.universite-paris-saclay.fr/en/education/masters-degree/communication-des-organisations/m2-management-et-communication-des-organisations</t>
        </is>
      </c>
      <c r="G566" s="77" t="inlineStr">
        <is>
          <t>Master pages mention group projects with commissioning organisations but external client not established as standard.</t>
        </is>
      </c>
    </row>
    <row r="567">
      <c r="A567" s="77" t="inlineStr">
        <is>
          <t>EU02</t>
        </is>
      </c>
      <c r="B567" s="77" t="inlineStr">
        <is>
          <t>Paris-Saclay</t>
        </is>
      </c>
      <c r="C567" s="77" t="inlineStr">
        <is>
          <t>Engineering/computing</t>
        </is>
      </c>
      <c r="D567" s="77" t="inlineStr">
        <is>
          <t>Searched</t>
        </is>
      </c>
      <c r="E567" s="77" t="inlineStr">
        <is>
          <t>CentraleSupélec projet industriel étudiants équipe entreprise partenaire; IUT d'Orsay projet tutoré entreprise étudiants équipe</t>
        </is>
      </c>
      <c r="F567" s="77" t="inlineStr">
        <is>
          <t>https://www.centralesupelec.fr/cours/3CV2500</t>
        </is>
      </c>
      <c r="G567" s="77" t="inlineStr">
        <is>
          <t>CentraleSupélec Projet SIC qualifies on its page; Polytech and IUT only invite companies to propose projects.</t>
        </is>
      </c>
    </row>
    <row r="568">
      <c r="A568" s="77" t="inlineStr">
        <is>
          <t>EU02</t>
        </is>
      </c>
      <c r="B568" s="77" t="inlineStr">
        <is>
          <t>Paris-Saclay</t>
        </is>
      </c>
      <c r="C568" s="77" t="inlineStr">
        <is>
          <t>Science</t>
        </is>
      </c>
      <c r="D568" s="77" t="inlineStr">
        <is>
          <t>Searched</t>
        </is>
      </c>
      <c r="E568" s="77" t="inlineStr">
        <is>
          <t>Paris-Saclay Faculté des sciences master projet encadré entreprise équipe étudiants data science industriel partenaire</t>
        </is>
      </c>
      <c r="F568" s="77" t="inlineStr"/>
      <c r="G568" s="77" t="inlineStr">
        <is>
          <t>No dedicated industry-sponsored group project scheme surfaced.</t>
        </is>
      </c>
    </row>
    <row r="569">
      <c r="A569" s="77" t="inlineStr">
        <is>
          <t>EU02</t>
        </is>
      </c>
      <c r="B569" s="77" t="inlineStr">
        <is>
          <t>Paris-Saclay</t>
        </is>
      </c>
      <c r="C569" s="77" t="inlineStr">
        <is>
          <t>Arts/humanities/social sciences</t>
        </is>
      </c>
      <c r="D569" s="77" t="inlineStr">
        <is>
          <t>Searched</t>
        </is>
      </c>
      <c r="E569" s="77" t="inlineStr">
        <is>
          <t>Paris-Saclay sciences humaines sociales droit économie clinique juridique projet collectif commanditaire étudiants</t>
        </is>
      </c>
      <c r="F569" s="77" t="inlineStr">
        <is>
          <t>https://www.idep.universite-paris-saclay.fr/clinique-juridique</t>
        </is>
      </c>
      <c r="G569" s="77" t="inlineStr">
        <is>
          <t>Legal clinic (CJPS) real cases, undated; no client-brief group project verified.</t>
        </is>
      </c>
    </row>
    <row r="570">
      <c r="A570" s="77" t="inlineStr">
        <is>
          <t>EU02</t>
        </is>
      </c>
      <c r="B570" s="77" t="inlineStr">
        <is>
          <t>Paris-Saclay</t>
        </is>
      </c>
      <c r="C570" s="77" t="inlineStr">
        <is>
          <t>Other (law, health, design, architecture…)</t>
        </is>
      </c>
      <c r="D570" s="77" t="inlineStr">
        <is>
          <t>Searched</t>
        </is>
      </c>
      <c r="E570" s="77" t="inlineStr">
        <is>
          <t>same query as SHS (law/legal clinic)</t>
        </is>
      </c>
      <c r="F570" s="77" t="inlineStr"/>
      <c r="G570" s="77" t="inlineStr">
        <is>
          <t>Law clinic only; health/pharmacy not yet queried.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3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2 errors, 113 warnings across 96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row r="118">
      <c r="A118" s="32" t="inlineStr">
        <is>
          <t>WARN UK18</t>
        </is>
      </c>
      <c r="B118" s="32" t="inlineStr">
        <is>
          <t>UK18-S03: employer-connected Yes but partner type Unclear</t>
        </is>
      </c>
    </row>
    <row r="119">
      <c r="A119" s="32" t="inlineStr">
        <is>
          <t>WARN UK20</t>
        </is>
      </c>
      <c r="B119" s="32" t="inlineStr">
        <is>
          <t>UK20-S04: employer-connected Yes but partner type Unclear</t>
        </is>
      </c>
    </row>
    <row r="120">
      <c r="A120" s="32" t="inlineStr">
        <is>
          <t>WARN UK21</t>
        </is>
      </c>
      <c r="B120" s="32" t="inlineStr">
        <is>
          <t>UK21-S03: employer-connected Yes but partner type Unclear</t>
        </is>
      </c>
    </row>
    <row r="121">
      <c r="A121" s="32" t="inlineStr">
        <is>
          <t>WARN UK23</t>
        </is>
      </c>
      <c r="B121" s="32" t="inlineStr">
        <is>
          <t>UK23-S01: group=Yes but group evidence mentions individual work</t>
        </is>
      </c>
    </row>
    <row r="122">
      <c r="A122" s="32" t="inlineStr">
        <is>
          <t>WARN UK23</t>
        </is>
      </c>
      <c r="B122" s="32" t="inlineStr">
        <is>
          <t>UK23-S03: employer-connected Yes but partner type Unclear</t>
        </is>
      </c>
    </row>
    <row r="123">
      <c r="A123" s="32" t="inlineStr">
        <is>
          <t>WARN UK26</t>
        </is>
      </c>
      <c r="B123" s="32" t="inlineStr">
        <is>
          <t>UK26-S03: employer-connected Yes but partner type Unclear</t>
        </is>
      </c>
    </row>
    <row r="124">
      <c r="A124" s="32" t="inlineStr">
        <is>
          <t>WARN UK28</t>
        </is>
      </c>
      <c r="B124" s="32" t="inlineStr">
        <is>
          <t>UK28-S01: University-wide reach without source tagged reach/eligibility</t>
        </is>
      </c>
    </row>
    <row r="125">
      <c r="A125" s="32" t="inlineStr">
        <is>
          <t>WARN UK28</t>
        </is>
      </c>
      <c r="B125" s="32" t="inlineStr">
        <is>
          <t>UK28-S04: employer-connected Yes but partner type Unclear</t>
        </is>
      </c>
    </row>
    <row r="126">
      <c r="A126" s="32" t="inlineStr">
        <is>
          <t>WARN UK29</t>
        </is>
      </c>
      <c r="B126" s="32" t="inlineStr">
        <is>
          <t>UK29-S04: employer-connected Yes but partner type Unclear</t>
        </is>
      </c>
    </row>
    <row r="127">
      <c r="A127" s="32" t="inlineStr">
        <is>
          <t>WARN US02</t>
        </is>
      </c>
      <c r="B127" s="32" t="inlineStr">
        <is>
          <t>US02-S03: employer-connected Yes but partner type Unclear</t>
        </is>
      </c>
    </row>
    <row r="128">
      <c r="A128" s="32" t="inlineStr">
        <is>
          <t>WARN US08</t>
        </is>
      </c>
      <c r="B128" s="32" t="inlineStr">
        <is>
          <t>US08-S06: employer-connected Yes but partner type Unclear</t>
        </is>
      </c>
    </row>
    <row r="129">
      <c r="A129" s="32" t="inlineStr">
        <is>
          <t>WARN US08</t>
        </is>
      </c>
      <c r="B129" s="32" t="inlineStr">
        <is>
          <t>US08-S07: employer-connected Yes but partner type Unclear</t>
        </is>
      </c>
    </row>
    <row r="130">
      <c r="A130" s="32" t="inlineStr">
        <is>
          <t>WARN US10</t>
        </is>
      </c>
      <c r="B130" s="32" t="inlineStr">
        <is>
          <t>US10-S02: group=Yes but group evidence mentions individual work</t>
        </is>
      </c>
    </row>
    <row r="131">
      <c r="A131" s="32" t="inlineStr">
        <is>
          <t>WARN US10</t>
        </is>
      </c>
      <c r="B131" s="32" t="inlineStr">
        <is>
          <t>US10-S04: University-wide reach without source tagged reach/eligibility</t>
        </is>
      </c>
    </row>
    <row r="132">
      <c r="A132" s="32" t="inlineStr">
        <is>
          <t>WARN US15</t>
        </is>
      </c>
      <c r="B132" s="32" t="inlineStr">
        <is>
          <t>US15-S02: employer-connected Yes but partner type Unclear</t>
        </is>
      </c>
    </row>
    <row r="133">
      <c r="A133" s="32" t="inlineStr">
        <is>
          <t>WARN US15</t>
        </is>
      </c>
      <c r="B133" s="32" t="inlineStr">
        <is>
          <t>US15-S04: employer-connected Yes but partner type Unclear</t>
        </is>
      </c>
    </row>
    <row r="134">
      <c r="A134" s="32" t="inlineStr">
        <is>
          <t>WARN US15</t>
        </is>
      </c>
      <c r="B134" s="32" t="inlineStr">
        <is>
          <t>US15-S06: employer-connected Yes but partner type Unclear</t>
        </is>
      </c>
    </row>
    <row r="135">
      <c r="A135" s="32" t="inlineStr">
        <is>
          <t>WARN US17</t>
        </is>
      </c>
      <c r="B135" s="32" t="inlineStr">
        <is>
          <t>US17-S02: possible simulation marked employer-connected — check</t>
        </is>
      </c>
    </row>
    <row r="136">
      <c r="A136" s="32" t="inlineStr">
        <is>
          <t>ERROR EU01</t>
        </is>
      </c>
      <c r="B136" s="32" t="inlineStr">
        <is>
          <t>legacy row 125: legacy 'PSL Weeks' not traced</t>
        </is>
      </c>
    </row>
    <row r="137">
      <c r="A137" s="32" t="inlineStr">
        <is>
          <t>ERROR EU01</t>
        </is>
      </c>
      <c r="B137" s="32" t="inlineStr">
        <is>
          <t>legacy row 126: legacy 'ENAMOMA-PSL partner projects' not traced</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Reassessed as AU05-S01 (Meets all three)</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Excluded as AU10-X01: WIL framework</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Excluded as UK13-X01: Entrepreneurship/incubator</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Excluded as UK16-X01: Employability award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Reassessed as UK18-S01 (Potentially relevant; evidence incomplete)</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Excluded as UK19-X01: Employability award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Reassessed as UK20-S01 (Meets all three)</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Reassessed as UK21-S03 (Outside strict definition)</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Excluded as UK21-X01: Entrepreneurship/incubator</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Excluded as UK22-X01: Volunteering/service-learning</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Excluded as UK23-X01: Entrepreneurship/incubator</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Excluded as UK24-X01: Entrepreneurship/incubator</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Reassessed as UK24-S01 (Meets all three)</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Reassessed as UK25-S01 (Meets all three)</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Excluded as UK25-X01: Entrepreneurship/incubator</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Reassessed as UK26-S01 (Meets all three)</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Excluded as UK26-X01: Entrepreneurship/incubator</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Excluded as UK27-X02: Placement/internship</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Excluded as UK27-X03: Employability award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Reassessed as UK28-S01 (Meets all three)</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Reassessed as UK29-S02 (Potentially relevant; evidence incomplete)</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Reassessed as UK30-S06 (Potentially relevant; evidence incomplete)</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Excluded as UK30-X01: Entrepreneurship/incubator</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Excluded as US01-X01: Dissertation/research</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Excluded as US02-X01: Evidence gap</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Reassessed as US03-S01 (Meets all three)</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Excluded as US04-X01: Near-miss: not group</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Excluded as US05-X01: WIL framework</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Reassessed as US06-S01 (Meets all three)</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Reassessed as US07-S01 (Potentially relevant; evidence incomplete)</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Excluded as US08-X01: Near-miss: no external org</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Excluded as US09-X01: Entrepreneurship/incubator</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Reassessed as US10-S05 (Potentially relevant; evidence incomplete)</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Excluded as US11-X01: Near-miss: no external org</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Excluded as US11-X02: Entrepreneurship/incubator</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Reassessed as US12-S03 (Potentially relevant; evidence incomplete)</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Reassessed as US13-S01 (Potentially relevant; evidence incomplete)</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Reassessed as US14-S04 (Potentially relevant; evidence incomplete)</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Reassessed as US15-S01 (Potentially relevant; evidence incomplete)</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Reassessed as US16-S06 (Meets all three)</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Excluded as US16-X01: Entrepreneurship/incubator</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Reassessed as US17-S01 (Meets all three)</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Excluded as US18-X01: Breadth/interdisciplinary curriculum</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Reassessed as US19-S01 (Potentially relevant; evidence incomplete)</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Reassessed as US20-S07 (Potentially relevant; evidence incomplete)</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Excluded as US20-X01: Entrepreneurship/incubator</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Reassessed as US21-S01 (Meets all three)</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Reassessed as US22-S01 (Potentially relevant; evidence incomplete)</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Excluded as US23-X01: Entrepreneurship/incubator</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Reassessed as US24-S06 (Potentially relevant; evidence incomplete)</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Reassessed as US25-S01 (Meets all three)</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Reassessed as US26-S06 (Potentially relevant; evidence incomplete)</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Excluded as US27-X04: Placement/internship</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Reassessed as US28-S01 (Potentially relevant; evidence incomplete)</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Reassessed as US29-S01 (Meets all three)</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Reassessed as US30-S06 (Potentially relevant; evidence incomplete)</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Excluded as US12-X01: Entrepreneurship/incubator</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Excluded as US29-X01: Entrepreneurship/incubator</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TRACED — check</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TRACED — check</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Excluded as EU02-X01: Entrepreneurship/incubator</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2026-10-13T23:15:09Z</dcterms:created>
  <dcterms:modified xmlns:dcterms="http://purl.org/dc/terms/" xmlns:xsi="http://www.w3.org/2001/XMLSchema-instance" xsi:type="dcterms:W3CDTF">2026-10-13T23:15:11Z</dcterms:modified>
</cp:coreProperties>
</file>