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920" yWindow="0" windowWidth="25360" windowHeight="14720" tabRatio="500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P3" i="2" l="1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2" i="2"/>
  <c r="CN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2" i="2"/>
  <c r="CM50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2" i="2"/>
  <c r="CG49" i="2"/>
  <c r="CH49" i="2"/>
  <c r="CI49" i="2"/>
  <c r="CG2" i="2"/>
  <c r="CH2" i="2"/>
  <c r="CI2" i="2"/>
  <c r="CG3" i="2"/>
  <c r="CH3" i="2"/>
  <c r="CI3" i="2"/>
  <c r="CG4" i="2"/>
  <c r="CH4" i="2"/>
  <c r="CI4" i="2"/>
  <c r="CG5" i="2"/>
  <c r="CH5" i="2"/>
  <c r="CI5" i="2"/>
  <c r="CG6" i="2"/>
  <c r="CH6" i="2"/>
  <c r="CI6" i="2"/>
  <c r="CG7" i="2"/>
  <c r="CH7" i="2"/>
  <c r="CI7" i="2"/>
  <c r="CG8" i="2"/>
  <c r="CH8" i="2"/>
  <c r="CI8" i="2"/>
  <c r="CG9" i="2"/>
  <c r="CH9" i="2"/>
  <c r="CI9" i="2"/>
  <c r="CG10" i="2"/>
  <c r="CH10" i="2"/>
  <c r="CI10" i="2"/>
  <c r="CG11" i="2"/>
  <c r="CH11" i="2"/>
  <c r="CI11" i="2"/>
  <c r="CG12" i="2"/>
  <c r="CH12" i="2"/>
  <c r="CI12" i="2"/>
  <c r="CG13" i="2"/>
  <c r="CH13" i="2"/>
  <c r="CI13" i="2"/>
  <c r="CG14" i="2"/>
  <c r="CH14" i="2"/>
  <c r="CI14" i="2"/>
  <c r="CG15" i="2"/>
  <c r="CH15" i="2"/>
  <c r="CI15" i="2"/>
  <c r="CG16" i="2"/>
  <c r="CH16" i="2"/>
  <c r="CI16" i="2"/>
  <c r="CG17" i="2"/>
  <c r="CH17" i="2"/>
  <c r="CI17" i="2"/>
  <c r="CG18" i="2"/>
  <c r="CH18" i="2"/>
  <c r="CI18" i="2"/>
  <c r="CG19" i="2"/>
  <c r="CH19" i="2"/>
  <c r="CI19" i="2"/>
  <c r="CG20" i="2"/>
  <c r="CH20" i="2"/>
  <c r="CI20" i="2"/>
  <c r="CG21" i="2"/>
  <c r="CH21" i="2"/>
  <c r="CI21" i="2"/>
  <c r="CG22" i="2"/>
  <c r="CH22" i="2"/>
  <c r="CI22" i="2"/>
  <c r="CG23" i="2"/>
  <c r="CH23" i="2"/>
  <c r="CI23" i="2"/>
  <c r="CG24" i="2"/>
  <c r="CH24" i="2"/>
  <c r="CI24" i="2"/>
  <c r="CG25" i="2"/>
  <c r="CH25" i="2"/>
  <c r="CI25" i="2"/>
  <c r="CG26" i="2"/>
  <c r="CH26" i="2"/>
  <c r="CI26" i="2"/>
  <c r="CG27" i="2"/>
  <c r="CH27" i="2"/>
  <c r="CI27" i="2"/>
  <c r="CG28" i="2"/>
  <c r="CH28" i="2"/>
  <c r="CI28" i="2"/>
  <c r="CG29" i="2"/>
  <c r="CH29" i="2"/>
  <c r="CI29" i="2"/>
  <c r="CG30" i="2"/>
  <c r="CH30" i="2"/>
  <c r="CI30" i="2"/>
  <c r="CG31" i="2"/>
  <c r="CH31" i="2"/>
  <c r="CI31" i="2"/>
  <c r="CG32" i="2"/>
  <c r="CH32" i="2"/>
  <c r="CI32" i="2"/>
  <c r="CG33" i="2"/>
  <c r="CH33" i="2"/>
  <c r="CI33" i="2"/>
  <c r="CG34" i="2"/>
  <c r="CH34" i="2"/>
  <c r="CI34" i="2"/>
  <c r="CG35" i="2"/>
  <c r="CH35" i="2"/>
  <c r="CI35" i="2"/>
  <c r="CG36" i="2"/>
  <c r="CH36" i="2"/>
  <c r="CI36" i="2"/>
  <c r="CG37" i="2"/>
  <c r="CH37" i="2"/>
  <c r="CI37" i="2"/>
  <c r="CG38" i="2"/>
  <c r="CH38" i="2"/>
  <c r="CI38" i="2"/>
  <c r="CG39" i="2"/>
  <c r="CH39" i="2"/>
  <c r="CI39" i="2"/>
  <c r="CG40" i="2"/>
  <c r="CH40" i="2"/>
  <c r="CI40" i="2"/>
  <c r="CG41" i="2"/>
  <c r="CH41" i="2"/>
  <c r="CI41" i="2"/>
  <c r="CG42" i="2"/>
  <c r="CH42" i="2"/>
  <c r="CI42" i="2"/>
  <c r="CH43" i="2"/>
  <c r="CI43" i="2"/>
  <c r="CG44" i="2"/>
  <c r="CH44" i="2"/>
  <c r="CI44" i="2"/>
  <c r="CG45" i="2"/>
  <c r="CH45" i="2"/>
  <c r="CI45" i="2"/>
  <c r="CG46" i="2"/>
  <c r="CH46" i="2"/>
  <c r="CI46" i="2"/>
  <c r="CG47" i="2"/>
  <c r="CH47" i="2"/>
  <c r="CI47" i="2"/>
  <c r="CG48" i="2"/>
  <c r="CH48" i="2"/>
  <c r="CI48" i="2"/>
  <c r="CJ49" i="2"/>
  <c r="CF49" i="2"/>
  <c r="CJ48" i="2"/>
  <c r="CF48" i="2"/>
  <c r="CJ47" i="2"/>
  <c r="CF47" i="2"/>
  <c r="CJ46" i="2"/>
  <c r="CF46" i="2"/>
  <c r="CJ45" i="2"/>
  <c r="CF45" i="2"/>
  <c r="CJ44" i="2"/>
  <c r="CF44" i="2"/>
  <c r="CJ43" i="2"/>
  <c r="CF43" i="2"/>
  <c r="CJ42" i="2"/>
  <c r="CF42" i="2"/>
  <c r="CJ41" i="2"/>
  <c r="CF41" i="2"/>
  <c r="CJ40" i="2"/>
  <c r="CF40" i="2"/>
  <c r="CJ39" i="2"/>
  <c r="CF39" i="2"/>
  <c r="CJ38" i="2"/>
  <c r="CF38" i="2"/>
  <c r="CJ37" i="2"/>
  <c r="CF37" i="2"/>
  <c r="CJ36" i="2"/>
  <c r="CF36" i="2"/>
  <c r="CJ35" i="2"/>
  <c r="CF35" i="2"/>
  <c r="CJ34" i="2"/>
  <c r="CF34" i="2"/>
  <c r="CJ33" i="2"/>
  <c r="CF33" i="2"/>
  <c r="CJ32" i="2"/>
  <c r="CF32" i="2"/>
  <c r="CJ31" i="2"/>
  <c r="CF31" i="2"/>
  <c r="CJ30" i="2"/>
  <c r="CF30" i="2"/>
  <c r="CJ29" i="2"/>
  <c r="CF29" i="2"/>
  <c r="CJ28" i="2"/>
  <c r="CF28" i="2"/>
  <c r="CJ27" i="2"/>
  <c r="CF27" i="2"/>
  <c r="CJ26" i="2"/>
  <c r="CF26" i="2"/>
  <c r="CJ25" i="2"/>
  <c r="CF25" i="2"/>
  <c r="CJ24" i="2"/>
  <c r="CF24" i="2"/>
  <c r="CJ23" i="2"/>
  <c r="CF23" i="2"/>
  <c r="CJ22" i="2"/>
  <c r="CF22" i="2"/>
  <c r="CJ21" i="2"/>
  <c r="CF21" i="2"/>
  <c r="CJ20" i="2"/>
  <c r="CF20" i="2"/>
  <c r="CJ19" i="2"/>
  <c r="CF19" i="2"/>
  <c r="CJ18" i="2"/>
  <c r="CF18" i="2"/>
  <c r="CJ17" i="2"/>
  <c r="CF17" i="2"/>
  <c r="CJ16" i="2"/>
  <c r="CF16" i="2"/>
  <c r="CJ15" i="2"/>
  <c r="CF15" i="2"/>
  <c r="CJ14" i="2"/>
  <c r="CF14" i="2"/>
  <c r="CJ13" i="2"/>
  <c r="CF13" i="2"/>
  <c r="CJ12" i="2"/>
  <c r="CF12" i="2"/>
  <c r="CJ11" i="2"/>
  <c r="CF11" i="2"/>
  <c r="CJ10" i="2"/>
  <c r="CF10" i="2"/>
  <c r="CJ9" i="2"/>
  <c r="CF9" i="2"/>
  <c r="CJ8" i="2"/>
  <c r="CF8" i="2"/>
  <c r="CJ7" i="2"/>
  <c r="CF7" i="2"/>
  <c r="CJ6" i="2"/>
  <c r="CF6" i="2"/>
  <c r="CJ5" i="2"/>
  <c r="CF5" i="2"/>
  <c r="CJ4" i="2"/>
  <c r="CF4" i="2"/>
  <c r="CJ3" i="2"/>
  <c r="CF3" i="2"/>
  <c r="CJ2" i="2"/>
  <c r="CF2" i="2"/>
  <c r="AN49" i="2"/>
  <c r="AO49" i="2"/>
  <c r="F49" i="2"/>
  <c r="H49" i="2"/>
  <c r="R49" i="2"/>
  <c r="AP49" i="2"/>
  <c r="AN2" i="2"/>
  <c r="AO2" i="2"/>
  <c r="F2" i="2"/>
  <c r="H2" i="2"/>
  <c r="R2" i="2"/>
  <c r="AP2" i="2"/>
  <c r="AN3" i="2"/>
  <c r="AO3" i="2"/>
  <c r="F3" i="2"/>
  <c r="H3" i="2"/>
  <c r="R3" i="2"/>
  <c r="AP3" i="2"/>
  <c r="AN4" i="2"/>
  <c r="AO4" i="2"/>
  <c r="F4" i="2"/>
  <c r="H4" i="2"/>
  <c r="R4" i="2"/>
  <c r="AP4" i="2"/>
  <c r="AN5" i="2"/>
  <c r="AO5" i="2"/>
  <c r="F5" i="2"/>
  <c r="H5" i="2"/>
  <c r="R5" i="2"/>
  <c r="AP5" i="2"/>
  <c r="AN6" i="2"/>
  <c r="AO6" i="2"/>
  <c r="F6" i="2"/>
  <c r="H6" i="2"/>
  <c r="R6" i="2"/>
  <c r="AP6" i="2"/>
  <c r="AN7" i="2"/>
  <c r="AO7" i="2"/>
  <c r="F7" i="2"/>
  <c r="H7" i="2"/>
  <c r="R7" i="2"/>
  <c r="AP7" i="2"/>
  <c r="AN8" i="2"/>
  <c r="AO8" i="2"/>
  <c r="F8" i="2"/>
  <c r="H8" i="2"/>
  <c r="R8" i="2"/>
  <c r="AP8" i="2"/>
  <c r="AN9" i="2"/>
  <c r="AO9" i="2"/>
  <c r="F9" i="2"/>
  <c r="H9" i="2"/>
  <c r="R9" i="2"/>
  <c r="AP9" i="2"/>
  <c r="AN10" i="2"/>
  <c r="AO10" i="2"/>
  <c r="F10" i="2"/>
  <c r="H10" i="2"/>
  <c r="R10" i="2"/>
  <c r="AP10" i="2"/>
  <c r="AN11" i="2"/>
  <c r="AO11" i="2"/>
  <c r="F11" i="2"/>
  <c r="H11" i="2"/>
  <c r="R11" i="2"/>
  <c r="AP11" i="2"/>
  <c r="AN12" i="2"/>
  <c r="AO12" i="2"/>
  <c r="F12" i="2"/>
  <c r="H12" i="2"/>
  <c r="R12" i="2"/>
  <c r="AP12" i="2"/>
  <c r="AN13" i="2"/>
  <c r="AO13" i="2"/>
  <c r="F13" i="2"/>
  <c r="H13" i="2"/>
  <c r="R13" i="2"/>
  <c r="AP13" i="2"/>
  <c r="AN14" i="2"/>
  <c r="AO14" i="2"/>
  <c r="F14" i="2"/>
  <c r="H14" i="2"/>
  <c r="R14" i="2"/>
  <c r="AP14" i="2"/>
  <c r="AN15" i="2"/>
  <c r="AO15" i="2"/>
  <c r="F15" i="2"/>
  <c r="H15" i="2"/>
  <c r="R15" i="2"/>
  <c r="AP15" i="2"/>
  <c r="AN16" i="2"/>
  <c r="AO16" i="2"/>
  <c r="F16" i="2"/>
  <c r="H16" i="2"/>
  <c r="R16" i="2"/>
  <c r="AP16" i="2"/>
  <c r="AN17" i="2"/>
  <c r="AO17" i="2"/>
  <c r="F17" i="2"/>
  <c r="H17" i="2"/>
  <c r="R17" i="2"/>
  <c r="AP17" i="2"/>
  <c r="AN18" i="2"/>
  <c r="AO18" i="2"/>
  <c r="F18" i="2"/>
  <c r="H18" i="2"/>
  <c r="R18" i="2"/>
  <c r="AP18" i="2"/>
  <c r="AN19" i="2"/>
  <c r="AO19" i="2"/>
  <c r="F19" i="2"/>
  <c r="H19" i="2"/>
  <c r="R19" i="2"/>
  <c r="AP19" i="2"/>
  <c r="AN20" i="2"/>
  <c r="AO20" i="2"/>
  <c r="F20" i="2"/>
  <c r="H20" i="2"/>
  <c r="R20" i="2"/>
  <c r="AP20" i="2"/>
  <c r="AN21" i="2"/>
  <c r="AO21" i="2"/>
  <c r="F21" i="2"/>
  <c r="H21" i="2"/>
  <c r="R21" i="2"/>
  <c r="AP21" i="2"/>
  <c r="AN22" i="2"/>
  <c r="AO22" i="2"/>
  <c r="F22" i="2"/>
  <c r="H22" i="2"/>
  <c r="R22" i="2"/>
  <c r="AP22" i="2"/>
  <c r="AN23" i="2"/>
  <c r="AO23" i="2"/>
  <c r="F23" i="2"/>
  <c r="H23" i="2"/>
  <c r="R23" i="2"/>
  <c r="AP23" i="2"/>
  <c r="AN24" i="2"/>
  <c r="AO24" i="2"/>
  <c r="F24" i="2"/>
  <c r="H24" i="2"/>
  <c r="R24" i="2"/>
  <c r="AP24" i="2"/>
  <c r="AN25" i="2"/>
  <c r="AO25" i="2"/>
  <c r="F25" i="2"/>
  <c r="H25" i="2"/>
  <c r="R25" i="2"/>
  <c r="AP25" i="2"/>
  <c r="AN26" i="2"/>
  <c r="AO26" i="2"/>
  <c r="F26" i="2"/>
  <c r="H26" i="2"/>
  <c r="R26" i="2"/>
  <c r="AP26" i="2"/>
  <c r="AN27" i="2"/>
  <c r="AO27" i="2"/>
  <c r="F27" i="2"/>
  <c r="H27" i="2"/>
  <c r="R27" i="2"/>
  <c r="AP27" i="2"/>
  <c r="AN28" i="2"/>
  <c r="AO28" i="2"/>
  <c r="F28" i="2"/>
  <c r="H28" i="2"/>
  <c r="R28" i="2"/>
  <c r="AP28" i="2"/>
  <c r="AN29" i="2"/>
  <c r="AO29" i="2"/>
  <c r="F29" i="2"/>
  <c r="H29" i="2"/>
  <c r="R29" i="2"/>
  <c r="AP29" i="2"/>
  <c r="AN30" i="2"/>
  <c r="AO30" i="2"/>
  <c r="F30" i="2"/>
  <c r="H30" i="2"/>
  <c r="R30" i="2"/>
  <c r="AP30" i="2"/>
  <c r="AN31" i="2"/>
  <c r="AO31" i="2"/>
  <c r="F31" i="2"/>
  <c r="H31" i="2"/>
  <c r="R31" i="2"/>
  <c r="AP31" i="2"/>
  <c r="AN32" i="2"/>
  <c r="AO32" i="2"/>
  <c r="F32" i="2"/>
  <c r="H32" i="2"/>
  <c r="R32" i="2"/>
  <c r="AP32" i="2"/>
  <c r="AN33" i="2"/>
  <c r="AO33" i="2"/>
  <c r="F33" i="2"/>
  <c r="H33" i="2"/>
  <c r="R33" i="2"/>
  <c r="AP33" i="2"/>
  <c r="AN34" i="2"/>
  <c r="AO34" i="2"/>
  <c r="F34" i="2"/>
  <c r="H34" i="2"/>
  <c r="R34" i="2"/>
  <c r="AP34" i="2"/>
  <c r="AN35" i="2"/>
  <c r="AO35" i="2"/>
  <c r="F35" i="2"/>
  <c r="H35" i="2"/>
  <c r="R35" i="2"/>
  <c r="AP35" i="2"/>
  <c r="AN36" i="2"/>
  <c r="AO36" i="2"/>
  <c r="F36" i="2"/>
  <c r="H36" i="2"/>
  <c r="R36" i="2"/>
  <c r="AP36" i="2"/>
  <c r="AN37" i="2"/>
  <c r="AO37" i="2"/>
  <c r="F37" i="2"/>
  <c r="H37" i="2"/>
  <c r="R37" i="2"/>
  <c r="AP37" i="2"/>
  <c r="AN38" i="2"/>
  <c r="AO38" i="2"/>
  <c r="F38" i="2"/>
  <c r="H38" i="2"/>
  <c r="R38" i="2"/>
  <c r="AP38" i="2"/>
  <c r="AN39" i="2"/>
  <c r="AO39" i="2"/>
  <c r="F39" i="2"/>
  <c r="H39" i="2"/>
  <c r="R39" i="2"/>
  <c r="AP39" i="2"/>
  <c r="AN40" i="2"/>
  <c r="AO40" i="2"/>
  <c r="F40" i="2"/>
  <c r="H40" i="2"/>
  <c r="R40" i="2"/>
  <c r="AP40" i="2"/>
  <c r="AN41" i="2"/>
  <c r="AO41" i="2"/>
  <c r="F41" i="2"/>
  <c r="H41" i="2"/>
  <c r="R41" i="2"/>
  <c r="AP41" i="2"/>
  <c r="AN42" i="2"/>
  <c r="AO42" i="2"/>
  <c r="F42" i="2"/>
  <c r="H42" i="2"/>
  <c r="R42" i="2"/>
  <c r="AP42" i="2"/>
  <c r="AN43" i="2"/>
  <c r="AO43" i="2"/>
  <c r="F43" i="2"/>
  <c r="H43" i="2"/>
  <c r="R43" i="2"/>
  <c r="AP43" i="2"/>
  <c r="AN44" i="2"/>
  <c r="AO44" i="2"/>
  <c r="F44" i="2"/>
  <c r="H44" i="2"/>
  <c r="R44" i="2"/>
  <c r="AP44" i="2"/>
  <c r="AN45" i="2"/>
  <c r="AO45" i="2"/>
  <c r="F45" i="2"/>
  <c r="H45" i="2"/>
  <c r="R45" i="2"/>
  <c r="AP45" i="2"/>
  <c r="AN46" i="2"/>
  <c r="AO46" i="2"/>
  <c r="F46" i="2"/>
  <c r="H46" i="2"/>
  <c r="R46" i="2"/>
  <c r="AP46" i="2"/>
  <c r="AN47" i="2"/>
  <c r="AO47" i="2"/>
  <c r="F47" i="2"/>
  <c r="H47" i="2"/>
  <c r="R47" i="2"/>
  <c r="AP47" i="2"/>
  <c r="AN48" i="2"/>
  <c r="AO48" i="2"/>
  <c r="F48" i="2"/>
  <c r="H48" i="2"/>
  <c r="R48" i="2"/>
  <c r="AP48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BF3" i="2"/>
  <c r="BG3" i="2"/>
  <c r="BH3" i="2"/>
  <c r="BF4" i="2"/>
  <c r="BG4" i="2"/>
  <c r="BH4" i="2"/>
  <c r="BF5" i="2"/>
  <c r="BG5" i="2"/>
  <c r="BH5" i="2"/>
  <c r="BF6" i="2"/>
  <c r="BG6" i="2"/>
  <c r="BH6" i="2"/>
  <c r="BF7" i="2"/>
  <c r="BG7" i="2"/>
  <c r="BH7" i="2"/>
  <c r="BF8" i="2"/>
  <c r="BG8" i="2"/>
  <c r="BH8" i="2"/>
  <c r="BF9" i="2"/>
  <c r="BG9" i="2"/>
  <c r="BH9" i="2"/>
  <c r="BF10" i="2"/>
  <c r="BG10" i="2"/>
  <c r="BH10" i="2"/>
  <c r="BF11" i="2"/>
  <c r="BG11" i="2"/>
  <c r="BH11" i="2"/>
  <c r="BF12" i="2"/>
  <c r="BG12" i="2"/>
  <c r="BH12" i="2"/>
  <c r="BF13" i="2"/>
  <c r="BG13" i="2"/>
  <c r="BH13" i="2"/>
  <c r="BF14" i="2"/>
  <c r="BG14" i="2"/>
  <c r="BH14" i="2"/>
  <c r="BF15" i="2"/>
  <c r="BG15" i="2"/>
  <c r="BH15" i="2"/>
  <c r="BF16" i="2"/>
  <c r="BG16" i="2"/>
  <c r="BH16" i="2"/>
  <c r="BF17" i="2"/>
  <c r="BG17" i="2"/>
  <c r="BH17" i="2"/>
  <c r="BF18" i="2"/>
  <c r="BG18" i="2"/>
  <c r="BH18" i="2"/>
  <c r="BF19" i="2"/>
  <c r="BG19" i="2"/>
  <c r="BH19" i="2"/>
  <c r="BF20" i="2"/>
  <c r="BG20" i="2"/>
  <c r="BH20" i="2"/>
  <c r="BF21" i="2"/>
  <c r="BG21" i="2"/>
  <c r="BH21" i="2"/>
  <c r="BF22" i="2"/>
  <c r="BG22" i="2"/>
  <c r="BH22" i="2"/>
  <c r="BF23" i="2"/>
  <c r="BG23" i="2"/>
  <c r="BH23" i="2"/>
  <c r="BF24" i="2"/>
  <c r="BG24" i="2"/>
  <c r="BH24" i="2"/>
  <c r="BF25" i="2"/>
  <c r="BG25" i="2"/>
  <c r="BH25" i="2"/>
  <c r="BF26" i="2"/>
  <c r="BG26" i="2"/>
  <c r="BH26" i="2"/>
  <c r="BF27" i="2"/>
  <c r="BG27" i="2"/>
  <c r="BH27" i="2"/>
  <c r="BF28" i="2"/>
  <c r="BG28" i="2"/>
  <c r="BH28" i="2"/>
  <c r="BF29" i="2"/>
  <c r="BG29" i="2"/>
  <c r="BH29" i="2"/>
  <c r="BF30" i="2"/>
  <c r="BG30" i="2"/>
  <c r="BH30" i="2"/>
  <c r="BF31" i="2"/>
  <c r="BG31" i="2"/>
  <c r="BH31" i="2"/>
  <c r="BF32" i="2"/>
  <c r="BG32" i="2"/>
  <c r="BH32" i="2"/>
  <c r="BF33" i="2"/>
  <c r="BG33" i="2"/>
  <c r="BH33" i="2"/>
  <c r="BF34" i="2"/>
  <c r="BG34" i="2"/>
  <c r="BH34" i="2"/>
  <c r="BF35" i="2"/>
  <c r="BG35" i="2"/>
  <c r="BH35" i="2"/>
  <c r="BF36" i="2"/>
  <c r="BG36" i="2"/>
  <c r="BH36" i="2"/>
  <c r="BF37" i="2"/>
  <c r="BG37" i="2"/>
  <c r="BH37" i="2"/>
  <c r="BF38" i="2"/>
  <c r="BG38" i="2"/>
  <c r="BH38" i="2"/>
  <c r="BF39" i="2"/>
  <c r="BG39" i="2"/>
  <c r="BH39" i="2"/>
  <c r="BF40" i="2"/>
  <c r="BG40" i="2"/>
  <c r="BH40" i="2"/>
  <c r="BF41" i="2"/>
  <c r="BG41" i="2"/>
  <c r="BH41" i="2"/>
  <c r="BF42" i="2"/>
  <c r="BG42" i="2"/>
  <c r="BH42" i="2"/>
  <c r="BF43" i="2"/>
  <c r="BG43" i="2"/>
  <c r="BH43" i="2"/>
  <c r="BF44" i="2"/>
  <c r="BG44" i="2"/>
  <c r="BH44" i="2"/>
  <c r="BF45" i="2"/>
  <c r="BG45" i="2"/>
  <c r="BH45" i="2"/>
  <c r="BF46" i="2"/>
  <c r="BG46" i="2"/>
  <c r="BH46" i="2"/>
  <c r="BF47" i="2"/>
  <c r="BG47" i="2"/>
  <c r="BH47" i="2"/>
  <c r="BF48" i="2"/>
  <c r="BG48" i="2"/>
  <c r="BH48" i="2"/>
  <c r="BF49" i="2"/>
  <c r="BG49" i="2"/>
  <c r="BH49" i="2"/>
  <c r="BF2" i="2"/>
  <c r="BG2" i="2"/>
  <c r="BH2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5" i="2"/>
  <c r="BI4" i="2"/>
  <c r="BI3" i="2"/>
  <c r="BI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2" i="2"/>
  <c r="BP49" i="2"/>
  <c r="BQ49" i="2"/>
  <c r="BR49" i="2"/>
  <c r="BP2" i="2"/>
  <c r="BQ2" i="2"/>
  <c r="BR2" i="2"/>
  <c r="BP3" i="2"/>
  <c r="BQ3" i="2"/>
  <c r="BR3" i="2"/>
  <c r="BP4" i="2"/>
  <c r="BQ4" i="2"/>
  <c r="BR4" i="2"/>
  <c r="BP5" i="2"/>
  <c r="BQ5" i="2"/>
  <c r="BR5" i="2"/>
  <c r="BP6" i="2"/>
  <c r="BQ6" i="2"/>
  <c r="BR6" i="2"/>
  <c r="BQ7" i="2"/>
  <c r="BR7" i="2"/>
  <c r="BP8" i="2"/>
  <c r="BQ8" i="2"/>
  <c r="BR8" i="2"/>
  <c r="BP9" i="2"/>
  <c r="BQ9" i="2"/>
  <c r="BR9" i="2"/>
  <c r="BP10" i="2"/>
  <c r="BQ10" i="2"/>
  <c r="BR10" i="2"/>
  <c r="BP11" i="2"/>
  <c r="BQ11" i="2"/>
  <c r="BR11" i="2"/>
  <c r="BP12" i="2"/>
  <c r="BQ12" i="2"/>
  <c r="BR12" i="2"/>
  <c r="BP13" i="2"/>
  <c r="BQ13" i="2"/>
  <c r="BR13" i="2"/>
  <c r="BP14" i="2"/>
  <c r="BQ14" i="2"/>
  <c r="BR14" i="2"/>
  <c r="BP15" i="2"/>
  <c r="BQ15" i="2"/>
  <c r="BR15" i="2"/>
  <c r="BP16" i="2"/>
  <c r="BQ16" i="2"/>
  <c r="BR16" i="2"/>
  <c r="BP17" i="2"/>
  <c r="BQ17" i="2"/>
  <c r="BR17" i="2"/>
  <c r="BP18" i="2"/>
  <c r="BQ18" i="2"/>
  <c r="BR18" i="2"/>
  <c r="BP19" i="2"/>
  <c r="BQ19" i="2"/>
  <c r="BR19" i="2"/>
  <c r="BP20" i="2"/>
  <c r="BQ20" i="2"/>
  <c r="BR20" i="2"/>
  <c r="BP21" i="2"/>
  <c r="BQ21" i="2"/>
  <c r="BR21" i="2"/>
  <c r="BP22" i="2"/>
  <c r="BQ22" i="2"/>
  <c r="BR22" i="2"/>
  <c r="BP23" i="2"/>
  <c r="BQ23" i="2"/>
  <c r="BR23" i="2"/>
  <c r="BP24" i="2"/>
  <c r="BQ24" i="2"/>
  <c r="BR24" i="2"/>
  <c r="BP25" i="2"/>
  <c r="BQ25" i="2"/>
  <c r="BR25" i="2"/>
  <c r="BP26" i="2"/>
  <c r="BQ26" i="2"/>
  <c r="BR26" i="2"/>
  <c r="BQ27" i="2"/>
  <c r="BR27" i="2"/>
  <c r="BP28" i="2"/>
  <c r="BQ28" i="2"/>
  <c r="BR28" i="2"/>
  <c r="BP29" i="2"/>
  <c r="BQ29" i="2"/>
  <c r="BR29" i="2"/>
  <c r="BP30" i="2"/>
  <c r="BQ30" i="2"/>
  <c r="BR30" i="2"/>
  <c r="BP31" i="2"/>
  <c r="BQ31" i="2"/>
  <c r="BR31" i="2"/>
  <c r="BP32" i="2"/>
  <c r="BQ32" i="2"/>
  <c r="BR32" i="2"/>
  <c r="BP33" i="2"/>
  <c r="BQ33" i="2"/>
  <c r="BR33" i="2"/>
  <c r="BP34" i="2"/>
  <c r="BQ34" i="2"/>
  <c r="BR34" i="2"/>
  <c r="BQ35" i="2"/>
  <c r="BR35" i="2"/>
  <c r="BP36" i="2"/>
  <c r="BQ36" i="2"/>
  <c r="BR36" i="2"/>
  <c r="BP37" i="2"/>
  <c r="BQ37" i="2"/>
  <c r="BR37" i="2"/>
  <c r="BP38" i="2"/>
  <c r="BQ38" i="2"/>
  <c r="BR38" i="2"/>
  <c r="BP39" i="2"/>
  <c r="BQ39" i="2"/>
  <c r="BR39" i="2"/>
  <c r="BP40" i="2"/>
  <c r="BQ40" i="2"/>
  <c r="BR40" i="2"/>
  <c r="BP41" i="2"/>
  <c r="BQ41" i="2"/>
  <c r="BR41" i="2"/>
  <c r="BP42" i="2"/>
  <c r="BQ42" i="2"/>
  <c r="BR42" i="2"/>
  <c r="BP43" i="2"/>
  <c r="BQ43" i="2"/>
  <c r="BR43" i="2"/>
  <c r="BP44" i="2"/>
  <c r="BQ44" i="2"/>
  <c r="BR44" i="2"/>
  <c r="BP45" i="2"/>
  <c r="BQ45" i="2"/>
  <c r="BR45" i="2"/>
  <c r="BP46" i="2"/>
  <c r="BQ46" i="2"/>
  <c r="BR46" i="2"/>
  <c r="BP47" i="2"/>
  <c r="BQ47" i="2"/>
  <c r="BR47" i="2"/>
  <c r="BP48" i="2"/>
  <c r="BQ48" i="2"/>
  <c r="BR48" i="2"/>
  <c r="BS49" i="2"/>
  <c r="BS48" i="2"/>
  <c r="BS47" i="2"/>
  <c r="BS46" i="2"/>
  <c r="BS45" i="2"/>
  <c r="BS44" i="2"/>
  <c r="BS43" i="2"/>
  <c r="BS42" i="2"/>
  <c r="BS41" i="2"/>
  <c r="BS40" i="2"/>
  <c r="BS39" i="2"/>
  <c r="BS38" i="2"/>
  <c r="BS37" i="2"/>
  <c r="BS36" i="2"/>
  <c r="BS35" i="2"/>
  <c r="BS34" i="2"/>
  <c r="BS33" i="2"/>
  <c r="BS32" i="2"/>
  <c r="BS31" i="2"/>
  <c r="BS30" i="2"/>
  <c r="BS29" i="2"/>
  <c r="BS28" i="2"/>
  <c r="BS27" i="2"/>
  <c r="BS26" i="2"/>
  <c r="BS25" i="2"/>
  <c r="BS24" i="2"/>
  <c r="BS23" i="2"/>
  <c r="BS22" i="2"/>
  <c r="BS21" i="2"/>
  <c r="BS20" i="2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2" i="2"/>
  <c r="DN3" i="2"/>
  <c r="DN4" i="2"/>
  <c r="DN5" i="2"/>
  <c r="DN6" i="2"/>
  <c r="DN7" i="2"/>
  <c r="DN8" i="2"/>
  <c r="DN9" i="2"/>
  <c r="DN10" i="2"/>
  <c r="DN11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44" i="2"/>
  <c r="DN45" i="2"/>
  <c r="DN46" i="2"/>
  <c r="DN47" i="2"/>
  <c r="DN48" i="2"/>
  <c r="DN49" i="2"/>
  <c r="DN2" i="2"/>
  <c r="DC3" i="2"/>
  <c r="DE3" i="2"/>
  <c r="DF3" i="2"/>
  <c r="DG3" i="2"/>
  <c r="DC4" i="2"/>
  <c r="DE4" i="2"/>
  <c r="DF4" i="2"/>
  <c r="DG4" i="2"/>
  <c r="DC5" i="2"/>
  <c r="DE5" i="2"/>
  <c r="DF5" i="2"/>
  <c r="DG5" i="2"/>
  <c r="DC6" i="2"/>
  <c r="DE6" i="2"/>
  <c r="DF6" i="2"/>
  <c r="DG6" i="2"/>
  <c r="DC7" i="2"/>
  <c r="DE7" i="2"/>
  <c r="DF7" i="2"/>
  <c r="DG7" i="2"/>
  <c r="DC8" i="2"/>
  <c r="DE8" i="2"/>
  <c r="DF8" i="2"/>
  <c r="DG8" i="2"/>
  <c r="DC9" i="2"/>
  <c r="DE9" i="2"/>
  <c r="DF9" i="2"/>
  <c r="DG9" i="2"/>
  <c r="DC10" i="2"/>
  <c r="DE10" i="2"/>
  <c r="DF10" i="2"/>
  <c r="DG10" i="2"/>
  <c r="DC11" i="2"/>
  <c r="DE11" i="2"/>
  <c r="DF11" i="2"/>
  <c r="DG11" i="2"/>
  <c r="DC12" i="2"/>
  <c r="DE12" i="2"/>
  <c r="DF12" i="2"/>
  <c r="DG12" i="2"/>
  <c r="DC13" i="2"/>
  <c r="DE13" i="2"/>
  <c r="DF13" i="2"/>
  <c r="DG13" i="2"/>
  <c r="DC14" i="2"/>
  <c r="DE14" i="2"/>
  <c r="DF14" i="2"/>
  <c r="DG14" i="2"/>
  <c r="DC15" i="2"/>
  <c r="DE15" i="2"/>
  <c r="DF15" i="2"/>
  <c r="DG15" i="2"/>
  <c r="DC16" i="2"/>
  <c r="DE16" i="2"/>
  <c r="DF16" i="2"/>
  <c r="DG16" i="2"/>
  <c r="DC17" i="2"/>
  <c r="DE17" i="2"/>
  <c r="DF17" i="2"/>
  <c r="DG17" i="2"/>
  <c r="DC18" i="2"/>
  <c r="DE18" i="2"/>
  <c r="DF18" i="2"/>
  <c r="DG18" i="2"/>
  <c r="DC19" i="2"/>
  <c r="DE19" i="2"/>
  <c r="DF19" i="2"/>
  <c r="DG19" i="2"/>
  <c r="DC20" i="2"/>
  <c r="DE20" i="2"/>
  <c r="DF20" i="2"/>
  <c r="DG20" i="2"/>
  <c r="DC21" i="2"/>
  <c r="DE21" i="2"/>
  <c r="DF21" i="2"/>
  <c r="DG21" i="2"/>
  <c r="DC22" i="2"/>
  <c r="DE22" i="2"/>
  <c r="DF22" i="2"/>
  <c r="DG22" i="2"/>
  <c r="DC23" i="2"/>
  <c r="DE23" i="2"/>
  <c r="DF23" i="2"/>
  <c r="DG23" i="2"/>
  <c r="DC24" i="2"/>
  <c r="DE24" i="2"/>
  <c r="DF24" i="2"/>
  <c r="DG24" i="2"/>
  <c r="DC25" i="2"/>
  <c r="DE25" i="2"/>
  <c r="DF25" i="2"/>
  <c r="DG25" i="2"/>
  <c r="DC26" i="2"/>
  <c r="DE26" i="2"/>
  <c r="DF26" i="2"/>
  <c r="DG26" i="2"/>
  <c r="DC27" i="2"/>
  <c r="DE27" i="2"/>
  <c r="DF27" i="2"/>
  <c r="DG27" i="2"/>
  <c r="DC28" i="2"/>
  <c r="DE28" i="2"/>
  <c r="DF28" i="2"/>
  <c r="DG28" i="2"/>
  <c r="DC29" i="2"/>
  <c r="DE29" i="2"/>
  <c r="DF29" i="2"/>
  <c r="DG29" i="2"/>
  <c r="DC30" i="2"/>
  <c r="DE30" i="2"/>
  <c r="DF30" i="2"/>
  <c r="DG30" i="2"/>
  <c r="DC31" i="2"/>
  <c r="DE31" i="2"/>
  <c r="DF31" i="2"/>
  <c r="DG31" i="2"/>
  <c r="DC32" i="2"/>
  <c r="DE32" i="2"/>
  <c r="DF32" i="2"/>
  <c r="DG32" i="2"/>
  <c r="DC33" i="2"/>
  <c r="DE33" i="2"/>
  <c r="DF33" i="2"/>
  <c r="DG33" i="2"/>
  <c r="DC34" i="2"/>
  <c r="DE34" i="2"/>
  <c r="DF34" i="2"/>
  <c r="DG34" i="2"/>
  <c r="DC35" i="2"/>
  <c r="DE35" i="2"/>
  <c r="DF35" i="2"/>
  <c r="DG35" i="2"/>
  <c r="DC36" i="2"/>
  <c r="DE36" i="2"/>
  <c r="DF36" i="2"/>
  <c r="DG36" i="2"/>
  <c r="DC37" i="2"/>
  <c r="DE37" i="2"/>
  <c r="DF37" i="2"/>
  <c r="DG37" i="2"/>
  <c r="DC38" i="2"/>
  <c r="DE38" i="2"/>
  <c r="DF38" i="2"/>
  <c r="DG38" i="2"/>
  <c r="DC39" i="2"/>
  <c r="DE39" i="2"/>
  <c r="DF39" i="2"/>
  <c r="DG39" i="2"/>
  <c r="DC40" i="2"/>
  <c r="DE40" i="2"/>
  <c r="DF40" i="2"/>
  <c r="DG40" i="2"/>
  <c r="DC41" i="2"/>
  <c r="DE41" i="2"/>
  <c r="DF41" i="2"/>
  <c r="DG41" i="2"/>
  <c r="DC42" i="2"/>
  <c r="DE42" i="2"/>
  <c r="DF42" i="2"/>
  <c r="DG42" i="2"/>
  <c r="DC43" i="2"/>
  <c r="DE43" i="2"/>
  <c r="DF43" i="2"/>
  <c r="DG43" i="2"/>
  <c r="DC44" i="2"/>
  <c r="DE44" i="2"/>
  <c r="DF44" i="2"/>
  <c r="DG44" i="2"/>
  <c r="DC45" i="2"/>
  <c r="DE45" i="2"/>
  <c r="DF45" i="2"/>
  <c r="DG45" i="2"/>
  <c r="DC46" i="2"/>
  <c r="DE46" i="2"/>
  <c r="DF46" i="2"/>
  <c r="DG46" i="2"/>
  <c r="DC47" i="2"/>
  <c r="DE47" i="2"/>
  <c r="DF47" i="2"/>
  <c r="DG47" i="2"/>
  <c r="DC48" i="2"/>
  <c r="DE48" i="2"/>
  <c r="DF48" i="2"/>
  <c r="DG48" i="2"/>
  <c r="DC49" i="2"/>
  <c r="DE49" i="2"/>
  <c r="DF49" i="2"/>
  <c r="DG49" i="2"/>
  <c r="DC2" i="2"/>
  <c r="DE2" i="2"/>
  <c r="DF2" i="2"/>
  <c r="DG2" i="2"/>
  <c r="DP3" i="2"/>
  <c r="DQ3" i="2"/>
  <c r="DP4" i="2"/>
  <c r="DQ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P14" i="2"/>
  <c r="DQ14" i="2"/>
  <c r="DP15" i="2"/>
  <c r="DQ15" i="2"/>
  <c r="DP16" i="2"/>
  <c r="DQ16" i="2"/>
  <c r="DP17" i="2"/>
  <c r="DQ17" i="2"/>
  <c r="DP18" i="2"/>
  <c r="DQ18" i="2"/>
  <c r="DP19" i="2"/>
  <c r="DQ19" i="2"/>
  <c r="DP20" i="2"/>
  <c r="DQ20" i="2"/>
  <c r="DP21" i="2"/>
  <c r="DQ21" i="2"/>
  <c r="DP22" i="2"/>
  <c r="DQ22" i="2"/>
  <c r="DP23" i="2"/>
  <c r="DQ23" i="2"/>
  <c r="DP24" i="2"/>
  <c r="DQ24" i="2"/>
  <c r="DP25" i="2"/>
  <c r="DQ25" i="2"/>
  <c r="DP26" i="2"/>
  <c r="DQ26" i="2"/>
  <c r="DP27" i="2"/>
  <c r="DQ27" i="2"/>
  <c r="DP28" i="2"/>
  <c r="DQ28" i="2"/>
  <c r="DP29" i="2"/>
  <c r="DQ29" i="2"/>
  <c r="DP30" i="2"/>
  <c r="DQ30" i="2"/>
  <c r="DP31" i="2"/>
  <c r="DQ31" i="2"/>
  <c r="DP32" i="2"/>
  <c r="DQ32" i="2"/>
  <c r="DP33" i="2"/>
  <c r="DQ33" i="2"/>
  <c r="DP34" i="2"/>
  <c r="DQ34" i="2"/>
  <c r="DP35" i="2"/>
  <c r="DQ35" i="2"/>
  <c r="DP36" i="2"/>
  <c r="DQ36" i="2"/>
  <c r="DP37" i="2"/>
  <c r="DQ37" i="2"/>
  <c r="DP38" i="2"/>
  <c r="DQ38" i="2"/>
  <c r="DP39" i="2"/>
  <c r="DQ39" i="2"/>
  <c r="DP40" i="2"/>
  <c r="DQ40" i="2"/>
  <c r="DP41" i="2"/>
  <c r="DQ41" i="2"/>
  <c r="DP42" i="2"/>
  <c r="DQ42" i="2"/>
  <c r="DP43" i="2"/>
  <c r="DQ43" i="2"/>
  <c r="DP44" i="2"/>
  <c r="DQ44" i="2"/>
  <c r="DP45" i="2"/>
  <c r="DQ45" i="2"/>
  <c r="DP46" i="2"/>
  <c r="DQ46" i="2"/>
  <c r="DP47" i="2"/>
  <c r="DQ47" i="2"/>
  <c r="DP48" i="2"/>
  <c r="DQ48" i="2"/>
  <c r="DP49" i="2"/>
  <c r="DQ49" i="2"/>
  <c r="DP2" i="2"/>
  <c r="DQ2" i="2"/>
  <c r="DW3" i="2"/>
  <c r="DX3" i="2"/>
  <c r="DY3" i="2"/>
  <c r="DW4" i="2"/>
  <c r="DX4" i="2"/>
  <c r="DY4" i="2"/>
  <c r="DW5" i="2"/>
  <c r="DX5" i="2"/>
  <c r="DY5" i="2"/>
  <c r="DW6" i="2"/>
  <c r="DX6" i="2"/>
  <c r="DY6" i="2"/>
  <c r="DW7" i="2"/>
  <c r="DX7" i="2"/>
  <c r="DY7" i="2"/>
  <c r="DW8" i="2"/>
  <c r="DX8" i="2"/>
  <c r="DY8" i="2"/>
  <c r="DW9" i="2"/>
  <c r="DX9" i="2"/>
  <c r="DY9" i="2"/>
  <c r="DW10" i="2"/>
  <c r="DX10" i="2"/>
  <c r="DY10" i="2"/>
  <c r="DW11" i="2"/>
  <c r="DX11" i="2"/>
  <c r="DY11" i="2"/>
  <c r="DW12" i="2"/>
  <c r="DX12" i="2"/>
  <c r="DY12" i="2"/>
  <c r="DW13" i="2"/>
  <c r="DX13" i="2"/>
  <c r="DY13" i="2"/>
  <c r="DW14" i="2"/>
  <c r="DX14" i="2"/>
  <c r="DY14" i="2"/>
  <c r="DW15" i="2"/>
  <c r="DX15" i="2"/>
  <c r="DY15" i="2"/>
  <c r="DW16" i="2"/>
  <c r="DX16" i="2"/>
  <c r="DY16" i="2"/>
  <c r="DW17" i="2"/>
  <c r="DX17" i="2"/>
  <c r="DY17" i="2"/>
  <c r="DW18" i="2"/>
  <c r="DX18" i="2"/>
  <c r="DY18" i="2"/>
  <c r="DW19" i="2"/>
  <c r="DX19" i="2"/>
  <c r="DY19" i="2"/>
  <c r="DW20" i="2"/>
  <c r="DX20" i="2"/>
  <c r="DY20" i="2"/>
  <c r="DW21" i="2"/>
  <c r="DX21" i="2"/>
  <c r="DY21" i="2"/>
  <c r="DW22" i="2"/>
  <c r="DX22" i="2"/>
  <c r="DY22" i="2"/>
  <c r="DW23" i="2"/>
  <c r="DX23" i="2"/>
  <c r="DY23" i="2"/>
  <c r="DW24" i="2"/>
  <c r="DX24" i="2"/>
  <c r="DY24" i="2"/>
  <c r="DW25" i="2"/>
  <c r="DX25" i="2"/>
  <c r="DY25" i="2"/>
  <c r="DW26" i="2"/>
  <c r="DX26" i="2"/>
  <c r="DY26" i="2"/>
  <c r="DW27" i="2"/>
  <c r="DX27" i="2"/>
  <c r="DY27" i="2"/>
  <c r="DW28" i="2"/>
  <c r="DX28" i="2"/>
  <c r="DY28" i="2"/>
  <c r="DW29" i="2"/>
  <c r="DX29" i="2"/>
  <c r="DY29" i="2"/>
  <c r="DW30" i="2"/>
  <c r="DX30" i="2"/>
  <c r="DY30" i="2"/>
  <c r="DW31" i="2"/>
  <c r="DX31" i="2"/>
  <c r="DY31" i="2"/>
  <c r="DW32" i="2"/>
  <c r="DX32" i="2"/>
  <c r="DY32" i="2"/>
  <c r="DW33" i="2"/>
  <c r="DX33" i="2"/>
  <c r="DY33" i="2"/>
  <c r="DW34" i="2"/>
  <c r="DX34" i="2"/>
  <c r="DY34" i="2"/>
  <c r="DW35" i="2"/>
  <c r="DX35" i="2"/>
  <c r="DY35" i="2"/>
  <c r="DW36" i="2"/>
  <c r="DX36" i="2"/>
  <c r="DY36" i="2"/>
  <c r="DW37" i="2"/>
  <c r="DX37" i="2"/>
  <c r="DY37" i="2"/>
  <c r="DW38" i="2"/>
  <c r="DX38" i="2"/>
  <c r="DY38" i="2"/>
  <c r="DW39" i="2"/>
  <c r="DX39" i="2"/>
  <c r="DY39" i="2"/>
  <c r="DW40" i="2"/>
  <c r="DX40" i="2"/>
  <c r="DY40" i="2"/>
  <c r="DW41" i="2"/>
  <c r="DX41" i="2"/>
  <c r="DY41" i="2"/>
  <c r="DW42" i="2"/>
  <c r="DX42" i="2"/>
  <c r="DY42" i="2"/>
  <c r="DW43" i="2"/>
  <c r="DX43" i="2"/>
  <c r="DY43" i="2"/>
  <c r="DW44" i="2"/>
  <c r="DX44" i="2"/>
  <c r="DY44" i="2"/>
  <c r="DW45" i="2"/>
  <c r="DX45" i="2"/>
  <c r="DY45" i="2"/>
  <c r="DW46" i="2"/>
  <c r="DX46" i="2"/>
  <c r="DY46" i="2"/>
  <c r="DW47" i="2"/>
  <c r="DX47" i="2"/>
  <c r="DY47" i="2"/>
  <c r="DW48" i="2"/>
  <c r="DX48" i="2"/>
  <c r="DY48" i="2"/>
  <c r="DW49" i="2"/>
  <c r="DX49" i="2"/>
  <c r="DY49" i="2"/>
  <c r="DW2" i="2"/>
  <c r="DX2" i="2"/>
  <c r="DY2" i="2"/>
  <c r="EH3" i="2"/>
  <c r="EI3" i="2"/>
  <c r="EJ3" i="2"/>
  <c r="EH4" i="2"/>
  <c r="EI4" i="2"/>
  <c r="EJ4" i="2"/>
  <c r="EH5" i="2"/>
  <c r="EI5" i="2"/>
  <c r="EJ5" i="2"/>
  <c r="EH6" i="2"/>
  <c r="EI6" i="2"/>
  <c r="EJ6" i="2"/>
  <c r="EH7" i="2"/>
  <c r="EI7" i="2"/>
  <c r="EJ7" i="2"/>
  <c r="EH8" i="2"/>
  <c r="EI8" i="2"/>
  <c r="EJ8" i="2"/>
  <c r="EH9" i="2"/>
  <c r="EI9" i="2"/>
  <c r="EJ9" i="2"/>
  <c r="EH10" i="2"/>
  <c r="EI10" i="2"/>
  <c r="EJ10" i="2"/>
  <c r="EH11" i="2"/>
  <c r="EI11" i="2"/>
  <c r="EJ11" i="2"/>
  <c r="EH12" i="2"/>
  <c r="EI12" i="2"/>
  <c r="EJ12" i="2"/>
  <c r="EH13" i="2"/>
  <c r="EI13" i="2"/>
  <c r="EJ13" i="2"/>
  <c r="EH14" i="2"/>
  <c r="EI14" i="2"/>
  <c r="EJ14" i="2"/>
  <c r="EH15" i="2"/>
  <c r="EI15" i="2"/>
  <c r="EJ15" i="2"/>
  <c r="EH16" i="2"/>
  <c r="EI16" i="2"/>
  <c r="EJ16" i="2"/>
  <c r="EH17" i="2"/>
  <c r="EI17" i="2"/>
  <c r="EJ17" i="2"/>
  <c r="EH18" i="2"/>
  <c r="EI18" i="2"/>
  <c r="EJ18" i="2"/>
  <c r="EH19" i="2"/>
  <c r="EI19" i="2"/>
  <c r="EJ19" i="2"/>
  <c r="EH20" i="2"/>
  <c r="EI20" i="2"/>
  <c r="EJ20" i="2"/>
  <c r="EH21" i="2"/>
  <c r="EI21" i="2"/>
  <c r="EJ21" i="2"/>
  <c r="EH22" i="2"/>
  <c r="EI22" i="2"/>
  <c r="EJ22" i="2"/>
  <c r="EH23" i="2"/>
  <c r="EI23" i="2"/>
  <c r="EJ23" i="2"/>
  <c r="EH24" i="2"/>
  <c r="EI24" i="2"/>
  <c r="EJ24" i="2"/>
  <c r="EH25" i="2"/>
  <c r="EI25" i="2"/>
  <c r="EJ25" i="2"/>
  <c r="EH26" i="2"/>
  <c r="EI26" i="2"/>
  <c r="EJ26" i="2"/>
  <c r="EH27" i="2"/>
  <c r="EI27" i="2"/>
  <c r="EJ27" i="2"/>
  <c r="EH28" i="2"/>
  <c r="EI28" i="2"/>
  <c r="EJ28" i="2"/>
  <c r="EH29" i="2"/>
  <c r="EI29" i="2"/>
  <c r="EJ29" i="2"/>
  <c r="EH30" i="2"/>
  <c r="EI30" i="2"/>
  <c r="EJ30" i="2"/>
  <c r="EH31" i="2"/>
  <c r="EI31" i="2"/>
  <c r="EJ31" i="2"/>
  <c r="EH32" i="2"/>
  <c r="EI32" i="2"/>
  <c r="EJ32" i="2"/>
  <c r="EH33" i="2"/>
  <c r="EI33" i="2"/>
  <c r="EJ33" i="2"/>
  <c r="EH34" i="2"/>
  <c r="EI34" i="2"/>
  <c r="EJ34" i="2"/>
  <c r="EH35" i="2"/>
  <c r="EI35" i="2"/>
  <c r="EJ35" i="2"/>
  <c r="EH36" i="2"/>
  <c r="EI36" i="2"/>
  <c r="EJ36" i="2"/>
  <c r="EH37" i="2"/>
  <c r="EI37" i="2"/>
  <c r="EJ37" i="2"/>
  <c r="EH38" i="2"/>
  <c r="EI38" i="2"/>
  <c r="EJ38" i="2"/>
  <c r="EH39" i="2"/>
  <c r="EI39" i="2"/>
  <c r="EJ39" i="2"/>
  <c r="EH40" i="2"/>
  <c r="EI40" i="2"/>
  <c r="EJ40" i="2"/>
  <c r="EH41" i="2"/>
  <c r="EI41" i="2"/>
  <c r="EJ41" i="2"/>
  <c r="EH42" i="2"/>
  <c r="EI42" i="2"/>
  <c r="EJ42" i="2"/>
  <c r="EH43" i="2"/>
  <c r="EI43" i="2"/>
  <c r="EJ43" i="2"/>
  <c r="EH44" i="2"/>
  <c r="EI44" i="2"/>
  <c r="EJ44" i="2"/>
  <c r="EH45" i="2"/>
  <c r="EI45" i="2"/>
  <c r="EJ45" i="2"/>
  <c r="EH46" i="2"/>
  <c r="EI46" i="2"/>
  <c r="EJ46" i="2"/>
  <c r="EH47" i="2"/>
  <c r="EI47" i="2"/>
  <c r="EJ47" i="2"/>
  <c r="EH48" i="2"/>
  <c r="EI48" i="2"/>
  <c r="EJ48" i="2"/>
  <c r="EH49" i="2"/>
  <c r="EI49" i="2"/>
  <c r="EJ49" i="2"/>
  <c r="EH2" i="2"/>
  <c r="EI2" i="2"/>
  <c r="EJ2" i="2"/>
  <c r="AX3" i="2"/>
  <c r="AY3" i="2"/>
  <c r="AZ3" i="2"/>
  <c r="AX4" i="2"/>
  <c r="AY4" i="2"/>
  <c r="AZ4" i="2"/>
  <c r="AX5" i="2"/>
  <c r="AY5" i="2"/>
  <c r="AZ5" i="2"/>
  <c r="AX6" i="2"/>
  <c r="AY6" i="2"/>
  <c r="AZ6" i="2"/>
  <c r="AX7" i="2"/>
  <c r="AY7" i="2"/>
  <c r="AZ7" i="2"/>
  <c r="AX8" i="2"/>
  <c r="AY8" i="2"/>
  <c r="AZ8" i="2"/>
  <c r="AX9" i="2"/>
  <c r="AY9" i="2"/>
  <c r="AZ9" i="2"/>
  <c r="AX10" i="2"/>
  <c r="AY10" i="2"/>
  <c r="AZ10" i="2"/>
  <c r="AX11" i="2"/>
  <c r="AY11" i="2"/>
  <c r="AZ11" i="2"/>
  <c r="AX12" i="2"/>
  <c r="AY12" i="2"/>
  <c r="AZ12" i="2"/>
  <c r="AX13" i="2"/>
  <c r="AY13" i="2"/>
  <c r="AZ13" i="2"/>
  <c r="AX14" i="2"/>
  <c r="AY14" i="2"/>
  <c r="AZ14" i="2"/>
  <c r="AX15" i="2"/>
  <c r="AY15" i="2"/>
  <c r="AZ15" i="2"/>
  <c r="AX16" i="2"/>
  <c r="AY16" i="2"/>
  <c r="AZ16" i="2"/>
  <c r="AX17" i="2"/>
  <c r="AY17" i="2"/>
  <c r="AZ17" i="2"/>
  <c r="AX18" i="2"/>
  <c r="AY18" i="2"/>
  <c r="AZ18" i="2"/>
  <c r="AX19" i="2"/>
  <c r="AY19" i="2"/>
  <c r="AZ19" i="2"/>
  <c r="AX20" i="2"/>
  <c r="AY20" i="2"/>
  <c r="AZ20" i="2"/>
  <c r="AX21" i="2"/>
  <c r="AY21" i="2"/>
  <c r="AZ21" i="2"/>
  <c r="AX22" i="2"/>
  <c r="AY22" i="2"/>
  <c r="AZ22" i="2"/>
  <c r="AX23" i="2"/>
  <c r="AY23" i="2"/>
  <c r="AZ23" i="2"/>
  <c r="AX24" i="2"/>
  <c r="AY24" i="2"/>
  <c r="AZ24" i="2"/>
  <c r="AX25" i="2"/>
  <c r="AY25" i="2"/>
  <c r="AZ25" i="2"/>
  <c r="AX26" i="2"/>
  <c r="AY26" i="2"/>
  <c r="AZ26" i="2"/>
  <c r="AX27" i="2"/>
  <c r="AY27" i="2"/>
  <c r="AZ27" i="2"/>
  <c r="AX28" i="2"/>
  <c r="AY28" i="2"/>
  <c r="AZ28" i="2"/>
  <c r="AX29" i="2"/>
  <c r="AY29" i="2"/>
  <c r="AZ29" i="2"/>
  <c r="AX30" i="2"/>
  <c r="AY30" i="2"/>
  <c r="AZ30" i="2"/>
  <c r="AX31" i="2"/>
  <c r="AY31" i="2"/>
  <c r="AZ31" i="2"/>
  <c r="AX32" i="2"/>
  <c r="AY32" i="2"/>
  <c r="AZ32" i="2"/>
  <c r="AX33" i="2"/>
  <c r="AY33" i="2"/>
  <c r="AZ33" i="2"/>
  <c r="AX34" i="2"/>
  <c r="AY34" i="2"/>
  <c r="AZ34" i="2"/>
  <c r="AX35" i="2"/>
  <c r="AY35" i="2"/>
  <c r="AZ35" i="2"/>
  <c r="AX36" i="2"/>
  <c r="AY36" i="2"/>
  <c r="AZ36" i="2"/>
  <c r="AX37" i="2"/>
  <c r="AY37" i="2"/>
  <c r="AZ37" i="2"/>
  <c r="AX38" i="2"/>
  <c r="AY38" i="2"/>
  <c r="AZ38" i="2"/>
  <c r="AX39" i="2"/>
  <c r="AY39" i="2"/>
  <c r="AZ39" i="2"/>
  <c r="AX40" i="2"/>
  <c r="AY40" i="2"/>
  <c r="AZ40" i="2"/>
  <c r="AX41" i="2"/>
  <c r="AY41" i="2"/>
  <c r="AZ41" i="2"/>
  <c r="AX42" i="2"/>
  <c r="AY42" i="2"/>
  <c r="AZ42" i="2"/>
  <c r="AX43" i="2"/>
  <c r="AY43" i="2"/>
  <c r="AZ43" i="2"/>
  <c r="AX44" i="2"/>
  <c r="AY44" i="2"/>
  <c r="AZ44" i="2"/>
  <c r="AX45" i="2"/>
  <c r="AY45" i="2"/>
  <c r="AZ45" i="2"/>
  <c r="AX46" i="2"/>
  <c r="AY46" i="2"/>
  <c r="AZ46" i="2"/>
  <c r="AX47" i="2"/>
  <c r="AY47" i="2"/>
  <c r="AZ47" i="2"/>
  <c r="AX48" i="2"/>
  <c r="AY48" i="2"/>
  <c r="AZ48" i="2"/>
  <c r="AX49" i="2"/>
  <c r="AY49" i="2"/>
  <c r="AZ49" i="2"/>
  <c r="AX2" i="2"/>
  <c r="AY2" i="2"/>
  <c r="AZ2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A4" i="2"/>
  <c r="BA3" i="2"/>
  <c r="BA2" i="2"/>
  <c r="DH49" i="2"/>
  <c r="DH48" i="2"/>
  <c r="DH47" i="2"/>
  <c r="DH46" i="2"/>
  <c r="DH45" i="2"/>
  <c r="DH44" i="2"/>
  <c r="DH43" i="2"/>
  <c r="DH42" i="2"/>
  <c r="DH41" i="2"/>
  <c r="DH40" i="2"/>
  <c r="DH39" i="2"/>
  <c r="DH38" i="2"/>
  <c r="DH37" i="2"/>
  <c r="DH36" i="2"/>
  <c r="DH35" i="2"/>
  <c r="DH34" i="2"/>
  <c r="DH33" i="2"/>
  <c r="DH32" i="2"/>
  <c r="DH31" i="2"/>
  <c r="DH30" i="2"/>
  <c r="DH29" i="2"/>
  <c r="DH28" i="2"/>
  <c r="DH27" i="2"/>
  <c r="DH26" i="2"/>
  <c r="DH25" i="2"/>
  <c r="DH24" i="2"/>
  <c r="DH23" i="2"/>
  <c r="DH22" i="2"/>
  <c r="DH21" i="2"/>
  <c r="DH20" i="2"/>
  <c r="DH19" i="2"/>
  <c r="DH18" i="2"/>
  <c r="DH17" i="2"/>
  <c r="DH16" i="2"/>
  <c r="DH15" i="2"/>
  <c r="DH14" i="2"/>
  <c r="DH13" i="2"/>
  <c r="DH12" i="2"/>
  <c r="DH11" i="2"/>
  <c r="DH10" i="2"/>
  <c r="DH9" i="2"/>
  <c r="DH8" i="2"/>
  <c r="DH7" i="2"/>
  <c r="DH6" i="2"/>
  <c r="DH5" i="2"/>
  <c r="DH4" i="2"/>
  <c r="DH3" i="2"/>
  <c r="DH2" i="2"/>
  <c r="DR49" i="2"/>
  <c r="DR48" i="2"/>
  <c r="DR47" i="2"/>
  <c r="DR46" i="2"/>
  <c r="DR45" i="2"/>
  <c r="DR44" i="2"/>
  <c r="DR43" i="2"/>
  <c r="DR42" i="2"/>
  <c r="DR41" i="2"/>
  <c r="DR40" i="2"/>
  <c r="DR39" i="2"/>
  <c r="DR38" i="2"/>
  <c r="DR37" i="2"/>
  <c r="DR36" i="2"/>
  <c r="DR35" i="2"/>
  <c r="DR34" i="2"/>
  <c r="DR33" i="2"/>
  <c r="DR32" i="2"/>
  <c r="DR31" i="2"/>
  <c r="DR30" i="2"/>
  <c r="DR29" i="2"/>
  <c r="DR28" i="2"/>
  <c r="DR27" i="2"/>
  <c r="DR26" i="2"/>
  <c r="DR25" i="2"/>
  <c r="DR24" i="2"/>
  <c r="DR23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R8" i="2"/>
  <c r="DR7" i="2"/>
  <c r="DR6" i="2"/>
  <c r="DR5" i="2"/>
  <c r="DR4" i="2"/>
  <c r="DR3" i="2"/>
  <c r="DR2" i="2"/>
  <c r="EK49" i="2"/>
  <c r="EK48" i="2"/>
  <c r="EK47" i="2"/>
  <c r="EK46" i="2"/>
  <c r="EK45" i="2"/>
  <c r="EK44" i="2"/>
  <c r="EK43" i="2"/>
  <c r="EK42" i="2"/>
  <c r="EK41" i="2"/>
  <c r="EK40" i="2"/>
  <c r="EK39" i="2"/>
  <c r="EK38" i="2"/>
  <c r="EK37" i="2"/>
  <c r="EK36" i="2"/>
  <c r="EK35" i="2"/>
  <c r="EK34" i="2"/>
  <c r="EK33" i="2"/>
  <c r="EK32" i="2"/>
  <c r="EK31" i="2"/>
  <c r="EK30" i="2"/>
  <c r="EK29" i="2"/>
  <c r="EK28" i="2"/>
  <c r="EK27" i="2"/>
  <c r="EK26" i="2"/>
  <c r="EK25" i="2"/>
  <c r="EK24" i="2"/>
  <c r="EK23" i="2"/>
  <c r="EK22" i="2"/>
  <c r="EK21" i="2"/>
  <c r="EK20" i="2"/>
  <c r="EK19" i="2"/>
  <c r="EK18" i="2"/>
  <c r="EK17" i="2"/>
  <c r="EK16" i="2"/>
  <c r="EK15" i="2"/>
  <c r="EK14" i="2"/>
  <c r="EK13" i="2"/>
  <c r="EK12" i="2"/>
  <c r="EK11" i="2"/>
  <c r="EK10" i="2"/>
  <c r="EK9" i="2"/>
  <c r="EK8" i="2"/>
  <c r="EK7" i="2"/>
  <c r="EK6" i="2"/>
  <c r="EK5" i="2"/>
  <c r="EK4" i="2"/>
  <c r="EK3" i="2"/>
  <c r="EK2" i="2"/>
  <c r="DZ49" i="2"/>
  <c r="DZ48" i="2"/>
  <c r="DZ47" i="2"/>
  <c r="DZ46" i="2"/>
  <c r="DZ45" i="2"/>
  <c r="DZ44" i="2"/>
  <c r="DZ43" i="2"/>
  <c r="DZ42" i="2"/>
  <c r="DZ41" i="2"/>
  <c r="DZ40" i="2"/>
  <c r="DZ39" i="2"/>
  <c r="DZ38" i="2"/>
  <c r="DZ37" i="2"/>
  <c r="DZ36" i="2"/>
  <c r="DZ35" i="2"/>
  <c r="DZ34" i="2"/>
  <c r="DZ33" i="2"/>
  <c r="DZ32" i="2"/>
  <c r="DZ31" i="2"/>
  <c r="DZ30" i="2"/>
  <c r="DZ29" i="2"/>
  <c r="DZ28" i="2"/>
  <c r="DZ27" i="2"/>
  <c r="DZ26" i="2"/>
  <c r="DZ25" i="2"/>
  <c r="DZ24" i="2"/>
  <c r="DZ23" i="2"/>
  <c r="DZ22" i="2"/>
  <c r="DZ21" i="2"/>
  <c r="DZ20" i="2"/>
  <c r="DZ19" i="2"/>
  <c r="DZ18" i="2"/>
  <c r="DZ17" i="2"/>
  <c r="DZ16" i="2"/>
  <c r="DZ15" i="2"/>
  <c r="DZ14" i="2"/>
  <c r="DZ13" i="2"/>
  <c r="DZ12" i="2"/>
  <c r="DZ11" i="2"/>
  <c r="DZ10" i="2"/>
  <c r="DZ9" i="2"/>
  <c r="DZ8" i="2"/>
  <c r="DZ7" i="2"/>
  <c r="DZ6" i="2"/>
  <c r="DZ5" i="2"/>
  <c r="DZ4" i="2"/>
  <c r="DZ3" i="2"/>
  <c r="DZ2" i="2"/>
  <c r="M3" i="2"/>
  <c r="S3" i="2"/>
  <c r="T3" i="2"/>
  <c r="U3" i="2"/>
  <c r="M2" i="2"/>
  <c r="S2" i="2"/>
  <c r="T2" i="2"/>
  <c r="U2" i="2"/>
  <c r="M4" i="2"/>
  <c r="S4" i="2"/>
  <c r="T4" i="2"/>
  <c r="U4" i="2"/>
  <c r="M5" i="2"/>
  <c r="S5" i="2"/>
  <c r="T5" i="2"/>
  <c r="U5" i="2"/>
  <c r="M6" i="2"/>
  <c r="S6" i="2"/>
  <c r="T6" i="2"/>
  <c r="U6" i="2"/>
  <c r="M7" i="2"/>
  <c r="S7" i="2"/>
  <c r="T7" i="2"/>
  <c r="U7" i="2"/>
  <c r="M8" i="2"/>
  <c r="S8" i="2"/>
  <c r="T8" i="2"/>
  <c r="U8" i="2"/>
  <c r="M9" i="2"/>
  <c r="S9" i="2"/>
  <c r="T9" i="2"/>
  <c r="U9" i="2"/>
  <c r="M10" i="2"/>
  <c r="S10" i="2"/>
  <c r="T10" i="2"/>
  <c r="U10" i="2"/>
  <c r="M11" i="2"/>
  <c r="S11" i="2"/>
  <c r="T11" i="2"/>
  <c r="U11" i="2"/>
  <c r="M12" i="2"/>
  <c r="S12" i="2"/>
  <c r="T12" i="2"/>
  <c r="U12" i="2"/>
  <c r="M13" i="2"/>
  <c r="S13" i="2"/>
  <c r="T13" i="2"/>
  <c r="U13" i="2"/>
  <c r="M14" i="2"/>
  <c r="S14" i="2"/>
  <c r="T14" i="2"/>
  <c r="U14" i="2"/>
  <c r="M15" i="2"/>
  <c r="S15" i="2"/>
  <c r="T15" i="2"/>
  <c r="U15" i="2"/>
  <c r="M16" i="2"/>
  <c r="S16" i="2"/>
  <c r="T16" i="2"/>
  <c r="U16" i="2"/>
  <c r="M17" i="2"/>
  <c r="S17" i="2"/>
  <c r="T17" i="2"/>
  <c r="U17" i="2"/>
  <c r="M18" i="2"/>
  <c r="S18" i="2"/>
  <c r="T18" i="2"/>
  <c r="U18" i="2"/>
  <c r="M19" i="2"/>
  <c r="S19" i="2"/>
  <c r="T19" i="2"/>
  <c r="U19" i="2"/>
  <c r="M20" i="2"/>
  <c r="S20" i="2"/>
  <c r="T20" i="2"/>
  <c r="U20" i="2"/>
  <c r="M21" i="2"/>
  <c r="S21" i="2"/>
  <c r="T21" i="2"/>
  <c r="U21" i="2"/>
  <c r="M22" i="2"/>
  <c r="S22" i="2"/>
  <c r="T22" i="2"/>
  <c r="U22" i="2"/>
  <c r="M23" i="2"/>
  <c r="S23" i="2"/>
  <c r="T23" i="2"/>
  <c r="U23" i="2"/>
  <c r="M24" i="2"/>
  <c r="S24" i="2"/>
  <c r="T24" i="2"/>
  <c r="U24" i="2"/>
  <c r="M25" i="2"/>
  <c r="S25" i="2"/>
  <c r="T25" i="2"/>
  <c r="U25" i="2"/>
  <c r="M26" i="2"/>
  <c r="S26" i="2"/>
  <c r="T26" i="2"/>
  <c r="U26" i="2"/>
  <c r="M27" i="2"/>
  <c r="S27" i="2"/>
  <c r="T27" i="2"/>
  <c r="U27" i="2"/>
  <c r="M28" i="2"/>
  <c r="S28" i="2"/>
  <c r="T28" i="2"/>
  <c r="U28" i="2"/>
  <c r="M29" i="2"/>
  <c r="S29" i="2"/>
  <c r="T29" i="2"/>
  <c r="U29" i="2"/>
  <c r="M30" i="2"/>
  <c r="S30" i="2"/>
  <c r="T30" i="2"/>
  <c r="U30" i="2"/>
  <c r="M31" i="2"/>
  <c r="S31" i="2"/>
  <c r="T31" i="2"/>
  <c r="U31" i="2"/>
  <c r="M32" i="2"/>
  <c r="S32" i="2"/>
  <c r="T32" i="2"/>
  <c r="U32" i="2"/>
  <c r="M33" i="2"/>
  <c r="S33" i="2"/>
  <c r="T33" i="2"/>
  <c r="U33" i="2"/>
  <c r="M34" i="2"/>
  <c r="S34" i="2"/>
  <c r="T34" i="2"/>
  <c r="U34" i="2"/>
  <c r="M35" i="2"/>
  <c r="S35" i="2"/>
  <c r="T35" i="2"/>
  <c r="U35" i="2"/>
  <c r="M36" i="2"/>
  <c r="S36" i="2"/>
  <c r="T36" i="2"/>
  <c r="U36" i="2"/>
  <c r="M37" i="2"/>
  <c r="S37" i="2"/>
  <c r="T37" i="2"/>
  <c r="U37" i="2"/>
  <c r="M38" i="2"/>
  <c r="S38" i="2"/>
  <c r="T38" i="2"/>
  <c r="U38" i="2"/>
  <c r="M39" i="2"/>
  <c r="S39" i="2"/>
  <c r="T39" i="2"/>
  <c r="U39" i="2"/>
  <c r="M40" i="2"/>
  <c r="S40" i="2"/>
  <c r="T40" i="2"/>
  <c r="U40" i="2"/>
  <c r="M41" i="2"/>
  <c r="S41" i="2"/>
  <c r="T41" i="2"/>
  <c r="U41" i="2"/>
  <c r="M42" i="2"/>
  <c r="S42" i="2"/>
  <c r="T42" i="2"/>
  <c r="U42" i="2"/>
  <c r="M43" i="2"/>
  <c r="S43" i="2"/>
  <c r="T43" i="2"/>
  <c r="U43" i="2"/>
  <c r="M44" i="2"/>
  <c r="S44" i="2"/>
  <c r="T44" i="2"/>
  <c r="U44" i="2"/>
  <c r="M45" i="2"/>
  <c r="S45" i="2"/>
  <c r="T45" i="2"/>
  <c r="U45" i="2"/>
  <c r="M46" i="2"/>
  <c r="S46" i="2"/>
  <c r="T46" i="2"/>
  <c r="U46" i="2"/>
  <c r="M47" i="2"/>
  <c r="S47" i="2"/>
  <c r="T47" i="2"/>
  <c r="U47" i="2"/>
  <c r="M48" i="2"/>
  <c r="S48" i="2"/>
  <c r="T48" i="2"/>
  <c r="U48" i="2"/>
  <c r="M49" i="2"/>
  <c r="S49" i="2"/>
  <c r="T49" i="2"/>
  <c r="U49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2" i="2"/>
  <c r="CA49" i="2"/>
  <c r="BZ49" i="2"/>
  <c r="CA48" i="2"/>
  <c r="BZ48" i="2"/>
  <c r="CA47" i="2"/>
  <c r="BZ47" i="2"/>
  <c r="CA46" i="2"/>
  <c r="BZ46" i="2"/>
  <c r="CA45" i="2"/>
  <c r="BZ45" i="2"/>
  <c r="CA44" i="2"/>
  <c r="BZ44" i="2"/>
  <c r="CA43" i="2"/>
  <c r="BZ43" i="2"/>
  <c r="CA42" i="2"/>
  <c r="BZ42" i="2"/>
  <c r="CA41" i="2"/>
  <c r="BZ41" i="2"/>
  <c r="CA40" i="2"/>
  <c r="BZ40" i="2"/>
  <c r="CA39" i="2"/>
  <c r="BZ39" i="2"/>
  <c r="CA38" i="2"/>
  <c r="BZ38" i="2"/>
  <c r="CA37" i="2"/>
  <c r="BZ37" i="2"/>
  <c r="CA36" i="2"/>
  <c r="BZ36" i="2"/>
  <c r="CA35" i="2"/>
  <c r="BZ35" i="2"/>
  <c r="CA34" i="2"/>
  <c r="BZ34" i="2"/>
  <c r="CA33" i="2"/>
  <c r="BZ33" i="2"/>
  <c r="CA32" i="2"/>
  <c r="BZ32" i="2"/>
  <c r="CA31" i="2"/>
  <c r="BZ31" i="2"/>
  <c r="CA30" i="2"/>
  <c r="BZ30" i="2"/>
  <c r="CA29" i="2"/>
  <c r="BZ29" i="2"/>
  <c r="CA28" i="2"/>
  <c r="BZ28" i="2"/>
  <c r="CA27" i="2"/>
  <c r="BZ27" i="2"/>
  <c r="CA26" i="2"/>
  <c r="BZ26" i="2"/>
  <c r="CA25" i="2"/>
  <c r="BZ25" i="2"/>
  <c r="CA24" i="2"/>
  <c r="BZ24" i="2"/>
  <c r="CA23" i="2"/>
  <c r="BZ23" i="2"/>
  <c r="CA22" i="2"/>
  <c r="BZ22" i="2"/>
  <c r="CA21" i="2"/>
  <c r="BZ21" i="2"/>
  <c r="CA20" i="2"/>
  <c r="BZ20" i="2"/>
  <c r="CA19" i="2"/>
  <c r="BZ19" i="2"/>
  <c r="CA18" i="2"/>
  <c r="BZ18" i="2"/>
  <c r="CA17" i="2"/>
  <c r="BZ17" i="2"/>
  <c r="CA16" i="2"/>
  <c r="BZ16" i="2"/>
  <c r="CA15" i="2"/>
  <c r="BZ15" i="2"/>
  <c r="CA14" i="2"/>
  <c r="BZ14" i="2"/>
  <c r="CA13" i="2"/>
  <c r="BZ13" i="2"/>
  <c r="CA12" i="2"/>
  <c r="BZ12" i="2"/>
  <c r="CA11" i="2"/>
  <c r="BZ11" i="2"/>
  <c r="CA10" i="2"/>
  <c r="BZ10" i="2"/>
  <c r="CA9" i="2"/>
  <c r="BZ9" i="2"/>
  <c r="CA8" i="2"/>
  <c r="BZ8" i="2"/>
  <c r="CA7" i="2"/>
  <c r="BZ7" i="2"/>
  <c r="CA6" i="2"/>
  <c r="BZ6" i="2"/>
  <c r="CA5" i="2"/>
  <c r="BZ5" i="2"/>
  <c r="CA4" i="2"/>
  <c r="BZ4" i="2"/>
  <c r="CA3" i="2"/>
  <c r="BZ3" i="2"/>
  <c r="CA2" i="2"/>
  <c r="BZ2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DE50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2" i="2"/>
  <c r="DB2" i="2"/>
  <c r="DB3" i="2"/>
  <c r="DB4" i="2"/>
  <c r="DB5" i="2"/>
  <c r="DB6" i="2"/>
  <c r="DB7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44" i="2"/>
  <c r="DB45" i="2"/>
  <c r="DB46" i="2"/>
  <c r="DB47" i="2"/>
  <c r="DB48" i="2"/>
  <c r="DB49" i="2"/>
  <c r="DB50" i="2"/>
  <c r="DV3" i="2"/>
  <c r="DV4" i="2"/>
  <c r="DV5" i="2"/>
  <c r="DV6" i="2"/>
  <c r="DV7" i="2"/>
  <c r="DV8" i="2"/>
  <c r="DV9" i="2"/>
  <c r="DV10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V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3" i="2"/>
  <c r="EG4" i="2"/>
  <c r="EG5" i="2"/>
  <c r="EG6" i="2"/>
  <c r="EG7" i="2"/>
  <c r="EG8" i="2"/>
  <c r="EG9" i="2"/>
  <c r="EG10" i="2"/>
  <c r="EG11" i="2"/>
  <c r="EG12" i="2"/>
  <c r="EG2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3" i="2"/>
  <c r="N4" i="2"/>
  <c r="N5" i="2"/>
  <c r="N6" i="2"/>
  <c r="N7" i="2"/>
  <c r="N8" i="2"/>
  <c r="N9" i="2"/>
  <c r="N10" i="2"/>
  <c r="N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G10" i="2"/>
  <c r="G18" i="2"/>
  <c r="G26" i="2"/>
  <c r="G34" i="2"/>
  <c r="G42" i="2"/>
  <c r="G3" i="2"/>
  <c r="G11" i="2"/>
  <c r="G19" i="2"/>
  <c r="G27" i="2"/>
  <c r="G35" i="2"/>
  <c r="G43" i="2"/>
  <c r="G4" i="2"/>
  <c r="G12" i="2"/>
  <c r="G20" i="2"/>
  <c r="G28" i="2"/>
  <c r="G36" i="2"/>
  <c r="G44" i="2"/>
  <c r="G5" i="2"/>
  <c r="G13" i="2"/>
  <c r="G21" i="2"/>
  <c r="G29" i="2"/>
  <c r="G37" i="2"/>
  <c r="G45" i="2"/>
  <c r="G6" i="2"/>
  <c r="G14" i="2"/>
  <c r="G22" i="2"/>
  <c r="G30" i="2"/>
  <c r="G38" i="2"/>
  <c r="G46" i="2"/>
  <c r="G7" i="2"/>
  <c r="G15" i="2"/>
  <c r="G23" i="2"/>
  <c r="G31" i="2"/>
  <c r="G39" i="2"/>
  <c r="G47" i="2"/>
  <c r="G8" i="2"/>
  <c r="G16" i="2"/>
  <c r="G24" i="2"/>
  <c r="G32" i="2"/>
  <c r="G40" i="2"/>
  <c r="G48" i="2"/>
  <c r="G9" i="2"/>
  <c r="G17" i="2"/>
  <c r="G25" i="2"/>
  <c r="G33" i="2"/>
  <c r="G41" i="2"/>
  <c r="G49" i="2"/>
  <c r="G2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AK49" i="2"/>
  <c r="AK41" i="2"/>
  <c r="AK33" i="2"/>
  <c r="AK25" i="2"/>
  <c r="AK17" i="2"/>
  <c r="AK9" i="2"/>
  <c r="AK48" i="2"/>
  <c r="AK40" i="2"/>
  <c r="AK32" i="2"/>
  <c r="AK24" i="2"/>
  <c r="AK16" i="2"/>
  <c r="AK8" i="2"/>
  <c r="AK47" i="2"/>
  <c r="AK39" i="2"/>
  <c r="AK31" i="2"/>
  <c r="AK23" i="2"/>
  <c r="AK15" i="2"/>
  <c r="AK7" i="2"/>
  <c r="AK46" i="2"/>
  <c r="AK38" i="2"/>
  <c r="AK30" i="2"/>
  <c r="AK22" i="2"/>
  <c r="AK14" i="2"/>
  <c r="AK6" i="2"/>
  <c r="AK45" i="2"/>
  <c r="AK37" i="2"/>
  <c r="AK29" i="2"/>
  <c r="AK21" i="2"/>
  <c r="AK13" i="2"/>
  <c r="AK5" i="2"/>
  <c r="AK44" i="2"/>
  <c r="AK36" i="2"/>
  <c r="AK28" i="2"/>
  <c r="AK20" i="2"/>
  <c r="AK12" i="2"/>
  <c r="AK4" i="2"/>
  <c r="AK43" i="2"/>
  <c r="AK35" i="2"/>
  <c r="AK27" i="2"/>
  <c r="AK19" i="2"/>
  <c r="AK11" i="2"/>
  <c r="AK3" i="2"/>
  <c r="AK42" i="2"/>
  <c r="AK34" i="2"/>
  <c r="AK26" i="2"/>
  <c r="AK18" i="2"/>
  <c r="AK10" i="2"/>
  <c r="AK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<sst xmlns="http://schemas.openxmlformats.org/spreadsheetml/2006/main" count="2706" uniqueCount="162">
  <si>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</si>
  <si>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</si>
  <si>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</si>
  <si>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</si>
  <si>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</si>
  <si>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</si>
  <si>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</si>
  <si>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</si>
  <si>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</si>
  <si>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</si>
  <si>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</si>
  <si>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</si>
  <si>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</si>
  <si>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</si>
  <si>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</si>
  <si>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</si>
  <si>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</si>
  <si>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</si>
  <si>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</si>
  <si>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</si>
  <si>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</si>
  <si>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</si>
  <si>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</si>
  <si>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</si>
  <si>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</si>
  <si>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</si>
  <si>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</si>
  <si>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</si>
  <si>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</si>
  <si>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</si>
  <si>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</si>
  <si>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</si>
  <si>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</si>
  <si>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</si>
  <si>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</si>
  <si>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</si>
  <si>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</si>
  <si>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</si>
  <si>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</si>
  <si>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</si>
  <si>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</si>
  <si>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</si>
  <si>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</si>
  <si>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</si>
  <si>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</si>
  <si>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</si>
  <si>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</si>
  <si>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</si>
  <si>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</si>
  <si>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</si>
  <si>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</si>
  <si>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</si>
  <si>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</si>
  <si>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</si>
  <si>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</si>
  <si>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</si>
  <si>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</si>
  <si>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</si>
  <si>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</si>
  <si>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</si>
  <si>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</si>
  <si>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</si>
  <si>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</si>
  <si>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</si>
  <si>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</si>
  <si>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</si>
  <si>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</si>
  <si>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</si>
  <si>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</si>
  <si>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</si>
  <si>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</si>
  <si>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</si>
  <si>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</si>
  <si>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</si>
  <si>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</si>
  <si>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</si>
  <si>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</si>
  <si>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</si>
  <si>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</si>
  <si>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</si>
  <si>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</si>
  <si>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</si>
  <si>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</si>
  <si>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</si>
  <si>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</si>
  <si>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</si>
  <si>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</si>
  <si>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</si>
  <si>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</si>
  <si>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</si>
  <si>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</si>
  <si>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</si>
  <si>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</si>
  <si>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</si>
  <si>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</si>
  <si>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</si>
  <si>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</si>
  <si>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</si>
  <si>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</si>
  <si>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</si>
  <si>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</si>
  <si>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</si>
  <si>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</si>
  <si>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</si>
  <si>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</si>
  <si>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</si>
  <si>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</si>
  <si>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</si>
  <si>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EF1-rep-diff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</si>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</sst>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0"/>
      <color rgb="FF000000"/>
      <name val="Arial"/>
    </font>
    <font>
      <b/>
      <sz val="12"/>
      <color rgb="FF006100"/>
      <name val="Calibri"/>
      <scheme val="minor"/>
    </font>
    <font>
      <strike/>
      <sz val="10"/>
      <color rgb="FF000000"/>
      <name val="Arial"/>
    </font>
    <font>
      <b/>
      <strike/>
      <sz val="10"/>
      <name val="Arial"/>
    </font>
    <font>
      <strike/>
      <sz val="10"/>
      <name val="Arial"/>
    </font>
    <font>
      <b/>
      <strike/>
      <sz val="12"/>
      <color rgb="FF006100"/>
      <name val="Calibri"/>
      <scheme val="minor"/>
    </font>
    <font>
      <b/>
      <sz val="12"/>
      <color rgb="FF006100"/>
      <name val="Calibri"/>
    </font>
    <font>
      <b/>
      <strike/>
      <sz val="10"/>
      <color rgb="FF000000"/>
      <name val="Arial"/>
    </font>
    <font>
      <strike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1" applyAlignment="1">
      <alignment wrapText="1"/>
    </xf>
    <xf numFmtId="0" fontId="2" fillId="2" borderId="0" xfId="1" applyAlignment="1"/>
    <xf numFmtId="0" fontId="7" fillId="2" borderId="0" xfId="1" applyFont="1" applyAlignment="1">
      <alignment wrapText="1"/>
    </xf>
    <xf numFmtId="0" fontId="7" fillId="2" borderId="0" xfId="1" applyFont="1" applyAlignment="1"/>
    <xf numFmtId="0" fontId="7" fillId="2" borderId="0" xfId="1" applyFont="1" applyAlignment="1">
      <alignment horizontal="center" wrapText="1"/>
    </xf>
    <xf numFmtId="0" fontId="7" fillId="2" borderId="0" xfId="1" applyFont="1" applyAlignment="1">
      <alignment horizontal="center"/>
    </xf>
    <xf numFmtId="0" fontId="0" fillId="0" borderId="0" xfId="0"/>
    <xf numFmtId="0" fontId="1" fillId="3" borderId="0" xfId="0" applyFont="1" applyFill="1" applyAlignme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/>
    <xf numFmtId="0" fontId="8" fillId="0" borderId="0" xfId="0" applyFont="1" applyAlignment="1"/>
    <xf numFmtId="0" fontId="2" fillId="2" borderId="0" xfId="1"/>
    <xf numFmtId="0" fontId="11" fillId="2" borderId="0" xfId="1" applyFont="1" applyAlignment="1">
      <alignment wrapText="1"/>
    </xf>
    <xf numFmtId="0" fontId="11" fillId="2" borderId="0" xfId="1" applyFont="1" applyAlignment="1"/>
    <xf numFmtId="0" fontId="12" fillId="4" borderId="0" xfId="0" applyFont="1" applyFill="1" applyAlignment="1"/>
    <xf numFmtId="0" fontId="12" fillId="4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2" borderId="0" xfId="1" applyFont="1" applyAlignment="1">
      <alignment wrapText="1"/>
    </xf>
    <xf numFmtId="0" fontId="14" fillId="2" borderId="0" xfId="1" applyFont="1" applyAlignment="1"/>
  </cellXfs>
  <cellStyles count="1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37976"/>
        <c:axId val="-2128195800"/>
      </c:lineChart>
      <c:catAx>
        <c:axId val="-21135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95800"/>
        <c:crosses val="autoZero"/>
        <c:auto val="1"/>
        <c:lblAlgn val="ctr"/>
        <c:lblOffset val="100"/>
        <c:noMultiLvlLbl val="0"/>
      </c:catAx>
      <c:valAx>
        <c:axId val="-2128195800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53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19768"/>
        <c:axId val="-2084628328"/>
      </c:lineChart>
      <c:catAx>
        <c:axId val="-208371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28328"/>
        <c:crosses val="autoZero"/>
        <c:auto val="1"/>
        <c:lblAlgn val="ctr"/>
        <c:lblOffset val="100"/>
        <c:noMultiLvlLbl val="0"/>
      </c:catAx>
      <c:valAx>
        <c:axId val="-2084628328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71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389624"/>
        <c:axId val="-2063801608"/>
      </c:lineChart>
      <c:catAx>
        <c:axId val="-207438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01608"/>
        <c:crosses val="autoZero"/>
        <c:auto val="1"/>
        <c:lblAlgn val="ctr"/>
        <c:lblOffset val="100"/>
        <c:noMultiLvlLbl val="0"/>
      </c:catAx>
      <c:valAx>
        <c:axId val="-206380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38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23608"/>
        <c:axId val="-2081323256"/>
      </c:lineChart>
      <c:catAx>
        <c:axId val="-208132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23256"/>
        <c:crosses val="autoZero"/>
        <c:auto val="1"/>
        <c:lblAlgn val="ctr"/>
        <c:lblOffset val="100"/>
        <c:noMultiLvlLbl val="0"/>
      </c:catAx>
      <c:valAx>
        <c:axId val="-208132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32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5"/>
  <sheetViews>
    <sheetView tabSelected="1" workbookViewId="0">
      <selection activeCell="CK1" sqref="CC1:CK1048576"/>
    </sheetView>
  </sheetViews>
  <sheetFormatPr baseColWidth="10" defaultColWidth="14.5" defaultRowHeight="15.75" customHeight="1" x14ac:dyDescent="0"/>
  <cols>
    <col min="1" max="1" width="11.5" customWidth="1"/>
    <col min="2" max="2" width="11.5" style="6" customWidth="1"/>
    <col min="3" max="7" width="14.5" hidden="1" customWidth="1"/>
    <col min="8" max="8" width="14.5" style="12"/>
    <col min="9" max="9" width="0" style="13" hidden="1" customWidth="1"/>
    <col min="10" max="17" width="0" hidden="1" customWidth="1"/>
    <col min="19" max="19" width="14.5" style="12" hidden="1" customWidth="1"/>
    <col min="20" max="21" width="14.5" hidden="1" customWidth="1"/>
    <col min="23" max="27" width="14.5" hidden="1" customWidth="1"/>
    <col min="28" max="30" width="0" hidden="1" customWidth="1"/>
    <col min="33" max="34" width="14.5" customWidth="1"/>
    <col min="35" max="39" width="14.5" hidden="1" customWidth="1"/>
    <col min="40" max="40" width="14.5" style="12" hidden="1" customWidth="1"/>
    <col min="41" max="42" width="14.5" hidden="1" customWidth="1"/>
    <col min="44" max="45" width="14.5" customWidth="1"/>
    <col min="46" max="49" width="14.5" hidden="1" customWidth="1"/>
    <col min="50" max="50" width="14.5" style="10" hidden="1" customWidth="1"/>
    <col min="51" max="52" width="14.5" hidden="1" customWidth="1"/>
    <col min="54" max="54" width="14.5" style="13"/>
    <col min="55" max="57" width="14.5" customWidth="1"/>
    <col min="58" max="58" width="14.5" style="8" customWidth="1"/>
    <col min="59" max="60" width="14.5" customWidth="1"/>
    <col min="65" max="66" width="0" hidden="1" customWidth="1"/>
    <col min="67" max="68" width="20" hidden="1" customWidth="1"/>
    <col min="69" max="70" width="14.5" hidden="1" customWidth="1"/>
    <col min="72" max="72" width="20" style="13" hidden="1" customWidth="1"/>
    <col min="73" max="78" width="0" hidden="1" customWidth="1"/>
    <col min="79" max="79" width="14.5" style="21"/>
    <col min="80" max="80" width="14.5" style="13"/>
    <col min="81" max="81" width="0" hidden="1" customWidth="1"/>
    <col min="82" max="83" width="0" style="18" hidden="1" customWidth="1"/>
    <col min="84" max="84" width="14.5" style="18" hidden="1" customWidth="1"/>
    <col min="85" max="85" width="14.5" style="27" hidden="1" customWidth="1"/>
    <col min="86" max="87" width="14.5" style="18" hidden="1" customWidth="1"/>
    <col min="88" max="88" width="0" style="18" hidden="1" customWidth="1"/>
    <col min="89" max="89" width="0" hidden="1" customWidth="1"/>
    <col min="90" max="93" width="0" style="18" hidden="1" customWidth="1"/>
    <col min="94" max="94" width="14.5" style="18" hidden="1" customWidth="1"/>
    <col min="95" max="95" width="14.5" style="13" hidden="1" customWidth="1"/>
    <col min="96" max="97" width="14.5" hidden="1" customWidth="1"/>
    <col min="98" max="98" width="0" hidden="1" customWidth="1"/>
    <col min="104" max="108" width="14.5" hidden="1" customWidth="1"/>
    <col min="109" max="109" width="14.5" style="19" hidden="1" customWidth="1"/>
    <col min="110" max="111" width="14.5" hidden="1" customWidth="1"/>
    <col min="113" max="113" width="0" hidden="1" customWidth="1"/>
    <col min="114" max="114" width="0" style="18" hidden="1" customWidth="1"/>
    <col min="115" max="115" width="0" hidden="1" customWidth="1"/>
    <col min="116" max="118" width="14.5" hidden="1" customWidth="1"/>
    <col min="119" max="119" width="14.5" style="10" hidden="1" customWidth="1"/>
    <col min="120" max="121" width="14.5" hidden="1" customWidth="1"/>
    <col min="123" max="123" width="14.5" style="15" hidden="1" customWidth="1"/>
    <col min="124" max="126" width="14.5" hidden="1" customWidth="1"/>
    <col min="127" max="127" width="14.5" style="10" hidden="1" customWidth="1"/>
    <col min="128" max="129" width="14.5" hidden="1" customWidth="1"/>
    <col min="131" max="132" width="14.5" style="13" hidden="1" customWidth="1"/>
    <col min="133" max="133" width="14.5" style="18" hidden="1" customWidth="1"/>
    <col min="134" max="137" width="14.5" hidden="1" customWidth="1"/>
    <col min="138" max="138" width="14.5" style="10" hidden="1" customWidth="1"/>
    <col min="139" max="140" width="14.5" hidden="1" customWidth="1"/>
  </cols>
  <sheetData>
    <row r="1" spans="1:141" s="3" customFormat="1" ht="27" customHeight="1">
      <c r="A1" s="2" t="s">
        <v>102</v>
      </c>
      <c r="B1" s="4" t="s">
        <v>105</v>
      </c>
      <c r="C1" s="2" t="s">
        <v>10</v>
      </c>
      <c r="D1" s="2" t="s">
        <v>11</v>
      </c>
      <c r="E1" s="2" t="s">
        <v>12</v>
      </c>
      <c r="F1" s="2" t="s">
        <v>103</v>
      </c>
      <c r="G1" s="2" t="s">
        <v>108</v>
      </c>
      <c r="H1" s="11" t="s">
        <v>104</v>
      </c>
      <c r="I1" s="13"/>
      <c r="J1" s="2" t="s">
        <v>0</v>
      </c>
      <c r="K1" s="2" t="s">
        <v>4</v>
      </c>
      <c r="L1" s="2" t="s">
        <v>110</v>
      </c>
      <c r="M1" s="2" t="s">
        <v>109</v>
      </c>
      <c r="N1" s="2" t="s">
        <v>111</v>
      </c>
      <c r="O1" s="2" t="s">
        <v>6</v>
      </c>
      <c r="P1" s="2" t="s">
        <v>17</v>
      </c>
      <c r="Q1" s="2" t="s">
        <v>18</v>
      </c>
      <c r="R1" s="2" t="s">
        <v>125</v>
      </c>
      <c r="S1" s="11" t="s">
        <v>112</v>
      </c>
      <c r="T1" s="2" t="s">
        <v>126</v>
      </c>
      <c r="U1" s="2" t="s">
        <v>127</v>
      </c>
      <c r="V1" s="2" t="s">
        <v>128</v>
      </c>
      <c r="W1" s="2" t="s">
        <v>1</v>
      </c>
      <c r="X1" s="2" t="s">
        <v>3</v>
      </c>
      <c r="Y1" s="2" t="s">
        <v>5</v>
      </c>
      <c r="Z1" s="2" t="s">
        <v>13</v>
      </c>
      <c r="AA1" s="2" t="s">
        <v>14</v>
      </c>
      <c r="AE1" s="2" t="s">
        <v>2</v>
      </c>
      <c r="AF1" s="2" t="s">
        <v>19</v>
      </c>
      <c r="AG1" s="2"/>
      <c r="AH1" s="2"/>
      <c r="AI1" s="2" t="s">
        <v>7</v>
      </c>
      <c r="AJ1" s="2" t="s">
        <v>8</v>
      </c>
      <c r="AK1" s="2" t="s">
        <v>113</v>
      </c>
      <c r="AL1" s="2" t="s">
        <v>15</v>
      </c>
      <c r="AM1" s="2" t="s">
        <v>16</v>
      </c>
      <c r="AN1" s="11" t="s">
        <v>114</v>
      </c>
      <c r="AO1" s="2" t="s">
        <v>153</v>
      </c>
      <c r="AP1" s="2" t="s">
        <v>154</v>
      </c>
      <c r="AQ1" s="2" t="s">
        <v>155</v>
      </c>
      <c r="AR1" s="2"/>
      <c r="AT1" s="2" t="s">
        <v>35</v>
      </c>
      <c r="AU1" s="2" t="s">
        <v>22</v>
      </c>
      <c r="AV1" s="2" t="s">
        <v>116</v>
      </c>
      <c r="AW1" s="2"/>
      <c r="AX1" s="9" t="s">
        <v>123</v>
      </c>
      <c r="AY1" s="2" t="s">
        <v>140</v>
      </c>
      <c r="AZ1" s="2" t="s">
        <v>141</v>
      </c>
      <c r="BA1" s="2" t="s">
        <v>142</v>
      </c>
      <c r="BB1" s="13"/>
      <c r="BC1" s="2" t="s">
        <v>21</v>
      </c>
      <c r="BD1" s="2" t="s">
        <v>39</v>
      </c>
      <c r="BE1" s="2" t="s">
        <v>148</v>
      </c>
      <c r="BF1" s="7" t="s">
        <v>149</v>
      </c>
      <c r="BG1" s="2" t="s">
        <v>150</v>
      </c>
      <c r="BH1" s="2" t="s">
        <v>151</v>
      </c>
      <c r="BI1" s="2" t="s">
        <v>152</v>
      </c>
      <c r="BJ1" s="2"/>
      <c r="BL1" s="2"/>
      <c r="BM1" s="2" t="s">
        <v>32</v>
      </c>
      <c r="BN1" s="2" t="s">
        <v>24</v>
      </c>
      <c r="BO1" s="2" t="s">
        <v>116</v>
      </c>
      <c r="BP1" s="23" t="s">
        <v>144</v>
      </c>
      <c r="BQ1" s="2" t="s">
        <v>145</v>
      </c>
      <c r="BR1" s="2" t="s">
        <v>146</v>
      </c>
      <c r="BS1" s="2" t="s">
        <v>147</v>
      </c>
      <c r="BT1" s="13"/>
      <c r="BU1" s="2"/>
      <c r="BV1" s="2"/>
      <c r="BW1" s="2"/>
      <c r="BX1" s="2" t="s">
        <v>26</v>
      </c>
      <c r="BY1" s="2" t="s">
        <v>31</v>
      </c>
      <c r="BZ1" s="2" t="s">
        <v>116</v>
      </c>
      <c r="CA1" s="20" t="s">
        <v>124</v>
      </c>
      <c r="CB1" s="13"/>
      <c r="CC1" s="2"/>
      <c r="CD1" s="16" t="s">
        <v>28</v>
      </c>
      <c r="CE1" s="16" t="s">
        <v>33</v>
      </c>
      <c r="CF1" s="16" t="s">
        <v>148</v>
      </c>
      <c r="CG1" s="26" t="s">
        <v>156</v>
      </c>
      <c r="CH1" s="16" t="s">
        <v>157</v>
      </c>
      <c r="CI1" s="16" t="s">
        <v>158</v>
      </c>
      <c r="CJ1" s="16" t="s">
        <v>159</v>
      </c>
      <c r="CK1" s="2"/>
      <c r="CL1" s="16" t="s">
        <v>38</v>
      </c>
      <c r="CM1" s="16" t="s">
        <v>160</v>
      </c>
      <c r="CN1" s="24" t="s">
        <v>161</v>
      </c>
      <c r="CO1" s="16" t="s">
        <v>29</v>
      </c>
      <c r="CP1" s="16" t="s">
        <v>148</v>
      </c>
      <c r="CQ1" s="13"/>
      <c r="CR1" s="2"/>
      <c r="CS1" s="2"/>
      <c r="CT1" s="2"/>
      <c r="CU1" s="2"/>
      <c r="CV1" s="2" t="s">
        <v>37</v>
      </c>
      <c r="CW1" s="2" t="s">
        <v>23</v>
      </c>
      <c r="CX1" s="2"/>
      <c r="CY1" s="2"/>
      <c r="CZ1" s="2" t="s">
        <v>40</v>
      </c>
      <c r="DA1" s="2" t="s">
        <v>20</v>
      </c>
      <c r="DB1" s="2" t="s">
        <v>119</v>
      </c>
      <c r="DC1" s="2" t="s">
        <v>120</v>
      </c>
      <c r="DD1" s="2" t="s">
        <v>121</v>
      </c>
      <c r="DE1" s="19" t="s">
        <v>122</v>
      </c>
      <c r="DF1" s="2" t="s">
        <v>137</v>
      </c>
      <c r="DG1" s="2" t="s">
        <v>138</v>
      </c>
      <c r="DH1" s="2" t="s">
        <v>139</v>
      </c>
      <c r="DJ1" s="16" t="s">
        <v>25</v>
      </c>
      <c r="DK1" s="2" t="s">
        <v>30</v>
      </c>
      <c r="DL1" s="2" t="s">
        <v>41</v>
      </c>
      <c r="DM1" s="2" t="s">
        <v>42</v>
      </c>
      <c r="DN1" s="2" t="s">
        <v>116</v>
      </c>
      <c r="DO1" s="9" t="s">
        <v>118</v>
      </c>
      <c r="DP1" s="2" t="s">
        <v>135</v>
      </c>
      <c r="DQ1" s="2" t="s">
        <v>136</v>
      </c>
      <c r="DR1" s="2" t="s">
        <v>143</v>
      </c>
      <c r="DS1" s="15" t="s">
        <v>36</v>
      </c>
      <c r="DT1" s="2" t="s">
        <v>43</v>
      </c>
      <c r="DU1" s="2" t="s">
        <v>44</v>
      </c>
      <c r="DV1" s="2" t="s">
        <v>116</v>
      </c>
      <c r="DW1" s="9" t="s">
        <v>117</v>
      </c>
      <c r="DX1" s="2" t="s">
        <v>129</v>
      </c>
      <c r="DY1" s="2" t="s">
        <v>130</v>
      </c>
      <c r="DZ1" s="2" t="s">
        <v>131</v>
      </c>
      <c r="EA1" s="13"/>
      <c r="EB1" s="13"/>
      <c r="EC1" s="16" t="s">
        <v>34</v>
      </c>
      <c r="ED1" s="2" t="s">
        <v>45</v>
      </c>
      <c r="EE1" s="2" t="s">
        <v>46</v>
      </c>
      <c r="EF1" s="2" t="s">
        <v>27</v>
      </c>
      <c r="EG1" s="2" t="s">
        <v>116</v>
      </c>
      <c r="EH1" s="9" t="s">
        <v>115</v>
      </c>
      <c r="EI1" s="2" t="s">
        <v>132</v>
      </c>
      <c r="EJ1" s="2" t="s">
        <v>133</v>
      </c>
      <c r="EK1" s="2" t="s">
        <v>134</v>
      </c>
    </row>
    <row r="2" spans="1:141" ht="15.75" customHeight="1">
      <c r="A2" s="1" t="s">
        <v>53</v>
      </c>
      <c r="B2" s="5" t="s">
        <v>106</v>
      </c>
      <c r="C2" s="1">
        <v>25.95</v>
      </c>
      <c r="D2" s="1">
        <v>29.31</v>
      </c>
      <c r="E2" s="1">
        <f>ABS(C2-D2)</f>
        <v>3.3599999999999994</v>
      </c>
      <c r="F2" s="1">
        <f>C2+4.45</f>
        <v>30.4</v>
      </c>
      <c r="G2" s="1">
        <f>ABS(D2-F2)</f>
        <v>1.0899999999999999</v>
      </c>
      <c r="H2" s="12">
        <f>AVERAGE(F2,D2)</f>
        <v>29.854999999999997</v>
      </c>
      <c r="J2" s="1">
        <v>24.93</v>
      </c>
      <c r="K2" s="1">
        <v>29.17</v>
      </c>
      <c r="L2" s="1">
        <f>K2-J2</f>
        <v>4.240000000000002</v>
      </c>
      <c r="M2" s="1">
        <f>J2+5.62</f>
        <v>30.55</v>
      </c>
      <c r="N2" s="1">
        <f>ABS(M2-K2)</f>
        <v>1.379999999999999</v>
      </c>
      <c r="O2" s="1">
        <v>30.15</v>
      </c>
      <c r="P2" s="1">
        <v>31.2</v>
      </c>
      <c r="Q2" s="1">
        <v>30.53</v>
      </c>
      <c r="R2" s="1">
        <f>10^(-(0.3012*H2)+11.434)</f>
        <v>276.48654400942144</v>
      </c>
      <c r="S2" s="12">
        <f>AVERAGE(M2,K2,O2,P2,Q2)</f>
        <v>30.320000000000004</v>
      </c>
      <c r="T2" s="1">
        <f>10^(-(0.3012*S2)+11.434)</f>
        <v>200.27004711938019</v>
      </c>
      <c r="U2" s="1">
        <f>T2/R2</f>
        <v>0.72433921815940483</v>
      </c>
      <c r="V2" s="1">
        <f>U2/MIN(U$2:U$49)</f>
        <v>4.1558972350404719</v>
      </c>
      <c r="W2" s="1">
        <v>20.84</v>
      </c>
      <c r="X2" s="1">
        <v>25.99</v>
      </c>
      <c r="Y2" s="1">
        <v>25.72</v>
      </c>
      <c r="Z2" s="1">
        <v>23.75</v>
      </c>
      <c r="AA2" s="1">
        <v>26.04</v>
      </c>
      <c r="AE2" s="1" t="s">
        <v>54</v>
      </c>
      <c r="AF2" s="1" t="s">
        <v>54</v>
      </c>
      <c r="AG2" s="1"/>
      <c r="AH2" s="1"/>
      <c r="AI2" s="1">
        <v>30.01</v>
      </c>
      <c r="AJ2" s="1">
        <v>30.02</v>
      </c>
      <c r="AK2" s="1">
        <f>ABS(AI2-AJ2)</f>
        <v>9.9999999999980105E-3</v>
      </c>
      <c r="AL2" s="1">
        <v>30.69</v>
      </c>
      <c r="AM2" s="1">
        <v>31.46</v>
      </c>
      <c r="AN2" s="12">
        <f>AVERAGE(AI2,AJ2,AL2,AM2)</f>
        <v>30.545000000000002</v>
      </c>
      <c r="AO2" s="1">
        <f>10^(-(0.3012*AN2)+11.434)</f>
        <v>171.33496492398916</v>
      </c>
      <c r="AP2" s="1">
        <f>AO2/$R2</f>
        <v>0.61968644997837874</v>
      </c>
      <c r="AQ2" s="1">
        <f>AP2/MIN(AP$2:AP$49)</f>
        <v>9.3296209649951685</v>
      </c>
      <c r="AR2" s="1"/>
      <c r="AT2" s="1">
        <v>32.07</v>
      </c>
      <c r="AU2" s="1">
        <v>33.61</v>
      </c>
      <c r="AV2" s="1">
        <f>MAX(AT2:AU2)-MIN(AT2:AU2)</f>
        <v>1.5399999999999991</v>
      </c>
      <c r="AW2" s="1"/>
      <c r="AX2" s="10">
        <f>AVERAGE(AT2:AU2)</f>
        <v>32.840000000000003</v>
      </c>
      <c r="AY2" s="1">
        <f>10^(-(0.3012*AX2)+11.434)</f>
        <v>34.881246798503398</v>
      </c>
      <c r="AZ2" s="1">
        <f>AY2/$R2</f>
        <v>0.12615893089290739</v>
      </c>
      <c r="BA2" s="1">
        <f>AZ2/MIN(AZ$2:AZ$49)</f>
        <v>5.9234946425667481</v>
      </c>
      <c r="BC2" s="1">
        <v>26.79</v>
      </c>
      <c r="BD2" s="1">
        <v>27.85</v>
      </c>
      <c r="BE2" s="1">
        <f>ABS(BC2-BD2)</f>
        <v>1.0600000000000023</v>
      </c>
      <c r="BF2" s="8">
        <f>AVERAGE(BC2,BD2)</f>
        <v>27.32</v>
      </c>
      <c r="BG2" s="1">
        <f>10^(-(0.3012*BF2)+11.434)</f>
        <v>1604.0429765469953</v>
      </c>
      <c r="BH2" s="1">
        <f>BG2/$R2</f>
        <v>5.8015227550905211</v>
      </c>
      <c r="BI2" s="1">
        <f>BH2/MIN(BH$2:BH$49)</f>
        <v>19.800036916970559</v>
      </c>
      <c r="BJ2" s="1"/>
      <c r="BL2" s="1"/>
      <c r="BM2" s="1">
        <v>38.89</v>
      </c>
      <c r="BN2" s="1">
        <v>38.25</v>
      </c>
      <c r="BO2" s="14">
        <f>MAX(BM2:BN2)-MIN(BM2:BN2)</f>
        <v>0.64000000000000057</v>
      </c>
      <c r="BP2" s="22">
        <f>AVERAGE(BM2:BN2)</f>
        <v>38.57</v>
      </c>
      <c r="BQ2" s="1">
        <f>10^(-(0.3012*BP2)+11.434)</f>
        <v>0.65571633075822755</v>
      </c>
      <c r="BR2" s="1">
        <f>BQ2/$R2</f>
        <v>2.37160304892047E-3</v>
      </c>
      <c r="BS2" s="1">
        <f>BR2/MIN(BR$2:BR$49)</f>
        <v>11.567406559680943</v>
      </c>
      <c r="BU2" s="1"/>
      <c r="BV2" s="1"/>
      <c r="BW2" s="1"/>
      <c r="BX2" s="1">
        <v>28.77</v>
      </c>
      <c r="BY2" s="1">
        <v>27.51</v>
      </c>
      <c r="BZ2" s="1">
        <f>MAX(BX2:BY2)-MIN(BX2:BY2)</f>
        <v>1.259999999999998</v>
      </c>
      <c r="CA2" s="21">
        <f>AVERAGE(BX2:BY2)</f>
        <v>28.14</v>
      </c>
      <c r="CC2" s="1"/>
      <c r="CD2" s="17">
        <v>29.74</v>
      </c>
      <c r="CE2" s="17">
        <v>31.66</v>
      </c>
      <c r="CF2" s="17">
        <f>ABS(CD2-CE2)</f>
        <v>1.9200000000000017</v>
      </c>
      <c r="CG2" s="27">
        <f>AVERAGE(CD2,CE2)</f>
        <v>30.7</v>
      </c>
      <c r="CH2" s="17">
        <f>10^(-(0.3012*CG2)+11.434)</f>
        <v>153.87214218129097</v>
      </c>
      <c r="CI2" s="17">
        <f>CH2/$R2</f>
        <v>0.55652669366812901</v>
      </c>
      <c r="CJ2" s="17">
        <f>CI2/MIN(CI$2:CI$49)</f>
        <v>776.27214028257072</v>
      </c>
      <c r="CK2" s="1"/>
      <c r="CL2" s="17">
        <v>28.95</v>
      </c>
      <c r="CM2" s="17">
        <f>CO2-CL2</f>
        <v>3.0399999999999991</v>
      </c>
      <c r="CN2" s="25">
        <f>CL2+5.87</f>
        <v>34.82</v>
      </c>
      <c r="CO2" s="17">
        <v>31.99</v>
      </c>
      <c r="CP2" s="17">
        <f>ABS(CN2-CO2)</f>
        <v>2.8300000000000018</v>
      </c>
      <c r="CR2" s="1"/>
      <c r="CS2" s="1"/>
      <c r="CT2" s="1"/>
      <c r="CU2" s="1"/>
      <c r="CV2" s="1">
        <v>29.13</v>
      </c>
      <c r="CW2" s="1">
        <v>32.200000000000003</v>
      </c>
      <c r="CX2" s="1"/>
      <c r="CY2" s="1"/>
      <c r="CZ2" s="1">
        <v>28.93</v>
      </c>
      <c r="DA2" s="1">
        <v>21.4</v>
      </c>
      <c r="DB2" s="1">
        <f>CZ2-DA2</f>
        <v>7.5300000000000011</v>
      </c>
      <c r="DC2" s="1">
        <f>DA2+5.31</f>
        <v>26.709999999999997</v>
      </c>
      <c r="DD2" s="1">
        <f>ABS(CZ2-DC2)</f>
        <v>2.2200000000000024</v>
      </c>
      <c r="DE2" s="19">
        <f>AVERAGE(CZ2,DC2)</f>
        <v>27.82</v>
      </c>
      <c r="DF2" s="1">
        <f>10^(-(0.3012*DE2)+11.434)</f>
        <v>1134.0076909653576</v>
      </c>
      <c r="DG2" s="1">
        <f>DF2/$R2</f>
        <v>4.1014932391310719</v>
      </c>
      <c r="DH2" s="1">
        <f>DG2/MIN(DG$2:DG$49)</f>
        <v>6.9238555697287261</v>
      </c>
      <c r="DJ2" s="17">
        <v>28.88</v>
      </c>
      <c r="DK2" s="1">
        <v>26.8</v>
      </c>
      <c r="DL2" s="1">
        <v>28.24</v>
      </c>
      <c r="DM2" s="1">
        <v>25.92</v>
      </c>
      <c r="DN2" s="1">
        <f>MAX(DK2:DM2)-MIN(DK2:DM2)</f>
        <v>2.3199999999999967</v>
      </c>
      <c r="DO2" s="10">
        <f>AVERAGE(DK2:DM2)</f>
        <v>26.986666666666668</v>
      </c>
      <c r="DP2" s="1">
        <f>10^(-(0.3012*DO2)+11.434)</f>
        <v>2021.2312304994864</v>
      </c>
      <c r="DQ2" s="1">
        <f>DP2/R2</f>
        <v>7.3104144642591065</v>
      </c>
      <c r="DR2" s="1">
        <f>DQ2/MIN(DQ$2:DQ$49)</f>
        <v>4.6200640881358481</v>
      </c>
      <c r="DS2" s="15">
        <v>22.85</v>
      </c>
      <c r="DT2" s="1">
        <v>26.89</v>
      </c>
      <c r="DU2" s="1">
        <v>27.6</v>
      </c>
      <c r="DV2" s="1">
        <f>MAX(DT2:DU2)-MIN(DT2:DU2)</f>
        <v>0.71000000000000085</v>
      </c>
      <c r="DW2" s="10">
        <f>AVERAGE(DT2:DU2)</f>
        <v>27.245000000000001</v>
      </c>
      <c r="DX2" s="1">
        <f>10^(-(0.3012*DW2)+11.434)</f>
        <v>1689.685977761909</v>
      </c>
      <c r="DY2" s="1">
        <f>DX2/R2</f>
        <v>6.1112774359982307</v>
      </c>
      <c r="DZ2" s="1">
        <f>DY2/MIN(DY$2:DY$49)</f>
        <v>11.447693681150859</v>
      </c>
      <c r="EC2" s="17">
        <v>28.43</v>
      </c>
      <c r="ED2" s="1">
        <v>29.5</v>
      </c>
      <c r="EE2" s="1">
        <v>31.58</v>
      </c>
      <c r="EF2" s="1">
        <v>30.1</v>
      </c>
      <c r="EG2" s="1">
        <f>MAX(ED2:EF2)-MIN(ED2:EF2)</f>
        <v>2.0799999999999983</v>
      </c>
      <c r="EH2" s="10">
        <f>AVERAGE(ED2,EE2,EF2)</f>
        <v>30.393333333333334</v>
      </c>
      <c r="EI2" s="1">
        <f>10^(-(0.3012*EH2)+11.434)</f>
        <v>190.33909497700895</v>
      </c>
      <c r="EJ2" s="1">
        <f>EI2/R2</f>
        <v>0.68842082589929965</v>
      </c>
      <c r="EK2" s="1">
        <f>EJ2/MIN(EJ$2:EJ$49)</f>
        <v>18.473364524188526</v>
      </c>
    </row>
    <row r="3" spans="1:141" ht="15.75" customHeight="1">
      <c r="A3" s="1" t="s">
        <v>60</v>
      </c>
      <c r="B3" s="5" t="s">
        <v>106</v>
      </c>
      <c r="C3" s="1">
        <v>25.6</v>
      </c>
      <c r="D3" s="1">
        <v>29.55</v>
      </c>
      <c r="E3" s="1">
        <f>ABS(C3-D3)</f>
        <v>3.9499999999999993</v>
      </c>
      <c r="F3" s="1">
        <f>C3+4.45</f>
        <v>30.05</v>
      </c>
      <c r="G3" s="1">
        <f>ABS(D3-F3)</f>
        <v>0.5</v>
      </c>
      <c r="H3" s="12">
        <f>AVERAGE(F3,D3)</f>
        <v>29.8</v>
      </c>
      <c r="J3" s="1">
        <v>24.83</v>
      </c>
      <c r="K3" s="1">
        <v>29.94</v>
      </c>
      <c r="L3" s="1">
        <f t="shared" ref="L3:L49" si="0">K3-J3</f>
        <v>5.110000000000003</v>
      </c>
      <c r="M3" s="1">
        <f t="shared" ref="M3:M49" si="1">J3+5.62</f>
        <v>30.45</v>
      </c>
      <c r="N3" s="1">
        <f t="shared" ref="N3:N49" si="2">ABS(M3-K3)</f>
        <v>0.50999999999999801</v>
      </c>
      <c r="O3" s="1">
        <v>30.17</v>
      </c>
      <c r="P3" s="1">
        <v>31.4</v>
      </c>
      <c r="Q3" s="1">
        <v>30.77</v>
      </c>
      <c r="R3" s="1">
        <f t="shared" ref="R3:R49" si="3">10^(-(0.3012*H3)+11.434)</f>
        <v>287.23674724359432</v>
      </c>
      <c r="S3" s="12">
        <f t="shared" ref="S3:S49" si="4">AVERAGE(M3,K3,O3,P3,Q3)</f>
        <v>30.546000000000003</v>
      </c>
      <c r="T3" s="1">
        <f>10^(-(0.3012*S3)+11.434)</f>
        <v>171.2161787033202</v>
      </c>
      <c r="U3" s="1">
        <f>T3/R3</f>
        <v>0.59608034259668874</v>
      </c>
      <c r="V3" s="1">
        <f>U3/MIN(U$2:U$49)</f>
        <v>3.4200117645906478</v>
      </c>
      <c r="W3" s="1">
        <v>19.850000000000001</v>
      </c>
      <c r="X3" s="1">
        <v>24.8</v>
      </c>
      <c r="Y3" s="1">
        <v>24.96</v>
      </c>
      <c r="Z3" s="1">
        <v>23.5</v>
      </c>
      <c r="AA3" s="1">
        <v>25.78</v>
      </c>
      <c r="AE3" s="1" t="s">
        <v>54</v>
      </c>
      <c r="AF3" s="1" t="s">
        <v>54</v>
      </c>
      <c r="AG3" s="1"/>
      <c r="AH3" s="1"/>
      <c r="AI3" s="1">
        <v>29.74</v>
      </c>
      <c r="AJ3" s="1">
        <v>29.94</v>
      </c>
      <c r="AK3" s="1">
        <f>ABS(AI3-AJ3)</f>
        <v>0.20000000000000284</v>
      </c>
      <c r="AL3" s="1">
        <v>30.93</v>
      </c>
      <c r="AM3" s="1">
        <v>31.32</v>
      </c>
      <c r="AN3" s="12">
        <f t="shared" ref="AN3:AN49" si="5">AVERAGE(AI3,AJ3,AL3,AM3)</f>
        <v>30.482500000000002</v>
      </c>
      <c r="AO3" s="1">
        <f>10^(-(0.3012*AN3)+11.434)</f>
        <v>178.92498933523359</v>
      </c>
      <c r="AP3" s="1">
        <f t="shared" ref="AP3:AP49" si="6">AO3/$R3</f>
        <v>0.62291817134210292</v>
      </c>
      <c r="AQ3" s="1">
        <f>AP3/MIN(AP$2:AP$49)</f>
        <v>9.3782757893649382</v>
      </c>
      <c r="AR3" s="1"/>
      <c r="AT3" s="1">
        <v>31.26</v>
      </c>
      <c r="AU3" s="1">
        <v>32.97</v>
      </c>
      <c r="AV3" s="1">
        <f t="shared" ref="AV3:AV49" si="7">MAX(AT3:AU3)-MIN(AT3:AU3)</f>
        <v>1.7099999999999973</v>
      </c>
      <c r="AW3" s="1"/>
      <c r="AX3" s="10">
        <f t="shared" ref="AX3:AX49" si="8">AVERAGE(AT3:AU3)</f>
        <v>32.115000000000002</v>
      </c>
      <c r="AY3" s="1">
        <f t="shared" ref="AY3:AY49" si="9">10^(-(0.3012*AX3)+11.434)</f>
        <v>57.671599955331963</v>
      </c>
      <c r="AZ3" s="1">
        <f t="shared" ref="AZ3:AZ49" si="10">AY3/$R3</f>
        <v>0.20078071663450123</v>
      </c>
      <c r="BA3" s="1">
        <f>AZ3/MIN(AZ$2:AZ$49)</f>
        <v>9.4271843530820831</v>
      </c>
      <c r="BC3" s="1">
        <v>28.59</v>
      </c>
      <c r="BD3" s="1">
        <v>28.36</v>
      </c>
      <c r="BE3" s="1">
        <f t="shared" ref="BE3:BE49" si="11">ABS(BC3-BD3)</f>
        <v>0.23000000000000043</v>
      </c>
      <c r="BF3" s="8">
        <f t="shared" ref="BF3:BF49" si="12">AVERAGE(BC3,BD3)</f>
        <v>28.475000000000001</v>
      </c>
      <c r="BG3" s="1">
        <f>10^(-(0.3012*BF3)+11.434)</f>
        <v>719.99586127518592</v>
      </c>
      <c r="BH3" s="1">
        <f t="shared" ref="BH3:BH49" si="13">BG3/$R3</f>
        <v>2.5066286545313976</v>
      </c>
      <c r="BI3" s="1">
        <f>BH3/MIN(BH$2:BH$49)</f>
        <v>8.5548815357673309</v>
      </c>
      <c r="BJ3" s="1"/>
      <c r="BL3" s="1"/>
      <c r="BM3" s="1" t="s">
        <v>54</v>
      </c>
      <c r="BN3" s="1">
        <v>39.21</v>
      </c>
      <c r="BO3" s="14">
        <f t="shared" ref="BO3:BO49" si="14">MAX(BM3:BN3)-MIN(BM3:BN3)</f>
        <v>0</v>
      </c>
      <c r="BP3" s="22">
        <f t="shared" ref="BP3:BP49" si="15">AVERAGE(BM3:BN3)</f>
        <v>39.21</v>
      </c>
      <c r="BQ3" s="1">
        <f t="shared" ref="BQ3:BQ49" si="16">10^(-(0.3012*BP3)+11.434)</f>
        <v>0.42067625593929808</v>
      </c>
      <c r="BR3" s="1">
        <f t="shared" ref="BR3:BR49" si="17">BQ3/$R3</f>
        <v>1.4645628039456208E-3</v>
      </c>
      <c r="BS3" s="1">
        <f>BR3/MIN(BR$2:BR$49)</f>
        <v>7.1433511578325684</v>
      </c>
      <c r="BU3" s="1"/>
      <c r="BV3" s="1"/>
      <c r="BW3" s="1"/>
      <c r="BX3" s="1">
        <v>28.78</v>
      </c>
      <c r="BY3" s="1">
        <v>26.51</v>
      </c>
      <c r="BZ3" s="1">
        <f t="shared" ref="BZ3:BZ49" si="18">MAX(BX3:BY3)-MIN(BX3:BY3)</f>
        <v>2.2699999999999996</v>
      </c>
      <c r="CA3" s="21">
        <f t="shared" ref="CA3:CA49" si="19">AVERAGE(BX3:BY3)</f>
        <v>27.645000000000003</v>
      </c>
      <c r="CC3" s="1"/>
      <c r="CD3" s="17" t="s">
        <v>54</v>
      </c>
      <c r="CE3" s="17">
        <v>36.44</v>
      </c>
      <c r="CF3" s="17" t="e">
        <f t="shared" ref="CF3:CF49" si="20">ABS(CD3-CE3)</f>
        <v>#VALUE!</v>
      </c>
      <c r="CG3" s="27">
        <f t="shared" ref="CG3:CG49" si="21">AVERAGE(CD3,CE3)</f>
        <v>36.44</v>
      </c>
      <c r="CH3" s="17">
        <f>10^(-(0.3012*CG3)+11.434)</f>
        <v>2.872579124090143</v>
      </c>
      <c r="CI3" s="17">
        <f t="shared" ref="CI3:CI49" si="22">CH3/$R3</f>
        <v>1.0000736854376158E-2</v>
      </c>
      <c r="CJ3" s="17">
        <f>CI3/MIN(CI$2:CI$49)</f>
        <v>13.949543643954682</v>
      </c>
      <c r="CK3" s="1"/>
      <c r="CL3" s="17">
        <v>29.32</v>
      </c>
      <c r="CM3" s="17">
        <f t="shared" ref="CM3:CM49" si="23">CO3-CL3</f>
        <v>2.0399999999999991</v>
      </c>
      <c r="CN3" s="25">
        <f t="shared" ref="CN3:CN49" si="24">CL3+5.87</f>
        <v>35.19</v>
      </c>
      <c r="CO3" s="17">
        <v>31.36</v>
      </c>
      <c r="CP3" s="17">
        <f t="shared" ref="CP3:CP49" si="25">ABS(CN3-CO3)</f>
        <v>3.8299999999999983</v>
      </c>
      <c r="CR3" s="1"/>
      <c r="CS3" s="1"/>
      <c r="CT3" s="1"/>
      <c r="CU3" s="1"/>
      <c r="CV3" s="1">
        <v>28.98</v>
      </c>
      <c r="CW3" s="1">
        <v>32.76</v>
      </c>
      <c r="CX3" s="1"/>
      <c r="CY3" s="1"/>
      <c r="CZ3" s="1">
        <v>28.31</v>
      </c>
      <c r="DA3" s="1">
        <v>22.85</v>
      </c>
      <c r="DB3" s="1">
        <f t="shared" ref="DB3:DB49" si="26">CZ3-DA3</f>
        <v>5.4599999999999973</v>
      </c>
      <c r="DC3" s="1">
        <f t="shared" ref="DC3:DC49" si="27">DA3+5.31</f>
        <v>28.16</v>
      </c>
      <c r="DD3" s="1">
        <f t="shared" ref="DD3:DD49" si="28">ABS(CZ3-DC3)</f>
        <v>0.14999999999999858</v>
      </c>
      <c r="DE3" s="19">
        <f t="shared" ref="DE3:DE50" si="29">AVERAGE(CZ3,DC3)</f>
        <v>28.234999999999999</v>
      </c>
      <c r="DF3" s="1">
        <f>10^(-(0.3012*DE3)+11.434)</f>
        <v>850.38971697374518</v>
      </c>
      <c r="DG3" s="1">
        <f t="shared" ref="DG3:DG49" si="30">DF3/$R3</f>
        <v>2.960588173812464</v>
      </c>
      <c r="DH3" s="1">
        <f>DG3/MIN(DG$2:DG$49)</f>
        <v>4.9978590044603379</v>
      </c>
      <c r="DJ3" s="17">
        <v>30.22</v>
      </c>
      <c r="DK3" s="1">
        <v>26.74</v>
      </c>
      <c r="DL3" s="1">
        <v>28.3</v>
      </c>
      <c r="DM3" s="1">
        <v>25.6</v>
      </c>
      <c r="DN3" s="1">
        <f t="shared" ref="DN3:DN49" si="31">MAX(DK3:DM3)-MIN(DK3:DM3)</f>
        <v>2.6999999999999993</v>
      </c>
      <c r="DO3" s="10">
        <f t="shared" ref="DO3:DO49" si="32">AVERAGE(DK3:DM3)</f>
        <v>26.88</v>
      </c>
      <c r="DP3" s="1">
        <f>10^(-(0.3012*DO3)+11.434)</f>
        <v>2176.4264739309788</v>
      </c>
      <c r="DQ3" s="1">
        <f>DP3/R3</f>
        <v>7.5771171161649313</v>
      </c>
      <c r="DR3" s="1">
        <f>DQ3/MIN(DQ$2:DQ$49)</f>
        <v>4.7886158645508372</v>
      </c>
      <c r="DS3" s="15">
        <v>22.18</v>
      </c>
      <c r="DT3" s="1">
        <v>27.23</v>
      </c>
      <c r="DU3" s="1">
        <v>27.82</v>
      </c>
      <c r="DV3" s="1">
        <f t="shared" ref="DV3:DV49" si="33">MAX(DT3:DU3)-MIN(DT3:DU3)</f>
        <v>0.58999999999999986</v>
      </c>
      <c r="DW3" s="10">
        <f t="shared" ref="DW3:DW49" si="34">AVERAGE(DT3:DU3)</f>
        <v>27.524999999999999</v>
      </c>
      <c r="DX3" s="1">
        <f>10^(-(0.3012*DW3)+11.434)</f>
        <v>1391.457673033914</v>
      </c>
      <c r="DY3" s="1">
        <f>DX3/R3</f>
        <v>4.8442885055158795</v>
      </c>
      <c r="DZ3" s="1">
        <f>DY3/MIN(DY$2:DY$49)</f>
        <v>9.0743599018439198</v>
      </c>
      <c r="EC3" s="17">
        <v>27.44</v>
      </c>
      <c r="ED3" s="1">
        <v>29.26</v>
      </c>
      <c r="EE3" s="1">
        <v>31.79</v>
      </c>
      <c r="EF3" s="1">
        <v>29.59</v>
      </c>
      <c r="EG3" s="1">
        <f t="shared" ref="EG3:EG49" si="35">MAX(ED3:EF3)-MIN(ED3:EF3)</f>
        <v>2.5299999999999976</v>
      </c>
      <c r="EH3" s="10">
        <f t="shared" ref="EH3:EH49" si="36">AVERAGE(ED3,EE3,EF3)</f>
        <v>30.213333333333335</v>
      </c>
      <c r="EI3" s="1">
        <f>10^(-(0.3012*EH3)+11.434)</f>
        <v>215.64728760811315</v>
      </c>
      <c r="EJ3" s="1">
        <f>EI3/R3</f>
        <v>0.7507649688889948</v>
      </c>
      <c r="EK3" s="1">
        <f>EJ3/MIN(EJ$2:EJ$49)</f>
        <v>20.14633262170689</v>
      </c>
    </row>
    <row r="4" spans="1:141" ht="15.75" customHeight="1">
      <c r="A4" s="1" t="s">
        <v>66</v>
      </c>
      <c r="B4" s="5" t="s">
        <v>106</v>
      </c>
      <c r="C4" s="1">
        <v>26.14</v>
      </c>
      <c r="D4" s="1">
        <v>30.53</v>
      </c>
      <c r="E4" s="1">
        <f>ABS(C4-D4)</f>
        <v>4.3900000000000006</v>
      </c>
      <c r="F4" s="1">
        <f>C4+4.45</f>
        <v>30.59</v>
      </c>
      <c r="G4" s="1">
        <f>ABS(D4-F4)</f>
        <v>5.9999999999998721E-2</v>
      </c>
      <c r="H4" s="12">
        <f>AVERAGE(F4,D4)</f>
        <v>30.560000000000002</v>
      </c>
      <c r="J4" s="1">
        <v>24.41</v>
      </c>
      <c r="K4" s="1">
        <v>30.13</v>
      </c>
      <c r="L4" s="1">
        <f t="shared" si="0"/>
        <v>5.7199999999999989</v>
      </c>
      <c r="M4" s="1">
        <f t="shared" si="1"/>
        <v>30.03</v>
      </c>
      <c r="N4" s="1">
        <f t="shared" si="2"/>
        <v>9.9999999999997868E-2</v>
      </c>
      <c r="O4" s="1">
        <v>29.26</v>
      </c>
      <c r="P4" s="1">
        <v>32.58</v>
      </c>
      <c r="Q4" s="1">
        <v>31.75</v>
      </c>
      <c r="R4" s="1">
        <f t="shared" si="3"/>
        <v>169.56179288771023</v>
      </c>
      <c r="S4" s="12">
        <f t="shared" si="4"/>
        <v>30.75</v>
      </c>
      <c r="T4" s="1">
        <f>10^(-(0.3012*S4)+11.434)</f>
        <v>148.62778310073318</v>
      </c>
      <c r="U4" s="1">
        <f>T4/R4</f>
        <v>0.87654052584334086</v>
      </c>
      <c r="V4" s="1">
        <f>U4/MIN(U$2:U$49)</f>
        <v>5.0291524418764668</v>
      </c>
      <c r="W4" s="1">
        <v>20.100000000000001</v>
      </c>
      <c r="X4" s="1">
        <v>26.33</v>
      </c>
      <c r="Y4" s="1">
        <v>26.11</v>
      </c>
      <c r="Z4" s="1">
        <v>24.72</v>
      </c>
      <c r="AA4" s="1">
        <v>27.35</v>
      </c>
      <c r="AE4" s="1" t="s">
        <v>54</v>
      </c>
      <c r="AF4" s="1" t="s">
        <v>54</v>
      </c>
      <c r="AG4" s="1"/>
      <c r="AH4" s="1"/>
      <c r="AI4" s="1">
        <v>30.06</v>
      </c>
      <c r="AJ4" s="1">
        <v>29.46</v>
      </c>
      <c r="AK4" s="1">
        <f>ABS(AI4-AJ4)</f>
        <v>0.59999999999999787</v>
      </c>
      <c r="AL4" s="1">
        <v>31.62</v>
      </c>
      <c r="AM4" s="1">
        <v>31.82</v>
      </c>
      <c r="AN4" s="12">
        <f t="shared" si="5"/>
        <v>30.740000000000002</v>
      </c>
      <c r="AO4" s="1">
        <f>10^(-(0.3012*AN4)+11.434)</f>
        <v>149.66215693645279</v>
      </c>
      <c r="AP4" s="1">
        <f t="shared" si="6"/>
        <v>0.88264080243338972</v>
      </c>
      <c r="AQ4" s="1">
        <f>AP4/MIN(AP$2:AP$49)</f>
        <v>13.288501201260777</v>
      </c>
      <c r="AR4" s="1"/>
      <c r="AT4" s="1">
        <v>32.270000000000003</v>
      </c>
      <c r="AU4" s="1">
        <v>33.630000000000003</v>
      </c>
      <c r="AV4" s="1">
        <f t="shared" si="7"/>
        <v>1.3599999999999994</v>
      </c>
      <c r="AW4" s="1"/>
      <c r="AX4" s="10">
        <f t="shared" si="8"/>
        <v>32.950000000000003</v>
      </c>
      <c r="AY4" s="1">
        <f t="shared" si="9"/>
        <v>32.319155192675581</v>
      </c>
      <c r="AZ4" s="1">
        <f t="shared" si="10"/>
        <v>0.1906039954064325</v>
      </c>
      <c r="BA4" s="1">
        <f>AZ4/MIN(AZ$2:AZ$49)</f>
        <v>8.9493604428229521</v>
      </c>
      <c r="BC4" s="1">
        <v>29.01</v>
      </c>
      <c r="BD4" s="1">
        <v>29.07</v>
      </c>
      <c r="BE4" s="1">
        <f t="shared" si="11"/>
        <v>5.9999999999998721E-2</v>
      </c>
      <c r="BF4" s="8">
        <f t="shared" si="12"/>
        <v>29.04</v>
      </c>
      <c r="BG4" s="1">
        <f>10^(-(0.3012*BF4)+11.434)</f>
        <v>486.57747457127965</v>
      </c>
      <c r="BH4" s="1">
        <f t="shared" si="13"/>
        <v>2.8696174196123789</v>
      </c>
      <c r="BI4" s="1">
        <f>BH4/MIN(BH$2:BH$49)</f>
        <v>9.7937271375953365</v>
      </c>
      <c r="BJ4" s="1"/>
      <c r="BL4" s="1"/>
      <c r="BM4" s="1">
        <v>38.86</v>
      </c>
      <c r="BN4" s="1">
        <v>38.69</v>
      </c>
      <c r="BO4" s="14">
        <f t="shared" si="14"/>
        <v>0.17000000000000171</v>
      </c>
      <c r="BP4" s="22">
        <f t="shared" si="15"/>
        <v>38.774999999999999</v>
      </c>
      <c r="BQ4" s="1">
        <f t="shared" si="16"/>
        <v>0.56881363723264811</v>
      </c>
      <c r="BR4" s="1">
        <f t="shared" si="17"/>
        <v>3.3546097121616098E-3</v>
      </c>
      <c r="BS4" s="1">
        <f>BR4/MIN(BR$2:BR$49)</f>
        <v>16.361985369891837</v>
      </c>
      <c r="BU4" s="1"/>
      <c r="BV4" s="1"/>
      <c r="BW4" s="1"/>
      <c r="BX4" s="1">
        <v>29.3</v>
      </c>
      <c r="BY4" s="1">
        <v>27.99</v>
      </c>
      <c r="BZ4" s="1">
        <f t="shared" si="18"/>
        <v>1.3100000000000023</v>
      </c>
      <c r="CA4" s="21">
        <f t="shared" si="19"/>
        <v>28.645</v>
      </c>
      <c r="CC4" s="1"/>
      <c r="CD4" s="17" t="s">
        <v>54</v>
      </c>
      <c r="CE4" s="17">
        <v>36.14</v>
      </c>
      <c r="CF4" s="17" t="e">
        <f t="shared" si="20"/>
        <v>#VALUE!</v>
      </c>
      <c r="CG4" s="27">
        <f t="shared" si="21"/>
        <v>36.14</v>
      </c>
      <c r="CH4" s="17">
        <f>10^(-(0.3012*CG4)+11.434)</f>
        <v>3.5369750802114464</v>
      </c>
      <c r="CI4" s="17">
        <f t="shared" si="22"/>
        <v>2.0859505080568212E-2</v>
      </c>
      <c r="CJ4" s="17">
        <f>CI4/MIN(CI$2:CI$49)</f>
        <v>29.095913706133803</v>
      </c>
      <c r="CK4" s="1"/>
      <c r="CL4" s="17">
        <v>28.31</v>
      </c>
      <c r="CM4" s="17">
        <f t="shared" si="23"/>
        <v>3.3000000000000007</v>
      </c>
      <c r="CN4" s="25">
        <f t="shared" si="24"/>
        <v>34.18</v>
      </c>
      <c r="CO4" s="17">
        <v>31.61</v>
      </c>
      <c r="CP4" s="17">
        <f t="shared" si="25"/>
        <v>2.5700000000000003</v>
      </c>
      <c r="CR4" s="1"/>
      <c r="CS4" s="1"/>
      <c r="CT4" s="1"/>
      <c r="CU4" s="1"/>
      <c r="CV4" s="1">
        <v>28.39</v>
      </c>
      <c r="CW4" s="1">
        <v>31.59</v>
      </c>
      <c r="CX4" s="1"/>
      <c r="CY4" s="1"/>
      <c r="CZ4" s="1">
        <v>29.05</v>
      </c>
      <c r="DA4" s="1">
        <v>22.46</v>
      </c>
      <c r="DB4" s="1">
        <f t="shared" si="26"/>
        <v>6.59</v>
      </c>
      <c r="DC4" s="1">
        <f t="shared" si="27"/>
        <v>27.77</v>
      </c>
      <c r="DD4" s="1">
        <f t="shared" si="28"/>
        <v>1.2800000000000011</v>
      </c>
      <c r="DE4" s="19">
        <f t="shared" si="29"/>
        <v>28.41</v>
      </c>
      <c r="DF4" s="1">
        <f>10^(-(0.3012*DE4)+11.434)</f>
        <v>753.19599142928587</v>
      </c>
      <c r="DG4" s="1">
        <f t="shared" si="30"/>
        <v>4.4420147876596161</v>
      </c>
      <c r="DH4" s="1">
        <f>DG4/MIN(DG$2:DG$49)</f>
        <v>7.498700359888983</v>
      </c>
      <c r="DJ4" s="17">
        <v>29.16</v>
      </c>
      <c r="DK4" s="1">
        <v>27.39</v>
      </c>
      <c r="DL4" s="1">
        <v>28.66</v>
      </c>
      <c r="DM4" s="1">
        <v>25.85</v>
      </c>
      <c r="DN4" s="1">
        <f t="shared" si="31"/>
        <v>2.8099999999999987</v>
      </c>
      <c r="DO4" s="10">
        <f t="shared" si="32"/>
        <v>27.3</v>
      </c>
      <c r="DP4" s="1">
        <f>10^(-(0.3012*DO4)+11.434)</f>
        <v>1626.4473154487334</v>
      </c>
      <c r="DQ4" s="1">
        <f>DP4/R4</f>
        <v>9.5920625026996742</v>
      </c>
      <c r="DR4" s="1">
        <f>DQ4/MIN(DQ$2:DQ$49)</f>
        <v>6.0620288653317216</v>
      </c>
      <c r="DS4" s="15">
        <v>22.86</v>
      </c>
      <c r="DT4" s="1">
        <v>28.13</v>
      </c>
      <c r="DU4" s="1">
        <v>28.31</v>
      </c>
      <c r="DV4" s="1">
        <f t="shared" si="33"/>
        <v>0.17999999999999972</v>
      </c>
      <c r="DW4" s="10">
        <f t="shared" si="34"/>
        <v>28.22</v>
      </c>
      <c r="DX4" s="1">
        <f>10^(-(0.3012*DW4)+11.434)</f>
        <v>859.28256506408661</v>
      </c>
      <c r="DY4" s="1">
        <f>DX4/R4</f>
        <v>5.0676661907740836</v>
      </c>
      <c r="DZ4" s="1">
        <f>DY4/MIN(DY$2:DY$49)</f>
        <v>9.4927927651561976</v>
      </c>
      <c r="EC4" s="17">
        <v>28.75</v>
      </c>
      <c r="ED4" s="1">
        <v>29.99</v>
      </c>
      <c r="EE4" s="1">
        <v>32.770000000000003</v>
      </c>
      <c r="EF4" s="1">
        <v>30.27</v>
      </c>
      <c r="EG4" s="1">
        <f t="shared" si="35"/>
        <v>2.7800000000000047</v>
      </c>
      <c r="EH4" s="10">
        <f t="shared" si="36"/>
        <v>31.01</v>
      </c>
      <c r="EI4" s="1">
        <f>10^(-(0.3012*EH4)+11.434)</f>
        <v>124.10463453641178</v>
      </c>
      <c r="EJ4" s="1">
        <f>EI4/R4</f>
        <v>0.73191390833310088</v>
      </c>
      <c r="EK4" s="1">
        <f>EJ4/MIN(EJ$2:EJ$49)</f>
        <v>19.640475593250983</v>
      </c>
    </row>
    <row r="5" spans="1:141" ht="15.75" customHeight="1">
      <c r="A5" s="1" t="s">
        <v>72</v>
      </c>
      <c r="B5" s="5" t="s">
        <v>106</v>
      </c>
      <c r="C5" s="1">
        <v>25.28</v>
      </c>
      <c r="D5" s="1">
        <v>29.95</v>
      </c>
      <c r="E5" s="1">
        <f>ABS(C5-D5)</f>
        <v>4.6699999999999982</v>
      </c>
      <c r="F5" s="1">
        <f>C5+4.45</f>
        <v>29.73</v>
      </c>
      <c r="G5" s="1">
        <f>ABS(D5-F5)</f>
        <v>0.21999999999999886</v>
      </c>
      <c r="H5" s="12">
        <f>AVERAGE(F5,D5)</f>
        <v>29.84</v>
      </c>
      <c r="J5" s="1">
        <v>24.37</v>
      </c>
      <c r="K5" s="1">
        <v>29.35</v>
      </c>
      <c r="L5" s="1">
        <f t="shared" si="0"/>
        <v>4.9800000000000004</v>
      </c>
      <c r="M5" s="1">
        <f t="shared" si="1"/>
        <v>29.990000000000002</v>
      </c>
      <c r="N5" s="1">
        <f t="shared" si="2"/>
        <v>0.64000000000000057</v>
      </c>
      <c r="O5" s="1">
        <v>29.31</v>
      </c>
      <c r="P5" s="1">
        <v>30.79</v>
      </c>
      <c r="Q5" s="1">
        <v>30.89</v>
      </c>
      <c r="R5" s="1">
        <f t="shared" si="3"/>
        <v>279.37786875832501</v>
      </c>
      <c r="S5" s="12">
        <f t="shared" si="4"/>
        <v>30.065999999999995</v>
      </c>
      <c r="T5" s="1">
        <f>10^(-(0.3012*S5)+11.434)</f>
        <v>238.84755504433798</v>
      </c>
      <c r="U5" s="1">
        <f>T5/R5</f>
        <v>0.8549265412678495</v>
      </c>
      <c r="V5" s="1">
        <f>U5/MIN(U$2:U$49)</f>
        <v>4.9051421764047944</v>
      </c>
      <c r="W5" s="1">
        <v>19.34</v>
      </c>
      <c r="X5" s="1">
        <v>25.24</v>
      </c>
      <c r="Y5" s="1">
        <v>25.21</v>
      </c>
      <c r="Z5" s="1">
        <v>23.26</v>
      </c>
      <c r="AA5" s="1">
        <v>25.82</v>
      </c>
      <c r="AE5" s="1">
        <v>34.22</v>
      </c>
      <c r="AF5" s="1">
        <v>35.78</v>
      </c>
      <c r="AG5" s="1"/>
      <c r="AH5" s="1"/>
      <c r="AI5" s="1">
        <v>29.81</v>
      </c>
      <c r="AJ5" s="1">
        <v>30.04</v>
      </c>
      <c r="AK5" s="1">
        <f>ABS(AI5-AJ5)</f>
        <v>0.23000000000000043</v>
      </c>
      <c r="AL5" s="1">
        <v>30.06</v>
      </c>
      <c r="AM5" s="1">
        <v>31.61</v>
      </c>
      <c r="AN5" s="12">
        <f t="shared" si="5"/>
        <v>30.38</v>
      </c>
      <c r="AO5" s="1">
        <f>10^(-(0.3012*AN5)+11.434)</f>
        <v>192.10735830503154</v>
      </c>
      <c r="AP5" s="1">
        <f t="shared" si="6"/>
        <v>0.68762554156075062</v>
      </c>
      <c r="AQ5" s="1">
        <f>AP5/MIN(AP$2:AP$49)</f>
        <v>10.352470461206904</v>
      </c>
      <c r="AR5" s="1"/>
      <c r="AT5" s="1">
        <v>31.81</v>
      </c>
      <c r="AU5" s="1">
        <v>32.24</v>
      </c>
      <c r="AV5" s="1">
        <f t="shared" si="7"/>
        <v>0.43000000000000327</v>
      </c>
      <c r="AW5" s="1"/>
      <c r="AX5" s="10">
        <f t="shared" si="8"/>
        <v>32.024999999999999</v>
      </c>
      <c r="AY5" s="1">
        <f t="shared" si="9"/>
        <v>61.386093988483772</v>
      </c>
      <c r="AZ5" s="1">
        <f t="shared" si="10"/>
        <v>0.21972425468527584</v>
      </c>
      <c r="BA5" s="1">
        <f>AZ5/MIN(AZ$2:AZ$49)</f>
        <v>10.316633442106752</v>
      </c>
      <c r="BC5" s="1">
        <v>28.96</v>
      </c>
      <c r="BD5" s="1">
        <v>29.23</v>
      </c>
      <c r="BE5" s="1">
        <f t="shared" si="11"/>
        <v>0.26999999999999957</v>
      </c>
      <c r="BF5" s="8">
        <f t="shared" si="12"/>
        <v>29.094999999999999</v>
      </c>
      <c r="BG5" s="1">
        <f>10^(-(0.3012*BF5)+11.434)</f>
        <v>468.36668924868906</v>
      </c>
      <c r="BH5" s="1">
        <f t="shared" si="13"/>
        <v>1.6764631047201819</v>
      </c>
      <c r="BI5" s="1">
        <f>BH5/MIN(BH$2:BH$49)</f>
        <v>5.7216066823615783</v>
      </c>
      <c r="BJ5" s="1"/>
      <c r="BL5" s="1"/>
      <c r="BM5" s="1">
        <v>38.72</v>
      </c>
      <c r="BN5" s="1">
        <v>38.880000000000003</v>
      </c>
      <c r="BO5" s="14">
        <f t="shared" si="14"/>
        <v>0.16000000000000369</v>
      </c>
      <c r="BP5" s="22">
        <f t="shared" si="15"/>
        <v>38.799999999999997</v>
      </c>
      <c r="BQ5" s="1">
        <f t="shared" si="16"/>
        <v>0.55903628851773424</v>
      </c>
      <c r="BR5" s="1">
        <f t="shared" si="17"/>
        <v>2.0010041990882496E-3</v>
      </c>
      <c r="BS5" s="1">
        <f>BR5/MIN(BR$2:BR$49)</f>
        <v>9.7598243133557094</v>
      </c>
      <c r="BU5" s="1"/>
      <c r="BV5" s="1"/>
      <c r="BW5" s="1"/>
      <c r="BX5" s="1">
        <v>28.79</v>
      </c>
      <c r="BY5" s="1">
        <v>26.4</v>
      </c>
      <c r="BZ5" s="1">
        <f t="shared" si="18"/>
        <v>2.3900000000000006</v>
      </c>
      <c r="CA5" s="21">
        <f t="shared" si="19"/>
        <v>27.594999999999999</v>
      </c>
      <c r="CC5" s="1"/>
      <c r="CD5" s="17">
        <v>28.82</v>
      </c>
      <c r="CE5" s="17">
        <v>29.16</v>
      </c>
      <c r="CF5" s="17">
        <f t="shared" si="20"/>
        <v>0.33999999999999986</v>
      </c>
      <c r="CG5" s="27">
        <f t="shared" si="21"/>
        <v>28.990000000000002</v>
      </c>
      <c r="CH5" s="17">
        <f>10^(-(0.3012*CG5)+11.434)</f>
        <v>503.74645162204422</v>
      </c>
      <c r="CI5" s="17">
        <f t="shared" si="22"/>
        <v>1.8031007748069285</v>
      </c>
      <c r="CJ5" s="17">
        <f>CI5/MIN(CI$2:CI$49)</f>
        <v>2515.0579721144709</v>
      </c>
      <c r="CK5" s="1"/>
      <c r="CL5" s="17">
        <v>28.16</v>
      </c>
      <c r="CM5" s="17">
        <f t="shared" si="23"/>
        <v>3.16</v>
      </c>
      <c r="CN5" s="25">
        <f t="shared" si="24"/>
        <v>34.03</v>
      </c>
      <c r="CO5" s="17">
        <v>31.32</v>
      </c>
      <c r="CP5" s="17">
        <f t="shared" si="25"/>
        <v>2.7100000000000009</v>
      </c>
      <c r="CR5" s="1"/>
      <c r="CS5" s="1"/>
      <c r="CT5" s="1"/>
      <c r="CU5" s="1"/>
      <c r="CV5" s="1">
        <v>29.46</v>
      </c>
      <c r="CW5" s="1">
        <v>32.92</v>
      </c>
      <c r="CX5" s="1"/>
      <c r="CY5" s="1"/>
      <c r="CZ5" s="1">
        <v>28.05</v>
      </c>
      <c r="DA5" s="1">
        <v>21.67</v>
      </c>
      <c r="DB5" s="1">
        <f t="shared" si="26"/>
        <v>6.379999999999999</v>
      </c>
      <c r="DC5" s="1">
        <f t="shared" si="27"/>
        <v>26.98</v>
      </c>
      <c r="DD5" s="1">
        <f t="shared" si="28"/>
        <v>1.0700000000000003</v>
      </c>
      <c r="DE5" s="19">
        <f t="shared" si="29"/>
        <v>27.515000000000001</v>
      </c>
      <c r="DF5" s="1">
        <f>10^(-(0.3012*DE5)+11.434)</f>
        <v>1401.1415112805096</v>
      </c>
      <c r="DG5" s="1">
        <f t="shared" si="30"/>
        <v>5.0152201300259858</v>
      </c>
      <c r="DH5" s="1">
        <f>DG5/MIN(DG$2:DG$49)</f>
        <v>8.4663457443739922</v>
      </c>
      <c r="DJ5" s="17">
        <v>29.1</v>
      </c>
      <c r="DK5" s="1">
        <v>27.31</v>
      </c>
      <c r="DL5" s="1">
        <v>28.17</v>
      </c>
      <c r="DM5" s="1">
        <v>24.96</v>
      </c>
      <c r="DN5" s="1">
        <f t="shared" si="31"/>
        <v>3.2100000000000009</v>
      </c>
      <c r="DO5" s="10">
        <f t="shared" si="32"/>
        <v>26.813333333333333</v>
      </c>
      <c r="DP5" s="1">
        <f>10^(-(0.3012*DO5)+11.434)</f>
        <v>2279.4181392547339</v>
      </c>
      <c r="DQ5" s="1">
        <f>DP5/R5</f>
        <v>8.1589073228507516</v>
      </c>
      <c r="DR5" s="1">
        <f>DQ5/MIN(DQ$2:DQ$49)</f>
        <v>5.1562978959704742</v>
      </c>
      <c r="DS5" s="15">
        <v>22.38</v>
      </c>
      <c r="DT5" s="1">
        <v>28.52</v>
      </c>
      <c r="DU5" s="1">
        <v>28.81</v>
      </c>
      <c r="DV5" s="1">
        <f t="shared" si="33"/>
        <v>0.28999999999999915</v>
      </c>
      <c r="DW5" s="10">
        <f t="shared" si="34"/>
        <v>28.664999999999999</v>
      </c>
      <c r="DX5" s="1">
        <f>10^(-(0.3012*DW5)+11.434)</f>
        <v>631.10555084717987</v>
      </c>
      <c r="DY5" s="1">
        <f>DX5/R5</f>
        <v>2.2589675898527091</v>
      </c>
      <c r="DZ5" s="1">
        <f>DY5/MIN(DY$2:DY$49)</f>
        <v>4.2315161232828915</v>
      </c>
      <c r="EC5" s="17">
        <v>27.79</v>
      </c>
      <c r="ED5" s="1">
        <v>30.1</v>
      </c>
      <c r="EE5" s="1">
        <v>33.020000000000003</v>
      </c>
      <c r="EF5" s="1">
        <v>30.25</v>
      </c>
      <c r="EG5" s="1">
        <f t="shared" si="35"/>
        <v>2.9200000000000017</v>
      </c>
      <c r="EH5" s="10">
        <f t="shared" si="36"/>
        <v>31.123333333333335</v>
      </c>
      <c r="EI5" s="1">
        <f>10^(-(0.3012*EH5)+11.434)</f>
        <v>114.72339749504583</v>
      </c>
      <c r="EJ5" s="1">
        <f>EI5/R5</f>
        <v>0.41063881690029985</v>
      </c>
      <c r="EK5" s="1">
        <f>EJ5/MIN(EJ$2:EJ$49)</f>
        <v>11.019249079908557</v>
      </c>
    </row>
    <row r="6" spans="1:141" ht="15.75" customHeight="1">
      <c r="A6" s="1" t="s">
        <v>78</v>
      </c>
      <c r="B6" s="5" t="s">
        <v>106</v>
      </c>
      <c r="C6" s="1">
        <v>23.53</v>
      </c>
      <c r="D6" s="1">
        <v>28.46</v>
      </c>
      <c r="E6" s="1">
        <f>ABS(C6-D6)</f>
        <v>4.93</v>
      </c>
      <c r="F6" s="1">
        <f>C6+4.45</f>
        <v>27.98</v>
      </c>
      <c r="G6" s="1">
        <f>ABS(D6-F6)</f>
        <v>0.48000000000000043</v>
      </c>
      <c r="H6" s="12">
        <f>AVERAGE(F6,D6)</f>
        <v>28.22</v>
      </c>
      <c r="J6" s="1">
        <v>22.97</v>
      </c>
      <c r="K6" s="1">
        <v>28.85</v>
      </c>
      <c r="L6" s="1">
        <f t="shared" si="0"/>
        <v>5.8800000000000026</v>
      </c>
      <c r="M6" s="1">
        <f t="shared" si="1"/>
        <v>28.59</v>
      </c>
      <c r="N6" s="1">
        <f t="shared" si="2"/>
        <v>0.26000000000000156</v>
      </c>
      <c r="O6" s="1">
        <v>29.17</v>
      </c>
      <c r="P6" s="1">
        <v>31.14</v>
      </c>
      <c r="Q6" s="1">
        <v>30.6</v>
      </c>
      <c r="R6" s="1">
        <f t="shared" si="3"/>
        <v>859.28256506408661</v>
      </c>
      <c r="S6" s="12">
        <f t="shared" si="4"/>
        <v>29.669999999999998</v>
      </c>
      <c r="T6" s="1">
        <f>10^(-(0.3012*S6)+11.434)</f>
        <v>314.33735900649941</v>
      </c>
      <c r="U6" s="1">
        <f>T6/R6</f>
        <v>0.3658137285527906</v>
      </c>
      <c r="V6" s="1">
        <f>U6/MIN(U$2:U$49)</f>
        <v>2.0988567578813888</v>
      </c>
      <c r="W6" s="1">
        <v>20.37</v>
      </c>
      <c r="X6" s="1">
        <v>25.79</v>
      </c>
      <c r="Y6" s="1">
        <v>26.35</v>
      </c>
      <c r="Z6" s="1">
        <v>24.04</v>
      </c>
      <c r="AA6" s="1">
        <v>27.08</v>
      </c>
      <c r="AE6" s="1">
        <v>34.65</v>
      </c>
      <c r="AF6" s="1">
        <v>36.44</v>
      </c>
      <c r="AG6" s="1"/>
      <c r="AH6" s="1"/>
      <c r="AI6" s="1">
        <v>30.13</v>
      </c>
      <c r="AJ6" s="1">
        <v>30.18</v>
      </c>
      <c r="AK6" s="1">
        <f>ABS(AI6-AJ6)</f>
        <v>5.0000000000000711E-2</v>
      </c>
      <c r="AL6" s="1">
        <v>32.1</v>
      </c>
      <c r="AM6" s="1">
        <v>32.369999999999997</v>
      </c>
      <c r="AN6" s="12">
        <f t="shared" si="5"/>
        <v>31.195</v>
      </c>
      <c r="AO6" s="1">
        <f>10^(-(0.3012*AN6)+11.434)</f>
        <v>109.16062159132444</v>
      </c>
      <c r="AP6" s="1">
        <f t="shared" si="6"/>
        <v>0.12703693293623741</v>
      </c>
      <c r="AQ6" s="1">
        <f>AP6/MIN(AP$2:AP$49)</f>
        <v>1.9125905252437883</v>
      </c>
      <c r="AR6" s="1"/>
      <c r="AT6" s="1">
        <v>31.25</v>
      </c>
      <c r="AU6" s="1">
        <v>32.31</v>
      </c>
      <c r="AV6" s="1">
        <f t="shared" si="7"/>
        <v>1.0600000000000023</v>
      </c>
      <c r="AW6" s="1"/>
      <c r="AX6" s="10">
        <f t="shared" si="8"/>
        <v>31.78</v>
      </c>
      <c r="AY6" s="1">
        <f t="shared" si="9"/>
        <v>72.755193482723215</v>
      </c>
      <c r="AZ6" s="1">
        <f t="shared" si="10"/>
        <v>8.4669695907651776E-2</v>
      </c>
      <c r="BA6" s="1">
        <f>AZ6/MIN(AZ$2:AZ$49)</f>
        <v>3.9754656015789638</v>
      </c>
      <c r="BC6" s="1">
        <v>27.58</v>
      </c>
      <c r="BD6" s="1">
        <v>27.46</v>
      </c>
      <c r="BE6" s="1">
        <f t="shared" si="11"/>
        <v>0.11999999999999744</v>
      </c>
      <c r="BF6" s="8">
        <f t="shared" si="12"/>
        <v>27.52</v>
      </c>
      <c r="BG6" s="1">
        <f>10^(-(0.3012*BF6)+11.434)</f>
        <v>1396.2911970207333</v>
      </c>
      <c r="BH6" s="1">
        <f t="shared" si="13"/>
        <v>1.6249499917603889</v>
      </c>
      <c r="BI6" s="1">
        <f>BH6/MIN(BH$2:BH$49)</f>
        <v>5.5457974023898648</v>
      </c>
      <c r="BJ6" s="1"/>
      <c r="BL6" s="1"/>
      <c r="BM6" s="1">
        <v>38.22</v>
      </c>
      <c r="BN6" s="1">
        <v>36.47</v>
      </c>
      <c r="BO6" s="14">
        <f t="shared" si="14"/>
        <v>1.75</v>
      </c>
      <c r="BP6" s="22">
        <f t="shared" si="15"/>
        <v>37.344999999999999</v>
      </c>
      <c r="BQ6" s="1">
        <f t="shared" si="16"/>
        <v>1.5335078377469946</v>
      </c>
      <c r="BR6" s="1">
        <f t="shared" si="17"/>
        <v>1.7846374406917278E-3</v>
      </c>
      <c r="BS6" s="1">
        <f>BR6/MIN(BR$2:BR$49)</f>
        <v>8.7045034148975624</v>
      </c>
      <c r="BU6" s="1"/>
      <c r="BV6" s="1"/>
      <c r="BW6" s="1"/>
      <c r="BX6" s="1">
        <v>27.66</v>
      </c>
      <c r="BY6" s="1">
        <v>25.57</v>
      </c>
      <c r="BZ6" s="1">
        <f t="shared" si="18"/>
        <v>2.09</v>
      </c>
      <c r="CA6" s="21">
        <f t="shared" si="19"/>
        <v>26.615000000000002</v>
      </c>
      <c r="CC6" s="1"/>
      <c r="CD6" s="17">
        <v>34.020000000000003</v>
      </c>
      <c r="CE6" s="17">
        <v>36.96</v>
      </c>
      <c r="CF6" s="17">
        <f t="shared" si="20"/>
        <v>2.9399999999999977</v>
      </c>
      <c r="CG6" s="27">
        <f t="shared" si="21"/>
        <v>35.49</v>
      </c>
      <c r="CH6" s="17">
        <f>10^(-(0.3012*CG6)+11.434)</f>
        <v>5.5515211664314501</v>
      </c>
      <c r="CI6" s="17">
        <f t="shared" si="22"/>
        <v>6.460646814144785E-3</v>
      </c>
      <c r="CJ6" s="17">
        <f>CI6/MIN(CI$2:CI$49)</f>
        <v>9.0116434433181869</v>
      </c>
      <c r="CK6" s="1"/>
      <c r="CL6" s="17">
        <v>26.86</v>
      </c>
      <c r="CM6" s="17">
        <f t="shared" si="23"/>
        <v>3.5600000000000023</v>
      </c>
      <c r="CN6" s="25">
        <f t="shared" si="24"/>
        <v>32.729999999999997</v>
      </c>
      <c r="CO6" s="17">
        <v>30.42</v>
      </c>
      <c r="CP6" s="17">
        <f t="shared" si="25"/>
        <v>2.3099999999999952</v>
      </c>
      <c r="CR6" s="1"/>
      <c r="CS6" s="1"/>
      <c r="CT6" s="1"/>
      <c r="CU6" s="1"/>
      <c r="CV6" s="1">
        <v>25.63</v>
      </c>
      <c r="CW6" s="1">
        <v>28.74</v>
      </c>
      <c r="CX6" s="1"/>
      <c r="CY6" s="1"/>
      <c r="CZ6" s="1">
        <v>26.96</v>
      </c>
      <c r="DA6" s="1">
        <v>20.87</v>
      </c>
      <c r="DB6" s="1">
        <f t="shared" si="26"/>
        <v>6.09</v>
      </c>
      <c r="DC6" s="1">
        <f t="shared" si="27"/>
        <v>26.18</v>
      </c>
      <c r="DD6" s="1">
        <f t="shared" si="28"/>
        <v>0.78000000000000114</v>
      </c>
      <c r="DE6" s="19">
        <f t="shared" si="29"/>
        <v>26.57</v>
      </c>
      <c r="DF6" s="1">
        <f>10^(-(0.3012*DE6)+11.434)</f>
        <v>2698.4600945388329</v>
      </c>
      <c r="DG6" s="1">
        <f t="shared" si="30"/>
        <v>3.1403640714362422</v>
      </c>
      <c r="DH6" s="1">
        <f>DG6/MIN(DG$2:DG$49)</f>
        <v>5.3013441688852554</v>
      </c>
      <c r="DJ6" s="17">
        <v>28.07</v>
      </c>
      <c r="DK6" s="1">
        <v>26.29</v>
      </c>
      <c r="DL6" s="1">
        <v>25.7</v>
      </c>
      <c r="DM6" s="1">
        <v>24.18</v>
      </c>
      <c r="DN6" s="1">
        <f t="shared" si="31"/>
        <v>2.1099999999999994</v>
      </c>
      <c r="DO6" s="10">
        <f t="shared" si="32"/>
        <v>25.389999999999997</v>
      </c>
      <c r="DP6" s="1">
        <f>10^(-(0.3012*DO6)+11.434)</f>
        <v>6116.9087234331782</v>
      </c>
      <c r="DQ6" s="1">
        <f>DP6/R6</f>
        <v>7.1186231073790838</v>
      </c>
      <c r="DR6" s="1">
        <f>DQ6/MIN(DQ$2:DQ$49)</f>
        <v>4.4988550425108214</v>
      </c>
      <c r="DS6" s="15">
        <v>21.38</v>
      </c>
      <c r="DT6" s="1">
        <v>27.2</v>
      </c>
      <c r="DU6" s="1">
        <v>27.11</v>
      </c>
      <c r="DV6" s="1">
        <f t="shared" si="33"/>
        <v>8.9999999999999858E-2</v>
      </c>
      <c r="DW6" s="10">
        <f t="shared" si="34"/>
        <v>27.155000000000001</v>
      </c>
      <c r="DX6" s="1">
        <f>10^(-(0.3012*DW6)+11.434)</f>
        <v>1798.5147338074773</v>
      </c>
      <c r="DY6" s="1">
        <f>DX6/R6</f>
        <v>2.0930422737872512</v>
      </c>
      <c r="DZ6" s="1">
        <f>DY6/MIN(DY$2:DY$49)</f>
        <v>3.9207034966008174</v>
      </c>
      <c r="EC6" s="17">
        <v>26.5</v>
      </c>
      <c r="ED6" s="1">
        <v>31.12</v>
      </c>
      <c r="EE6" s="1">
        <v>30.97</v>
      </c>
      <c r="EF6" s="1">
        <v>29.48</v>
      </c>
      <c r="EG6" s="1">
        <f t="shared" si="35"/>
        <v>1.6400000000000006</v>
      </c>
      <c r="EH6" s="10">
        <f t="shared" si="36"/>
        <v>30.523333333333337</v>
      </c>
      <c r="EI6" s="1">
        <f>10^(-(0.3012*EH6)+11.434)</f>
        <v>173.92899999950353</v>
      </c>
      <c r="EJ6" s="1">
        <f>EI6/R6</f>
        <v>0.20241188064432755</v>
      </c>
      <c r="EK6" s="1">
        <f>EJ6/MIN(EJ$2:EJ$49)</f>
        <v>5.4316027558936266</v>
      </c>
    </row>
    <row r="7" spans="1:141" ht="15.75" customHeight="1">
      <c r="A7" s="1" t="s">
        <v>84</v>
      </c>
      <c r="B7" s="5" t="s">
        <v>106</v>
      </c>
      <c r="C7" s="1">
        <v>31.17</v>
      </c>
      <c r="D7" s="1">
        <v>36.54</v>
      </c>
      <c r="E7" s="1">
        <f>ABS(C7-D7)</f>
        <v>5.3699999999999974</v>
      </c>
      <c r="F7" s="1">
        <f>C7+4.45</f>
        <v>35.620000000000005</v>
      </c>
      <c r="G7" s="1">
        <f>ABS(D7-F7)</f>
        <v>0.9199999999999946</v>
      </c>
      <c r="H7" s="12">
        <f>AVERAGE(F7,D7)</f>
        <v>36.08</v>
      </c>
      <c r="J7" s="1">
        <v>26.7</v>
      </c>
      <c r="K7" s="1">
        <v>33.65</v>
      </c>
      <c r="L7" s="1">
        <f t="shared" si="0"/>
        <v>6.9499999999999993</v>
      </c>
      <c r="M7" s="1">
        <f t="shared" si="1"/>
        <v>32.32</v>
      </c>
      <c r="N7" s="1">
        <f t="shared" si="2"/>
        <v>1.3299999999999983</v>
      </c>
      <c r="O7" s="1">
        <v>33.380000000000003</v>
      </c>
      <c r="P7" s="1">
        <v>38.47</v>
      </c>
      <c r="Q7" s="1">
        <v>36.130000000000003</v>
      </c>
      <c r="R7" s="1">
        <f t="shared" si="3"/>
        <v>3.687262019653065</v>
      </c>
      <c r="S7" s="12">
        <f t="shared" si="4"/>
        <v>34.79</v>
      </c>
      <c r="T7" s="1">
        <f>10^(-(0.3012*S7)+11.434)</f>
        <v>9.0209442736504446</v>
      </c>
      <c r="U7" s="1">
        <f>T7/R7</f>
        <v>2.4465156600124738</v>
      </c>
      <c r="V7" s="1">
        <f>U7/MIN(U$2:U$49)</f>
        <v>14.036886878450792</v>
      </c>
      <c r="W7" s="1">
        <v>24.05</v>
      </c>
      <c r="X7" s="1">
        <v>30.73</v>
      </c>
      <c r="Y7" s="1">
        <v>31.07</v>
      </c>
      <c r="Z7" s="1">
        <v>28.49</v>
      </c>
      <c r="AA7" s="1">
        <v>31.35</v>
      </c>
      <c r="AE7" s="1">
        <v>39.82</v>
      </c>
      <c r="AF7" s="1">
        <v>39.049999999999997</v>
      </c>
      <c r="AG7" s="1"/>
      <c r="AH7" s="1"/>
      <c r="AI7" s="1">
        <v>35.4</v>
      </c>
      <c r="AJ7" s="1">
        <v>34.42</v>
      </c>
      <c r="AK7" s="1">
        <f>ABS(AI7-AJ7)</f>
        <v>0.97999999999999687</v>
      </c>
      <c r="AL7" s="1">
        <v>36.869999999999997</v>
      </c>
      <c r="AM7" s="1">
        <v>36.9</v>
      </c>
      <c r="AN7" s="12">
        <f t="shared" si="5"/>
        <v>35.897500000000001</v>
      </c>
      <c r="AO7" s="1">
        <f>10^(-(0.3012*AN7)+11.434)</f>
        <v>4.1847835514357943</v>
      </c>
      <c r="AP7" s="1">
        <f t="shared" si="6"/>
        <v>1.1349298013352307</v>
      </c>
      <c r="AQ7" s="1">
        <f>AP7/MIN(AP$2:AP$49)</f>
        <v>17.086810384032777</v>
      </c>
      <c r="AR7" s="1"/>
      <c r="AT7" s="1">
        <v>35.31</v>
      </c>
      <c r="AU7" s="1">
        <v>35.869999999999997</v>
      </c>
      <c r="AV7" s="1">
        <f t="shared" si="7"/>
        <v>0.55999999999999517</v>
      </c>
      <c r="AW7" s="1"/>
      <c r="AX7" s="10">
        <f t="shared" si="8"/>
        <v>35.590000000000003</v>
      </c>
      <c r="AY7" s="1">
        <f t="shared" si="9"/>
        <v>5.1795496443411269</v>
      </c>
      <c r="AZ7" s="1">
        <f t="shared" si="10"/>
        <v>1.4047142884704655</v>
      </c>
      <c r="BA7" s="1">
        <f>AZ7/MIN(AZ$2:AZ$49)</f>
        <v>65.955041812735885</v>
      </c>
      <c r="BC7" s="1">
        <v>31.47</v>
      </c>
      <c r="BD7" s="1">
        <v>30.75</v>
      </c>
      <c r="BE7" s="1">
        <f t="shared" si="11"/>
        <v>0.71999999999999886</v>
      </c>
      <c r="BF7" s="8">
        <f t="shared" si="12"/>
        <v>31.11</v>
      </c>
      <c r="BG7" s="1">
        <f>10^(-(0.3012*BF7)+11.434)</f>
        <v>115.78918577506865</v>
      </c>
      <c r="BH7" s="1">
        <f t="shared" si="13"/>
        <v>31.402483782794278</v>
      </c>
      <c r="BI7" s="1">
        <f>BH7/MIN(BH$2:BH$49)</f>
        <v>107.17364465016125</v>
      </c>
      <c r="BJ7" s="1"/>
      <c r="BL7" s="1"/>
      <c r="BM7" s="1" t="s">
        <v>54</v>
      </c>
      <c r="BN7" s="1" t="s">
        <v>54</v>
      </c>
      <c r="BO7" s="14">
        <f t="shared" si="14"/>
        <v>0</v>
      </c>
      <c r="BP7" s="22">
        <v>41</v>
      </c>
      <c r="BQ7" s="1">
        <f t="shared" si="16"/>
        <v>0.12156260552373735</v>
      </c>
      <c r="BR7" s="1">
        <f t="shared" si="17"/>
        <v>3.2968257985413037E-2</v>
      </c>
      <c r="BS7" s="1">
        <f>BR7/MIN(BR$2:BR$49)</f>
        <v>160.80146458544587</v>
      </c>
      <c r="BU7" s="1"/>
      <c r="BV7" s="1"/>
      <c r="BW7" s="1"/>
      <c r="BX7" s="1">
        <v>32.01</v>
      </c>
      <c r="BY7" s="1">
        <v>31.29</v>
      </c>
      <c r="BZ7" s="1">
        <f t="shared" si="18"/>
        <v>0.71999999999999886</v>
      </c>
      <c r="CA7" s="21">
        <f t="shared" si="19"/>
        <v>31.65</v>
      </c>
      <c r="CC7" s="1"/>
      <c r="CD7" s="17">
        <v>33.75</v>
      </c>
      <c r="CE7" s="17">
        <v>35.5</v>
      </c>
      <c r="CF7" s="17">
        <f t="shared" si="20"/>
        <v>1.75</v>
      </c>
      <c r="CG7" s="27">
        <f t="shared" si="21"/>
        <v>34.625</v>
      </c>
      <c r="CH7" s="17">
        <f>10^(-(0.3012*CG7)+11.434)</f>
        <v>10.114629985751657</v>
      </c>
      <c r="CI7" s="17">
        <f t="shared" si="22"/>
        <v>2.7431275379511391</v>
      </c>
      <c r="CJ7" s="17">
        <f>CI7/MIN(CI$2:CI$49)</f>
        <v>3826.2557918258863</v>
      </c>
      <c r="CK7" s="1"/>
      <c r="CL7" s="17">
        <v>31.44</v>
      </c>
      <c r="CM7" s="17">
        <f t="shared" si="23"/>
        <v>5.3000000000000007</v>
      </c>
      <c r="CN7" s="25">
        <f t="shared" si="24"/>
        <v>37.31</v>
      </c>
      <c r="CO7" s="17">
        <v>36.74</v>
      </c>
      <c r="CP7" s="17">
        <f t="shared" si="25"/>
        <v>0.57000000000000028</v>
      </c>
      <c r="CR7" s="1"/>
      <c r="CS7" s="1"/>
      <c r="CT7" s="1"/>
      <c r="CU7" s="1"/>
      <c r="CV7" s="1">
        <v>30.67</v>
      </c>
      <c r="CW7" s="1">
        <v>36.770000000000003</v>
      </c>
      <c r="CX7" s="1"/>
      <c r="CY7" s="1"/>
      <c r="CZ7" s="1">
        <v>31.08</v>
      </c>
      <c r="DA7" s="1">
        <v>24.61</v>
      </c>
      <c r="DB7" s="1">
        <f t="shared" si="26"/>
        <v>6.4699999999999989</v>
      </c>
      <c r="DC7" s="1">
        <f t="shared" si="27"/>
        <v>29.919999999999998</v>
      </c>
      <c r="DD7" s="1">
        <f t="shared" si="28"/>
        <v>1.1600000000000001</v>
      </c>
      <c r="DE7" s="19">
        <f t="shared" si="29"/>
        <v>30.5</v>
      </c>
      <c r="DF7" s="1">
        <f>10^(-(0.3012*DE7)+11.434)</f>
        <v>176.76651509282232</v>
      </c>
      <c r="DG7" s="1">
        <f t="shared" si="30"/>
        <v>47.939775950463726</v>
      </c>
      <c r="DH7" s="1">
        <f>DG7/MIN(DG$2:DG$49)</f>
        <v>80.928594873531154</v>
      </c>
      <c r="DJ7" s="17">
        <v>36.11</v>
      </c>
      <c r="DK7" s="1">
        <v>33.06</v>
      </c>
      <c r="DL7" s="1">
        <v>31.9</v>
      </c>
      <c r="DM7" s="1">
        <v>30.82</v>
      </c>
      <c r="DN7" s="1">
        <f t="shared" si="31"/>
        <v>2.240000000000002</v>
      </c>
      <c r="DO7" s="10">
        <f t="shared" si="32"/>
        <v>31.926666666666666</v>
      </c>
      <c r="DP7" s="1">
        <f>10^(-(0.3012*DO7)+11.434)</f>
        <v>65.71855413286444</v>
      </c>
      <c r="DQ7" s="1">
        <f>DP7/R7</f>
        <v>17.823131033971897</v>
      </c>
      <c r="DR7" s="1">
        <f>DQ7/MIN(DQ$2:DQ$49)</f>
        <v>11.263931481693151</v>
      </c>
      <c r="DS7" s="15">
        <v>26.59</v>
      </c>
      <c r="DT7" s="1">
        <v>33.96</v>
      </c>
      <c r="DU7" s="1">
        <v>34.090000000000003</v>
      </c>
      <c r="DV7" s="1">
        <f t="shared" si="33"/>
        <v>0.13000000000000256</v>
      </c>
      <c r="DW7" s="10">
        <f t="shared" si="34"/>
        <v>34.025000000000006</v>
      </c>
      <c r="DX7" s="1">
        <f>10^(-(0.3012*DW7)+11.434)</f>
        <v>15.334513422710838</v>
      </c>
      <c r="DY7" s="1">
        <f>DX7/R7</f>
        <v>4.1587805100310353</v>
      </c>
      <c r="DZ7" s="1">
        <f>DY7/MIN(DY$2:DY$49)</f>
        <v>7.7902608520994354</v>
      </c>
      <c r="EC7" s="17">
        <v>32.909999999999997</v>
      </c>
      <c r="ED7" s="1" t="s">
        <v>54</v>
      </c>
      <c r="EE7" s="1">
        <v>36.47</v>
      </c>
      <c r="EF7" s="1">
        <v>33.68</v>
      </c>
      <c r="EG7" s="1">
        <f t="shared" si="35"/>
        <v>2.7899999999999991</v>
      </c>
      <c r="EH7" s="10">
        <f t="shared" si="36"/>
        <v>35.075000000000003</v>
      </c>
      <c r="EI7" s="1">
        <f>10^(-(0.3012*EH7)+11.434)</f>
        <v>7.4030383642146385</v>
      </c>
      <c r="EJ7" s="1">
        <f>EI7/R7</f>
        <v>2.0077331973579655</v>
      </c>
      <c r="EK7" s="1">
        <f>EJ7/MIN(EJ$2:EJ$49)</f>
        <v>53.876329458303758</v>
      </c>
    </row>
    <row r="8" spans="1:141" ht="15.75" customHeight="1">
      <c r="A8" s="1" t="s">
        <v>90</v>
      </c>
      <c r="B8" s="5" t="s">
        <v>106</v>
      </c>
      <c r="C8" s="1">
        <v>24.27</v>
      </c>
      <c r="D8" s="1">
        <v>28.65</v>
      </c>
      <c r="E8" s="1">
        <f>ABS(C8-D8)</f>
        <v>4.379999999999999</v>
      </c>
      <c r="F8" s="1">
        <f>C8+4.45</f>
        <v>28.72</v>
      </c>
      <c r="G8" s="1">
        <f>ABS(D8-F8)</f>
        <v>7.0000000000000284E-2</v>
      </c>
      <c r="H8" s="12">
        <f>AVERAGE(F8,D8)</f>
        <v>28.684999999999999</v>
      </c>
      <c r="J8" s="1">
        <v>23.28</v>
      </c>
      <c r="K8" s="1">
        <v>28.36</v>
      </c>
      <c r="L8" s="1">
        <f t="shared" si="0"/>
        <v>5.0799999999999983</v>
      </c>
      <c r="M8" s="1">
        <f t="shared" si="1"/>
        <v>28.900000000000002</v>
      </c>
      <c r="N8" s="1">
        <f t="shared" si="2"/>
        <v>0.5400000000000027</v>
      </c>
      <c r="O8" s="1">
        <v>29.37</v>
      </c>
      <c r="P8" s="1">
        <v>31.01</v>
      </c>
      <c r="Q8" s="1">
        <v>30.52</v>
      </c>
      <c r="R8" s="1">
        <f t="shared" si="3"/>
        <v>622.41206135653056</v>
      </c>
      <c r="S8" s="12">
        <f t="shared" si="4"/>
        <v>29.632000000000005</v>
      </c>
      <c r="T8" s="1">
        <f>10^(-(0.3012*S8)+11.434)</f>
        <v>322.73168094478132</v>
      </c>
      <c r="U8" s="1">
        <f>T8/R8</f>
        <v>0.51851771677013492</v>
      </c>
      <c r="V8" s="1">
        <f>U8/MIN(U$2:U$49)</f>
        <v>2.9749960949515697</v>
      </c>
      <c r="W8" s="1">
        <v>19.670000000000002</v>
      </c>
      <c r="X8" s="1">
        <v>25.09</v>
      </c>
      <c r="Y8" s="1">
        <v>23.78</v>
      </c>
      <c r="Z8" s="1">
        <v>23.29</v>
      </c>
      <c r="AA8" s="1">
        <v>27.25</v>
      </c>
      <c r="AE8" s="1" t="s">
        <v>54</v>
      </c>
      <c r="AF8" s="1" t="s">
        <v>54</v>
      </c>
      <c r="AG8" s="1"/>
      <c r="AH8" s="1"/>
      <c r="AI8" s="1">
        <v>29.6</v>
      </c>
      <c r="AJ8" s="1">
        <v>29.55</v>
      </c>
      <c r="AK8" s="1">
        <f>ABS(AI8-AJ8)</f>
        <v>5.0000000000000711E-2</v>
      </c>
      <c r="AL8" s="1">
        <v>31.99</v>
      </c>
      <c r="AM8" s="1">
        <v>32.78</v>
      </c>
      <c r="AN8" s="12">
        <f t="shared" si="5"/>
        <v>30.98</v>
      </c>
      <c r="AO8" s="1">
        <f>10^(-(0.3012*AN8)+11.434)</f>
        <v>126.71382477110855</v>
      </c>
      <c r="AP8" s="1">
        <f t="shared" si="6"/>
        <v>0.203585104849895</v>
      </c>
      <c r="AQ8" s="1">
        <f>AP8/MIN(AP$2:AP$49)</f>
        <v>3.0650530803676448</v>
      </c>
      <c r="AR8" s="1"/>
      <c r="AT8" s="1">
        <v>31.5</v>
      </c>
      <c r="AU8" s="1">
        <v>32.75</v>
      </c>
      <c r="AV8" s="1">
        <f t="shared" si="7"/>
        <v>1.25</v>
      </c>
      <c r="AW8" s="1"/>
      <c r="AX8" s="10">
        <f t="shared" si="8"/>
        <v>32.125</v>
      </c>
      <c r="AY8" s="1">
        <f t="shared" si="9"/>
        <v>57.273008920170177</v>
      </c>
      <c r="AZ8" s="1">
        <f t="shared" si="10"/>
        <v>9.2017832680403353E-2</v>
      </c>
      <c r="BA8" s="1">
        <f>AZ8/MIN(AZ$2:AZ$49)</f>
        <v>4.3204800091851139</v>
      </c>
      <c r="BC8" s="1">
        <v>28.12</v>
      </c>
      <c r="BD8" s="1">
        <v>26.32</v>
      </c>
      <c r="BE8" s="1">
        <f t="shared" si="11"/>
        <v>1.8000000000000007</v>
      </c>
      <c r="BF8" s="8">
        <f t="shared" si="12"/>
        <v>27.22</v>
      </c>
      <c r="BG8" s="1">
        <f>10^(-(0.3012*BF8)+11.434)</f>
        <v>1719.2379931902562</v>
      </c>
      <c r="BH8" s="1">
        <f t="shared" si="13"/>
        <v>2.7622183115205425</v>
      </c>
      <c r="BI8" s="1">
        <f>BH8/MIN(BH$2:BH$49)</f>
        <v>9.4271843530820494</v>
      </c>
      <c r="BJ8" s="1"/>
      <c r="BL8" s="1"/>
      <c r="BM8" s="1" t="s">
        <v>54</v>
      </c>
      <c r="BN8" s="1">
        <v>38.770000000000003</v>
      </c>
      <c r="BO8" s="14">
        <f t="shared" si="14"/>
        <v>0</v>
      </c>
      <c r="BP8" s="22">
        <f t="shared" si="15"/>
        <v>38.770000000000003</v>
      </c>
      <c r="BQ8" s="1">
        <f t="shared" si="16"/>
        <v>0.57078953230504303</v>
      </c>
      <c r="BR8" s="1">
        <f t="shared" si="17"/>
        <v>9.1706052588541164E-4</v>
      </c>
      <c r="BS8" s="1">
        <f>BR8/MIN(BR$2:BR$49)</f>
        <v>4.4729289530893572</v>
      </c>
      <c r="BU8" s="1"/>
      <c r="BV8" s="1"/>
      <c r="BW8" s="1"/>
      <c r="BX8" s="1">
        <v>27.43</v>
      </c>
      <c r="BY8" s="1">
        <v>26.05</v>
      </c>
      <c r="BZ8" s="1">
        <f t="shared" si="18"/>
        <v>1.379999999999999</v>
      </c>
      <c r="CA8" s="21">
        <f t="shared" si="19"/>
        <v>26.740000000000002</v>
      </c>
      <c r="CC8" s="1"/>
      <c r="CD8" s="17" t="s">
        <v>54</v>
      </c>
      <c r="CE8" s="17">
        <v>37.590000000000003</v>
      </c>
      <c r="CF8" s="17" t="e">
        <f t="shared" si="20"/>
        <v>#VALUE!</v>
      </c>
      <c r="CG8" s="27">
        <f t="shared" si="21"/>
        <v>37.590000000000003</v>
      </c>
      <c r="CH8" s="17">
        <f>10^(-(0.3012*CG8)+11.434)</f>
        <v>1.2938740418904544</v>
      </c>
      <c r="CI8" s="17">
        <f t="shared" si="22"/>
        <v>2.0788061835924103E-3</v>
      </c>
      <c r="CJ8" s="17">
        <f>CI8/MIN(CI$2:CI$49)</f>
        <v>2.8996260983165429</v>
      </c>
      <c r="CK8" s="1"/>
      <c r="CL8" s="17">
        <v>28.2</v>
      </c>
      <c r="CM8" s="17">
        <f t="shared" si="23"/>
        <v>2.5800000000000018</v>
      </c>
      <c r="CN8" s="25">
        <f t="shared" si="24"/>
        <v>34.07</v>
      </c>
      <c r="CO8" s="17">
        <v>30.78</v>
      </c>
      <c r="CP8" s="17">
        <f t="shared" si="25"/>
        <v>3.2899999999999991</v>
      </c>
      <c r="CR8" s="1"/>
      <c r="CS8" s="1"/>
      <c r="CT8" s="1"/>
      <c r="CU8" s="1"/>
      <c r="CV8" s="1">
        <v>29.56</v>
      </c>
      <c r="CW8" s="1">
        <v>32.28</v>
      </c>
      <c r="CX8" s="1"/>
      <c r="CY8" s="1"/>
      <c r="CZ8" s="1">
        <v>27.16</v>
      </c>
      <c r="DA8" s="1">
        <v>22.15</v>
      </c>
      <c r="DB8" s="1">
        <f t="shared" si="26"/>
        <v>5.0100000000000016</v>
      </c>
      <c r="DC8" s="1">
        <f t="shared" si="27"/>
        <v>27.459999999999997</v>
      </c>
      <c r="DD8" s="1">
        <f t="shared" si="28"/>
        <v>0.29999999999999716</v>
      </c>
      <c r="DE8" s="19">
        <f t="shared" si="29"/>
        <v>27.31</v>
      </c>
      <c r="DF8" s="1">
        <f>10^(-(0.3012*DE8)+11.434)</f>
        <v>1615.2063004672982</v>
      </c>
      <c r="DG8" s="1">
        <f t="shared" si="30"/>
        <v>2.5950755146791322</v>
      </c>
      <c r="DH8" s="1">
        <f>DG8/MIN(DG$2:DG$49)</f>
        <v>4.3808259598605055</v>
      </c>
      <c r="DJ8" s="17">
        <v>33.28</v>
      </c>
      <c r="DK8" s="1">
        <v>26.92</v>
      </c>
      <c r="DL8" s="1">
        <v>25.99</v>
      </c>
      <c r="DM8" s="1">
        <v>24.71</v>
      </c>
      <c r="DN8" s="1">
        <f t="shared" si="31"/>
        <v>2.2100000000000009</v>
      </c>
      <c r="DO8" s="10">
        <f t="shared" si="32"/>
        <v>25.873333333333335</v>
      </c>
      <c r="DP8" s="1">
        <f>10^(-(0.3012*DO8)+11.434)</f>
        <v>4374.737511003389</v>
      </c>
      <c r="DQ8" s="1">
        <f>DP8/R8</f>
        <v>7.0286837010657619</v>
      </c>
      <c r="DR8" s="1">
        <f>DQ8/MIN(DQ$2:DQ$49)</f>
        <v>4.4420147876596143</v>
      </c>
      <c r="DS8" s="15">
        <v>21.98</v>
      </c>
      <c r="DT8" s="1">
        <v>26.74</v>
      </c>
      <c r="DU8" s="1">
        <v>26.68</v>
      </c>
      <c r="DV8" s="1">
        <f t="shared" si="33"/>
        <v>5.9999999999998721E-2</v>
      </c>
      <c r="DW8" s="10">
        <f t="shared" si="34"/>
        <v>26.71</v>
      </c>
      <c r="DX8" s="1">
        <f>10^(-(0.3012*DW8)+11.434)</f>
        <v>2448.7700222206868</v>
      </c>
      <c r="DY8" s="1">
        <f>DX8/R8</f>
        <v>3.9343228935564931</v>
      </c>
      <c r="DZ8" s="1">
        <f>DY8/MIN(DY$2:DY$49)</f>
        <v>7.369805053011321</v>
      </c>
      <c r="EC8" s="17">
        <v>26.93</v>
      </c>
      <c r="ED8" s="1">
        <v>30.45</v>
      </c>
      <c r="EE8" s="1">
        <v>30.7</v>
      </c>
      <c r="EF8" s="1">
        <v>29.16</v>
      </c>
      <c r="EG8" s="1">
        <f t="shared" si="35"/>
        <v>1.5399999999999991</v>
      </c>
      <c r="EH8" s="10">
        <f t="shared" si="36"/>
        <v>30.103333333333335</v>
      </c>
      <c r="EI8" s="1">
        <f>10^(-(0.3012*EH8)+11.434)</f>
        <v>232.74266346513735</v>
      </c>
      <c r="EJ8" s="1">
        <f>EI8/R8</f>
        <v>0.37393662159740432</v>
      </c>
      <c r="EK8" s="1">
        <f>EJ8/MIN(EJ$2:EJ$49)</f>
        <v>10.034367438969463</v>
      </c>
    </row>
    <row r="9" spans="1:141" ht="15.75" customHeight="1">
      <c r="A9" s="1" t="s">
        <v>96</v>
      </c>
      <c r="B9" s="5" t="s">
        <v>106</v>
      </c>
      <c r="C9" s="1">
        <v>23.58</v>
      </c>
      <c r="D9" s="1">
        <v>27.95</v>
      </c>
      <c r="E9" s="1">
        <f>ABS(C9-D9)</f>
        <v>4.370000000000001</v>
      </c>
      <c r="F9" s="1">
        <f>C9+4.45</f>
        <v>28.029999999999998</v>
      </c>
      <c r="G9" s="1">
        <f>ABS(D9-F9)</f>
        <v>7.9999999999998295E-2</v>
      </c>
      <c r="H9" s="12">
        <f>AVERAGE(F9,D9)</f>
        <v>27.99</v>
      </c>
      <c r="J9" s="1">
        <v>23.52</v>
      </c>
      <c r="K9" s="1">
        <v>28.26</v>
      </c>
      <c r="L9" s="1">
        <f t="shared" si="0"/>
        <v>4.740000000000002</v>
      </c>
      <c r="M9" s="1">
        <f t="shared" si="1"/>
        <v>29.14</v>
      </c>
      <c r="N9" s="1">
        <f t="shared" si="2"/>
        <v>0.87999999999999901</v>
      </c>
      <c r="O9" s="1">
        <v>28.99</v>
      </c>
      <c r="P9" s="1">
        <v>30.08</v>
      </c>
      <c r="Q9" s="1">
        <v>30.12</v>
      </c>
      <c r="R9" s="1">
        <f t="shared" si="3"/>
        <v>1007.8873629872935</v>
      </c>
      <c r="S9" s="12">
        <f t="shared" si="4"/>
        <v>29.318000000000001</v>
      </c>
      <c r="T9" s="1">
        <f>10^(-(0.3012*S9)+11.434)</f>
        <v>401.25309935612046</v>
      </c>
      <c r="U9" s="1">
        <f>T9/R9</f>
        <v>0.39811303732079739</v>
      </c>
      <c r="V9" s="1">
        <f>U9/MIN(U$2:U$49)</f>
        <v>2.2841740852294401</v>
      </c>
      <c r="W9" s="1">
        <v>20.84</v>
      </c>
      <c r="X9" s="1">
        <v>26.46</v>
      </c>
      <c r="Y9" s="1">
        <v>25.37</v>
      </c>
      <c r="Z9" s="1">
        <v>24.4</v>
      </c>
      <c r="AA9" s="1">
        <v>26.93</v>
      </c>
      <c r="AE9" s="1">
        <v>34.35</v>
      </c>
      <c r="AF9" s="1">
        <v>37.04</v>
      </c>
      <c r="AG9" s="1"/>
      <c r="AH9" s="1"/>
      <c r="AI9" s="1">
        <v>29.22</v>
      </c>
      <c r="AJ9" s="1">
        <v>29.38</v>
      </c>
      <c r="AK9" s="1">
        <f>ABS(AI9-AJ9)</f>
        <v>0.16000000000000014</v>
      </c>
      <c r="AL9" s="1">
        <v>30.81</v>
      </c>
      <c r="AM9" s="1">
        <v>31.51</v>
      </c>
      <c r="AN9" s="12">
        <f t="shared" si="5"/>
        <v>30.23</v>
      </c>
      <c r="AO9" s="1">
        <f>10^(-(0.3012*AN9)+11.434)</f>
        <v>213.16897649918019</v>
      </c>
      <c r="AP9" s="1">
        <f t="shared" si="6"/>
        <v>0.2115007929729025</v>
      </c>
      <c r="AQ9" s="1">
        <f>AP9/MIN(AP$2:AP$49)</f>
        <v>3.1842268494041481</v>
      </c>
      <c r="AR9" s="1"/>
      <c r="AT9" s="1">
        <v>32.299999999999997</v>
      </c>
      <c r="AU9" s="1">
        <v>32.049999999999997</v>
      </c>
      <c r="AV9" s="1">
        <f t="shared" si="7"/>
        <v>0.25</v>
      </c>
      <c r="AW9" s="1"/>
      <c r="AX9" s="10">
        <f t="shared" si="8"/>
        <v>32.174999999999997</v>
      </c>
      <c r="AY9" s="1">
        <f t="shared" si="9"/>
        <v>55.32099720353677</v>
      </c>
      <c r="AZ9" s="1">
        <f t="shared" si="10"/>
        <v>5.4888075032084913E-2</v>
      </c>
      <c r="BA9" s="1">
        <f>AZ9/MIN(AZ$2:AZ$49)</f>
        <v>2.5771399305004361</v>
      </c>
      <c r="BC9" s="1">
        <v>28.29</v>
      </c>
      <c r="BD9" s="1">
        <v>26.44</v>
      </c>
      <c r="BE9" s="1">
        <f t="shared" si="11"/>
        <v>1.8499999999999979</v>
      </c>
      <c r="BF9" s="8">
        <f t="shared" si="12"/>
        <v>27.365000000000002</v>
      </c>
      <c r="BG9" s="1">
        <f>10^(-(0.3012*BF9)+11.434)</f>
        <v>1554.7551354900804</v>
      </c>
      <c r="BH9" s="1">
        <f t="shared" si="13"/>
        <v>1.5425881825543648</v>
      </c>
      <c r="BI9" s="1">
        <f>BH9/MIN(BH$2:BH$49)</f>
        <v>5.2647045011516767</v>
      </c>
      <c r="BJ9" s="1"/>
      <c r="BL9" s="1"/>
      <c r="BM9" s="1">
        <v>39.08</v>
      </c>
      <c r="BN9" s="1" t="s">
        <v>54</v>
      </c>
      <c r="BO9" s="14">
        <f t="shared" si="14"/>
        <v>0</v>
      </c>
      <c r="BP9" s="22">
        <f t="shared" si="15"/>
        <v>39.08</v>
      </c>
      <c r="BQ9" s="1">
        <f t="shared" si="16"/>
        <v>0.46036680389141993</v>
      </c>
      <c r="BR9" s="1">
        <f t="shared" si="17"/>
        <v>4.5676413932498505E-4</v>
      </c>
      <c r="BS9" s="1">
        <f>BR9/MIN(BR$2:BR$49)</f>
        <v>2.2278502736197288</v>
      </c>
      <c r="BU9" s="1"/>
      <c r="BV9" s="1"/>
      <c r="BW9" s="1"/>
      <c r="BX9" s="1">
        <v>28.43</v>
      </c>
      <c r="BY9" s="1">
        <v>27.05</v>
      </c>
      <c r="BZ9" s="1">
        <f t="shared" si="18"/>
        <v>1.379999999999999</v>
      </c>
      <c r="CA9" s="21">
        <f t="shared" si="19"/>
        <v>27.740000000000002</v>
      </c>
      <c r="CC9" s="1"/>
      <c r="CD9" s="17">
        <v>28.1</v>
      </c>
      <c r="CE9" s="17">
        <v>29.24</v>
      </c>
      <c r="CF9" s="17">
        <f t="shared" si="20"/>
        <v>1.139999999999997</v>
      </c>
      <c r="CG9" s="27">
        <f t="shared" si="21"/>
        <v>28.67</v>
      </c>
      <c r="CH9" s="17">
        <f>10^(-(0.3012*CG9)+11.434)</f>
        <v>628.92086055854486</v>
      </c>
      <c r="CI9" s="17">
        <f t="shared" si="22"/>
        <v>0.62399915273714346</v>
      </c>
      <c r="CJ9" s="17">
        <f>CI9/MIN(CI$2:CI$49)</f>
        <v>870.38620670121713</v>
      </c>
      <c r="CK9" s="1"/>
      <c r="CL9" s="17">
        <v>27.47</v>
      </c>
      <c r="CM9" s="17">
        <f t="shared" si="23"/>
        <v>2.7000000000000028</v>
      </c>
      <c r="CN9" s="25">
        <f t="shared" si="24"/>
        <v>33.339999999999996</v>
      </c>
      <c r="CO9" s="17">
        <v>30.17</v>
      </c>
      <c r="CP9" s="17">
        <f t="shared" si="25"/>
        <v>3.1699999999999946</v>
      </c>
      <c r="CR9" s="1"/>
      <c r="CS9" s="1"/>
      <c r="CT9" s="1"/>
      <c r="CU9" s="1"/>
      <c r="CV9" s="1">
        <v>26.82</v>
      </c>
      <c r="CW9" s="1">
        <v>29.51</v>
      </c>
      <c r="CX9" s="1"/>
      <c r="CY9" s="1"/>
      <c r="CZ9" s="1">
        <v>26.77</v>
      </c>
      <c r="DA9" s="1">
        <v>22.68</v>
      </c>
      <c r="DB9" s="1">
        <f t="shared" si="26"/>
        <v>4.09</v>
      </c>
      <c r="DC9" s="1">
        <f t="shared" si="27"/>
        <v>27.99</v>
      </c>
      <c r="DD9" s="1">
        <f t="shared" si="28"/>
        <v>1.2199999999999989</v>
      </c>
      <c r="DE9" s="19">
        <f t="shared" si="29"/>
        <v>27.38</v>
      </c>
      <c r="DF9" s="1">
        <f>10^(-(0.3012*DE9)+11.434)</f>
        <v>1538.6647342650069</v>
      </c>
      <c r="DG9" s="1">
        <f t="shared" si="30"/>
        <v>1.5266236990059423</v>
      </c>
      <c r="DH9" s="1">
        <f>DG9/MIN(DG$2:DG$49)</f>
        <v>2.577139930500413</v>
      </c>
      <c r="DJ9" s="17">
        <v>30.63</v>
      </c>
      <c r="DK9" s="1">
        <v>26.23</v>
      </c>
      <c r="DL9" s="1">
        <v>25.91</v>
      </c>
      <c r="DM9" s="1">
        <v>24.7</v>
      </c>
      <c r="DN9" s="1">
        <f t="shared" si="31"/>
        <v>1.5300000000000011</v>
      </c>
      <c r="DO9" s="10">
        <f t="shared" si="32"/>
        <v>25.613333333333333</v>
      </c>
      <c r="DP9" s="1">
        <f>10^(-(0.3012*DO9)+11.434)</f>
        <v>5239.1882086988853</v>
      </c>
      <c r="DQ9" s="1">
        <f>DP9/R9</f>
        <v>5.1981882113993088</v>
      </c>
      <c r="DR9" s="1">
        <f>DQ9/MIN(DQ$2:DQ$49)</f>
        <v>3.2851711481301118</v>
      </c>
      <c r="DS9" s="15">
        <v>22.46</v>
      </c>
      <c r="DT9" s="1">
        <v>26.81</v>
      </c>
      <c r="DU9" s="1">
        <v>26.56</v>
      </c>
      <c r="DV9" s="1">
        <f t="shared" si="33"/>
        <v>0.25</v>
      </c>
      <c r="DW9" s="10">
        <f t="shared" si="34"/>
        <v>26.684999999999999</v>
      </c>
      <c r="DX9" s="1">
        <f>10^(-(0.3012*DW9)+11.434)</f>
        <v>2491.5981514882178</v>
      </c>
      <c r="DY9" s="1">
        <f>DX9/R9</f>
        <v>2.472099803001131</v>
      </c>
      <c r="DZ9" s="1">
        <f>DY9/MIN(DY$2:DY$49)</f>
        <v>4.6307570864466516</v>
      </c>
      <c r="EC9" s="17">
        <v>28.22</v>
      </c>
      <c r="ED9" s="1">
        <v>30.94</v>
      </c>
      <c r="EE9" s="1">
        <v>31.18</v>
      </c>
      <c r="EF9" s="1">
        <v>30.09</v>
      </c>
      <c r="EG9" s="1">
        <f t="shared" si="35"/>
        <v>1.0899999999999999</v>
      </c>
      <c r="EH9" s="10">
        <f t="shared" si="36"/>
        <v>30.736666666666668</v>
      </c>
      <c r="EI9" s="1">
        <f>10^(-(0.3012*EH9)+11.434)</f>
        <v>150.0085454628431</v>
      </c>
      <c r="EJ9" s="1">
        <f>EI9/R9</f>
        <v>0.14883463268973862</v>
      </c>
      <c r="EK9" s="1">
        <f>EJ9/MIN(EJ$2:EJ$49)</f>
        <v>3.9938890865330001</v>
      </c>
    </row>
    <row r="10" spans="1:141" ht="15.75" customHeight="1">
      <c r="A10" s="1" t="s">
        <v>55</v>
      </c>
      <c r="B10" s="5" t="s">
        <v>106</v>
      </c>
      <c r="C10" s="1">
        <v>26.67</v>
      </c>
      <c r="D10" s="1">
        <v>30.67</v>
      </c>
      <c r="E10" s="1">
        <f>ABS(C10-D10)</f>
        <v>4</v>
      </c>
      <c r="F10" s="1">
        <f>C10+4.45</f>
        <v>31.12</v>
      </c>
      <c r="G10" s="1">
        <f>ABS(D10-F10)</f>
        <v>0.44999999999999929</v>
      </c>
      <c r="H10" s="12">
        <f>AVERAGE(F10,D10)</f>
        <v>30.895000000000003</v>
      </c>
      <c r="J10" s="1">
        <v>24.89</v>
      </c>
      <c r="K10" s="1">
        <v>30.36</v>
      </c>
      <c r="L10" s="1">
        <f t="shared" si="0"/>
        <v>5.4699999999999989</v>
      </c>
      <c r="M10" s="1">
        <f t="shared" si="1"/>
        <v>30.51</v>
      </c>
      <c r="N10" s="1">
        <f t="shared" si="2"/>
        <v>0.15000000000000213</v>
      </c>
      <c r="O10" s="1">
        <v>29.91</v>
      </c>
      <c r="P10" s="1">
        <v>30.22</v>
      </c>
      <c r="Q10" s="1">
        <v>30.48</v>
      </c>
      <c r="R10" s="1">
        <f t="shared" si="3"/>
        <v>134.40827271596856</v>
      </c>
      <c r="S10" s="12">
        <f t="shared" si="4"/>
        <v>30.295999999999999</v>
      </c>
      <c r="T10" s="1">
        <f>10^(-(0.3012*S10)+11.434)</f>
        <v>203.63142479480794</v>
      </c>
      <c r="U10" s="1">
        <f>T10/R10</f>
        <v>1.5150215137807899</v>
      </c>
      <c r="V10" s="1">
        <f>U10/MIN(U$2:U$49)</f>
        <v>8.6924379659404263</v>
      </c>
      <c r="W10" s="1">
        <v>22.31</v>
      </c>
      <c r="X10" s="1">
        <v>27.4</v>
      </c>
      <c r="Y10" s="1">
        <v>26.83</v>
      </c>
      <c r="Z10" s="1">
        <v>24.73</v>
      </c>
      <c r="AA10" s="1">
        <v>27.06</v>
      </c>
      <c r="AE10" s="1">
        <v>36.47</v>
      </c>
      <c r="AF10" s="1">
        <v>35.119999999999997</v>
      </c>
      <c r="AG10" s="1"/>
      <c r="AH10" s="1"/>
      <c r="AI10" s="1">
        <v>31.97</v>
      </c>
      <c r="AJ10" s="1">
        <v>31.12</v>
      </c>
      <c r="AK10" s="1">
        <f>ABS(AI10-AJ10)</f>
        <v>0.84999999999999787</v>
      </c>
      <c r="AL10" s="1">
        <v>32.31</v>
      </c>
      <c r="AM10" s="1">
        <v>31.66</v>
      </c>
      <c r="AN10" s="12">
        <f t="shared" si="5"/>
        <v>31.765000000000001</v>
      </c>
      <c r="AO10" s="1">
        <f>10^(-(0.3012*AN10)+11.434)</f>
        <v>73.516022159871042</v>
      </c>
      <c r="AP10" s="1">
        <f t="shared" si="6"/>
        <v>0.5469605454660148</v>
      </c>
      <c r="AQ10" s="1">
        <f>AP10/MIN(AP$2:AP$49)</f>
        <v>8.2347041349427119</v>
      </c>
      <c r="AR10" s="1"/>
      <c r="AT10" s="1">
        <v>32.35</v>
      </c>
      <c r="AU10" s="1">
        <v>32.92</v>
      </c>
      <c r="AV10" s="1">
        <f t="shared" si="7"/>
        <v>0.57000000000000028</v>
      </c>
      <c r="AW10" s="1"/>
      <c r="AX10" s="10">
        <f t="shared" si="8"/>
        <v>32.635000000000005</v>
      </c>
      <c r="AY10" s="1">
        <f t="shared" si="9"/>
        <v>40.210363581054501</v>
      </c>
      <c r="AZ10" s="1">
        <f t="shared" si="10"/>
        <v>0.29916583829647897</v>
      </c>
      <c r="BA10" s="1">
        <f>AZ10/MIN(AZ$2:AZ$49)</f>
        <v>14.046625378368757</v>
      </c>
      <c r="BC10" s="1">
        <v>28.11</v>
      </c>
      <c r="BD10" s="1">
        <v>29.17</v>
      </c>
      <c r="BE10" s="1">
        <f t="shared" si="11"/>
        <v>1.0600000000000023</v>
      </c>
      <c r="BF10" s="8">
        <f t="shared" si="12"/>
        <v>28.64</v>
      </c>
      <c r="BG10" s="1">
        <f>10^(-(0.3012*BF10)+11.434)</f>
        <v>642.14336569621548</v>
      </c>
      <c r="BH10" s="1">
        <f t="shared" si="13"/>
        <v>4.7775583505428436</v>
      </c>
      <c r="BI10" s="1">
        <f>BH10/MIN(BH$2:BH$49)</f>
        <v>16.3053452872742</v>
      </c>
      <c r="BJ10" s="1"/>
      <c r="BL10" s="1"/>
      <c r="BM10" s="1" t="s">
        <v>54</v>
      </c>
      <c r="BN10" s="1">
        <v>36.18</v>
      </c>
      <c r="BO10" s="14">
        <f t="shared" si="14"/>
        <v>0</v>
      </c>
      <c r="BP10" s="22">
        <f t="shared" si="15"/>
        <v>36.18</v>
      </c>
      <c r="BQ10" s="1">
        <f t="shared" si="16"/>
        <v>3.4402024436057466</v>
      </c>
      <c r="BR10" s="1">
        <f t="shared" si="17"/>
        <v>2.5595168914011559E-2</v>
      </c>
      <c r="BS10" s="1">
        <f>BR10/MIN(BR$2:BR$49)</f>
        <v>124.83949408264046</v>
      </c>
      <c r="BU10" s="1"/>
      <c r="BV10" s="1"/>
      <c r="BW10" s="1"/>
      <c r="BX10" s="1">
        <v>28.6</v>
      </c>
      <c r="BY10" s="1">
        <v>28.18</v>
      </c>
      <c r="BZ10" s="1">
        <f t="shared" si="18"/>
        <v>0.42000000000000171</v>
      </c>
      <c r="CA10" s="21">
        <f t="shared" si="19"/>
        <v>28.39</v>
      </c>
      <c r="CC10" s="1"/>
      <c r="CD10" s="17">
        <v>28.7</v>
      </c>
      <c r="CE10" s="17">
        <v>29.3</v>
      </c>
      <c r="CF10" s="17">
        <f t="shared" si="20"/>
        <v>0.60000000000000142</v>
      </c>
      <c r="CG10" s="27">
        <f t="shared" si="21"/>
        <v>29</v>
      </c>
      <c r="CH10" s="17">
        <f>10^(-(0.3012*CG10)+11.434)</f>
        <v>500.2648624210056</v>
      </c>
      <c r="CI10" s="17">
        <f t="shared" si="22"/>
        <v>3.7219796989591916</v>
      </c>
      <c r="CJ10" s="17">
        <f>CI10/MIN(CI$2:CI$49)</f>
        <v>5191.6092792527834</v>
      </c>
      <c r="CK10" s="1"/>
      <c r="CL10" s="17">
        <v>26.3</v>
      </c>
      <c r="CM10" s="17">
        <f t="shared" si="23"/>
        <v>6.66</v>
      </c>
      <c r="CN10" s="25">
        <f t="shared" si="24"/>
        <v>32.17</v>
      </c>
      <c r="CO10" s="17">
        <v>32.96</v>
      </c>
      <c r="CP10" s="17">
        <f t="shared" si="25"/>
        <v>0.78999999999999915</v>
      </c>
      <c r="CR10" s="1"/>
      <c r="CS10" s="1"/>
      <c r="CT10" s="1"/>
      <c r="CU10" s="1"/>
      <c r="CV10" s="1">
        <v>26.78</v>
      </c>
      <c r="CW10" s="1">
        <v>31.65</v>
      </c>
      <c r="CX10" s="1"/>
      <c r="CY10" s="1"/>
      <c r="CZ10" s="1">
        <v>27.58</v>
      </c>
      <c r="DA10" s="1">
        <v>21.99</v>
      </c>
      <c r="DB10" s="1">
        <f t="shared" si="26"/>
        <v>5.59</v>
      </c>
      <c r="DC10" s="1">
        <f t="shared" si="27"/>
        <v>27.299999999999997</v>
      </c>
      <c r="DD10" s="1">
        <f t="shared" si="28"/>
        <v>0.28000000000000114</v>
      </c>
      <c r="DE10" s="19">
        <f t="shared" si="29"/>
        <v>27.439999999999998</v>
      </c>
      <c r="DF10" s="1">
        <f>10^(-(0.3012*DE10)+11.434)</f>
        <v>1475.9512052272339</v>
      </c>
      <c r="DG10" s="1">
        <f t="shared" si="30"/>
        <v>10.981103881501495</v>
      </c>
      <c r="DH10" s="1">
        <f>DG10/MIN(DG$2:DG$49)</f>
        <v>18.537535682446144</v>
      </c>
      <c r="DJ10" s="17">
        <v>29.8</v>
      </c>
      <c r="DK10" s="1">
        <v>26.69</v>
      </c>
      <c r="DL10" s="1">
        <v>28.4</v>
      </c>
      <c r="DM10" s="1">
        <v>25.47</v>
      </c>
      <c r="DN10" s="1">
        <f t="shared" si="31"/>
        <v>2.9299999999999997</v>
      </c>
      <c r="DO10" s="10">
        <f t="shared" si="32"/>
        <v>26.853333333333335</v>
      </c>
      <c r="DP10" s="1">
        <f>10^(-(0.3012*DO10)+11.434)</f>
        <v>2217.0526155345656</v>
      </c>
      <c r="DQ10" s="1">
        <f>DP10/R10</f>
        <v>16.494911888493942</v>
      </c>
      <c r="DR10" s="1">
        <f>DQ10/MIN(DQ$2:DQ$49)</f>
        <v>10.424518394350626</v>
      </c>
      <c r="DS10" s="15">
        <v>23.77</v>
      </c>
      <c r="DT10" s="1">
        <v>28.22</v>
      </c>
      <c r="DU10" s="1">
        <v>28</v>
      </c>
      <c r="DV10" s="1">
        <f t="shared" si="33"/>
        <v>0.21999999999999886</v>
      </c>
      <c r="DW10" s="10">
        <f t="shared" si="34"/>
        <v>28.11</v>
      </c>
      <c r="DX10" s="1">
        <f>10^(-(0.3012*DW10)+11.434)</f>
        <v>927.40193990108196</v>
      </c>
      <c r="DY10" s="1">
        <f>DX10/R10</f>
        <v>6.8998873444409696</v>
      </c>
      <c r="DZ10" s="1">
        <f>DY10/MIN(DY$2:DY$49)</f>
        <v>12.924924057339513</v>
      </c>
      <c r="EC10" s="17">
        <v>29.41</v>
      </c>
      <c r="ED10" s="1">
        <v>31.33</v>
      </c>
      <c r="EE10" s="1">
        <v>31.6</v>
      </c>
      <c r="EF10" s="1">
        <v>30.42</v>
      </c>
      <c r="EG10" s="1">
        <f t="shared" si="35"/>
        <v>1.1799999999999997</v>
      </c>
      <c r="EH10" s="10">
        <f t="shared" si="36"/>
        <v>31.116666666666664</v>
      </c>
      <c r="EI10" s="1">
        <f>10^(-(0.3012*EH10)+11.434)</f>
        <v>115.25505969501306</v>
      </c>
      <c r="EJ10" s="1">
        <f>EI10/R10</f>
        <v>0.857499745856938</v>
      </c>
      <c r="EK10" s="1">
        <f>EJ10/MIN(EJ$2:EJ$49)</f>
        <v>23.010497051597621</v>
      </c>
    </row>
    <row r="11" spans="1:141" ht="15.75" customHeight="1">
      <c r="A11" s="1" t="s">
        <v>61</v>
      </c>
      <c r="B11" s="5" t="s">
        <v>106</v>
      </c>
      <c r="C11" s="1">
        <v>24.14</v>
      </c>
      <c r="D11" s="1">
        <v>28.12</v>
      </c>
      <c r="E11" s="1">
        <f>ABS(C11-D11)</f>
        <v>3.9800000000000004</v>
      </c>
      <c r="F11" s="1">
        <f>C11+4.45</f>
        <v>28.59</v>
      </c>
      <c r="G11" s="1">
        <f>ABS(D11-F11)</f>
        <v>0.46999999999999886</v>
      </c>
      <c r="H11" s="12">
        <f>AVERAGE(F11,D11)</f>
        <v>28.355</v>
      </c>
      <c r="J11" s="1">
        <v>23.14</v>
      </c>
      <c r="K11" s="1">
        <v>28.82</v>
      </c>
      <c r="L11" s="1">
        <f t="shared" si="0"/>
        <v>5.68</v>
      </c>
      <c r="M11" s="1">
        <f t="shared" si="1"/>
        <v>28.76</v>
      </c>
      <c r="N11" s="1">
        <f t="shared" si="2"/>
        <v>5.9999999999998721E-2</v>
      </c>
      <c r="O11" s="1">
        <v>29.14</v>
      </c>
      <c r="P11" s="1">
        <v>29.53</v>
      </c>
      <c r="Q11" s="1">
        <v>30.22</v>
      </c>
      <c r="R11" s="1">
        <f t="shared" si="3"/>
        <v>782.4813586866278</v>
      </c>
      <c r="S11" s="12">
        <f t="shared" si="4"/>
        <v>29.294</v>
      </c>
      <c r="T11" s="1">
        <f>10^(-(0.3012*S11)+11.434)</f>
        <v>407.98782194580247</v>
      </c>
      <c r="U11" s="1">
        <f>T11/R11</f>
        <v>0.52140260904182834</v>
      </c>
      <c r="V11" s="1">
        <f>U11/MIN(U$2:U$49)</f>
        <v>2.9915481682271077</v>
      </c>
      <c r="W11" s="1">
        <v>19.760000000000002</v>
      </c>
      <c r="X11" s="1">
        <v>25.63</v>
      </c>
      <c r="Y11" s="1">
        <v>25.16</v>
      </c>
      <c r="Z11" s="1">
        <v>23.33</v>
      </c>
      <c r="AA11" s="1">
        <v>26.01</v>
      </c>
      <c r="AE11" s="1">
        <v>35.06</v>
      </c>
      <c r="AF11" s="1">
        <v>33.81</v>
      </c>
      <c r="AG11" s="1"/>
      <c r="AH11" s="1"/>
      <c r="AI11" s="1">
        <v>30.04</v>
      </c>
      <c r="AJ11" s="1">
        <v>29.61</v>
      </c>
      <c r="AK11" s="1">
        <f>ABS(AI11-AJ11)</f>
        <v>0.42999999999999972</v>
      </c>
      <c r="AL11" s="1">
        <v>30.66</v>
      </c>
      <c r="AM11" s="1">
        <v>31.01</v>
      </c>
      <c r="AN11" s="12">
        <f t="shared" si="5"/>
        <v>30.330000000000002</v>
      </c>
      <c r="AO11" s="1">
        <f>10^(-(0.3012*AN11)+11.434)</f>
        <v>198.88590231578377</v>
      </c>
      <c r="AP11" s="1">
        <f t="shared" si="6"/>
        <v>0.25417334241624356</v>
      </c>
      <c r="AQ11" s="1">
        <f>AP11/MIN(AP$2:AP$49)</f>
        <v>3.8266787086150091</v>
      </c>
      <c r="AR11" s="1"/>
      <c r="AT11" s="1">
        <v>31.22</v>
      </c>
      <c r="AU11" s="1">
        <v>31.33</v>
      </c>
      <c r="AV11" s="1">
        <f t="shared" si="7"/>
        <v>0.10999999999999943</v>
      </c>
      <c r="AW11" s="1"/>
      <c r="AX11" s="10">
        <f t="shared" si="8"/>
        <v>31.274999999999999</v>
      </c>
      <c r="AY11" s="1">
        <f t="shared" si="9"/>
        <v>103.26900675948308</v>
      </c>
      <c r="AZ11" s="1">
        <f t="shared" si="10"/>
        <v>0.13197631561832618</v>
      </c>
      <c r="BA11" s="1">
        <f>AZ11/MIN(AZ$2:AZ$49)</f>
        <v>6.196636203064112</v>
      </c>
      <c r="BC11" s="1">
        <v>26.54</v>
      </c>
      <c r="BD11" s="1">
        <v>28.14</v>
      </c>
      <c r="BE11" s="1">
        <f t="shared" si="11"/>
        <v>1.6000000000000014</v>
      </c>
      <c r="BF11" s="8">
        <f t="shared" si="12"/>
        <v>27.34</v>
      </c>
      <c r="BG11" s="1">
        <f>10^(-(0.3012*BF11)+11.434)</f>
        <v>1581.9472577873644</v>
      </c>
      <c r="BH11" s="1">
        <f t="shared" si="13"/>
        <v>2.0217060000542593</v>
      </c>
      <c r="BI11" s="1">
        <f>BH11/MIN(BH$2:BH$49)</f>
        <v>6.8998873444409385</v>
      </c>
      <c r="BJ11" s="1"/>
      <c r="BL11" s="1"/>
      <c r="BM11" s="1">
        <v>36.33</v>
      </c>
      <c r="BN11" s="1">
        <v>34.1</v>
      </c>
      <c r="BO11" s="14">
        <f t="shared" si="14"/>
        <v>2.2299999999999969</v>
      </c>
      <c r="BP11" s="22">
        <f t="shared" si="15"/>
        <v>35.215000000000003</v>
      </c>
      <c r="BQ11" s="1">
        <f t="shared" si="16"/>
        <v>6.71803094525161</v>
      </c>
      <c r="BR11" s="1">
        <f t="shared" si="17"/>
        <v>8.5855475925044784E-3</v>
      </c>
      <c r="BS11" s="1">
        <f>BR11/MIN(BR$2:BR$49)</f>
        <v>41.875692302383953</v>
      </c>
      <c r="BU11" s="1"/>
      <c r="BV11" s="1"/>
      <c r="BW11" s="1"/>
      <c r="BX11" s="1">
        <v>26.87</v>
      </c>
      <c r="BY11" s="1">
        <v>25.19</v>
      </c>
      <c r="BZ11" s="1">
        <f t="shared" si="18"/>
        <v>1.6799999999999997</v>
      </c>
      <c r="CA11" s="21">
        <f t="shared" si="19"/>
        <v>26.03</v>
      </c>
      <c r="CC11" s="1"/>
      <c r="CD11" s="17">
        <v>29.07</v>
      </c>
      <c r="CE11" s="17">
        <v>27.34</v>
      </c>
      <c r="CF11" s="17">
        <f t="shared" si="20"/>
        <v>1.7300000000000004</v>
      </c>
      <c r="CG11" s="27">
        <f t="shared" si="21"/>
        <v>28.204999999999998</v>
      </c>
      <c r="CH11" s="17">
        <f>10^(-(0.3012*CG11)+11.434)</f>
        <v>868.26840904276253</v>
      </c>
      <c r="CI11" s="17">
        <f t="shared" si="22"/>
        <v>1.1096346250345515</v>
      </c>
      <c r="CJ11" s="17">
        <f>CI11/MIN(CI$2:CI$49)</f>
        <v>1547.7756145527871</v>
      </c>
      <c r="CK11" s="1"/>
      <c r="CL11" s="17">
        <v>25.72</v>
      </c>
      <c r="CM11" s="17">
        <f t="shared" si="23"/>
        <v>6.7100000000000009</v>
      </c>
      <c r="CN11" s="25">
        <f t="shared" si="24"/>
        <v>31.59</v>
      </c>
      <c r="CO11" s="17">
        <v>32.43</v>
      </c>
      <c r="CP11" s="17">
        <f t="shared" si="25"/>
        <v>0.83999999999999986</v>
      </c>
      <c r="CR11" s="1"/>
      <c r="CS11" s="1"/>
      <c r="CT11" s="1"/>
      <c r="CU11" s="1"/>
      <c r="CV11" s="1">
        <v>24.05</v>
      </c>
      <c r="CW11" s="1">
        <v>28.92</v>
      </c>
      <c r="CX11" s="1"/>
      <c r="CY11" s="1"/>
      <c r="CZ11" s="1">
        <v>25.5</v>
      </c>
      <c r="DA11" s="1">
        <v>20.05</v>
      </c>
      <c r="DB11" s="1">
        <f t="shared" si="26"/>
        <v>5.4499999999999993</v>
      </c>
      <c r="DC11" s="1">
        <f t="shared" si="27"/>
        <v>25.36</v>
      </c>
      <c r="DD11" s="1">
        <f t="shared" si="28"/>
        <v>0.14000000000000057</v>
      </c>
      <c r="DE11" s="19">
        <f t="shared" si="29"/>
        <v>25.43</v>
      </c>
      <c r="DF11" s="1">
        <f>10^(-(0.3012*DE11)+11.434)</f>
        <v>5949.5483740897735</v>
      </c>
      <c r="DG11" s="1">
        <f t="shared" si="30"/>
        <v>7.6034378430125384</v>
      </c>
      <c r="DH11" s="1">
        <f>DG11/MIN(DG$2:DG$49)</f>
        <v>12.835594840473696</v>
      </c>
      <c r="DJ11" s="17">
        <v>28.76</v>
      </c>
      <c r="DK11" s="1">
        <v>24.37</v>
      </c>
      <c r="DL11" s="1">
        <v>26.49</v>
      </c>
      <c r="DM11" s="1">
        <v>24.43</v>
      </c>
      <c r="DN11" s="1">
        <f t="shared" si="31"/>
        <v>2.1199999999999974</v>
      </c>
      <c r="DO11" s="10">
        <f t="shared" si="32"/>
        <v>25.096666666666664</v>
      </c>
      <c r="DP11" s="1">
        <f>10^(-(0.3012*DO11)+11.434)</f>
        <v>7496.9393943326131</v>
      </c>
      <c r="DQ11" s="1">
        <f>DP11/R11</f>
        <v>9.5809814650613632</v>
      </c>
      <c r="DR11" s="1">
        <f>DQ11/MIN(DQ$2:DQ$49)</f>
        <v>6.0550258281848759</v>
      </c>
      <c r="DS11" s="15">
        <v>21.64</v>
      </c>
      <c r="DT11" s="1">
        <v>26.77</v>
      </c>
      <c r="DU11" s="1">
        <v>25.16</v>
      </c>
      <c r="DV11" s="1">
        <f t="shared" si="33"/>
        <v>1.6099999999999994</v>
      </c>
      <c r="DW11" s="10">
        <f t="shared" si="34"/>
        <v>25.965</v>
      </c>
      <c r="DX11" s="1">
        <f>10^(-(0.3012*DW11)+11.434)</f>
        <v>4105.2725941977906</v>
      </c>
      <c r="DY11" s="1">
        <f>DX11/R11</f>
        <v>5.2464797386207014</v>
      </c>
      <c r="DZ11" s="1">
        <f>DY11/MIN(DY$2:DY$49)</f>
        <v>9.8277477305011036</v>
      </c>
      <c r="EC11" s="17">
        <v>26.74</v>
      </c>
      <c r="ED11" s="1">
        <v>31.24</v>
      </c>
      <c r="EE11" s="1">
        <v>30.66</v>
      </c>
      <c r="EF11" s="1">
        <v>28.7</v>
      </c>
      <c r="EG11" s="1">
        <f t="shared" si="35"/>
        <v>2.5399999999999991</v>
      </c>
      <c r="EH11" s="10">
        <f t="shared" si="36"/>
        <v>30.2</v>
      </c>
      <c r="EI11" s="1">
        <f>10^(-(0.3012*EH11)+11.434)</f>
        <v>217.65066579224924</v>
      </c>
      <c r="EJ11" s="1">
        <f>EI11/R11</f>
        <v>0.27815444211676754</v>
      </c>
      <c r="EK11" s="1">
        <f>EJ11/MIN(EJ$2:EJ$49)</f>
        <v>7.4641094660854765</v>
      </c>
    </row>
    <row r="12" spans="1:141" ht="15.75" customHeight="1">
      <c r="A12" s="1" t="s">
        <v>67</v>
      </c>
      <c r="B12" s="5" t="s">
        <v>106</v>
      </c>
      <c r="C12" s="1">
        <v>25.39</v>
      </c>
      <c r="D12" s="1">
        <v>29.16</v>
      </c>
      <c r="E12" s="1">
        <f>ABS(C12-D12)</f>
        <v>3.7699999999999996</v>
      </c>
      <c r="F12" s="1">
        <f>C12+4.45</f>
        <v>29.84</v>
      </c>
      <c r="G12" s="1">
        <f>ABS(D12-F12)</f>
        <v>0.67999999999999972</v>
      </c>
      <c r="H12" s="12">
        <f>AVERAGE(F12,D12)</f>
        <v>29.5</v>
      </c>
      <c r="J12" s="1">
        <v>23.96</v>
      </c>
      <c r="K12" s="1">
        <v>28.82</v>
      </c>
      <c r="L12" s="1">
        <f t="shared" si="0"/>
        <v>4.8599999999999994</v>
      </c>
      <c r="M12" s="1">
        <f t="shared" si="1"/>
        <v>29.580000000000002</v>
      </c>
      <c r="N12" s="1">
        <f t="shared" si="2"/>
        <v>0.76000000000000156</v>
      </c>
      <c r="O12" s="1">
        <v>29.5</v>
      </c>
      <c r="P12" s="1">
        <v>30.41</v>
      </c>
      <c r="Q12" s="1">
        <v>30.75</v>
      </c>
      <c r="R12" s="1">
        <f t="shared" si="3"/>
        <v>353.67144758575859</v>
      </c>
      <c r="S12" s="12">
        <f t="shared" si="4"/>
        <v>29.812000000000001</v>
      </c>
      <c r="T12" s="1">
        <f>10^(-(0.3012*S12)+11.434)</f>
        <v>284.8561498397782</v>
      </c>
      <c r="U12" s="1">
        <f>T12/R12</f>
        <v>0.80542591657955653</v>
      </c>
      <c r="V12" s="1">
        <f>U12/MIN(U$2:U$49)</f>
        <v>4.6211322759087254</v>
      </c>
      <c r="W12" s="1">
        <v>19.420000000000002</v>
      </c>
      <c r="X12" s="1">
        <v>25.68</v>
      </c>
      <c r="Y12" s="1">
        <v>25.94</v>
      </c>
      <c r="Z12" s="1">
        <v>23.37</v>
      </c>
      <c r="AA12" s="1">
        <v>25.11</v>
      </c>
      <c r="AE12" s="1">
        <v>36.47</v>
      </c>
      <c r="AF12" s="1">
        <v>36.04</v>
      </c>
      <c r="AG12" s="1"/>
      <c r="AH12" s="1"/>
      <c r="AI12" s="1">
        <v>30.1</v>
      </c>
      <c r="AJ12" s="1">
        <v>29.67</v>
      </c>
      <c r="AK12" s="1">
        <f>ABS(AI12-AJ12)</f>
        <v>0.42999999999999972</v>
      </c>
      <c r="AL12" s="1">
        <v>31.21</v>
      </c>
      <c r="AM12" s="1">
        <v>31.83</v>
      </c>
      <c r="AN12" s="12">
        <f t="shared" si="5"/>
        <v>30.702500000000001</v>
      </c>
      <c r="AO12" s="1">
        <f>10^(-(0.3012*AN12)+11.434)</f>
        <v>153.60558264802336</v>
      </c>
      <c r="AP12" s="1">
        <f t="shared" si="6"/>
        <v>0.43431717119538449</v>
      </c>
      <c r="AQ12" s="1">
        <f>AP12/MIN(AP$2:AP$49)</f>
        <v>6.5388142438538592</v>
      </c>
      <c r="AR12" s="1"/>
      <c r="AT12" s="1">
        <v>31.73</v>
      </c>
      <c r="AU12" s="1">
        <v>31.35</v>
      </c>
      <c r="AV12" s="1">
        <f t="shared" si="7"/>
        <v>0.37999999999999901</v>
      </c>
      <c r="AW12" s="1"/>
      <c r="AX12" s="10">
        <f t="shared" si="8"/>
        <v>31.54</v>
      </c>
      <c r="AY12" s="1">
        <f t="shared" si="9"/>
        <v>85.931422278684011</v>
      </c>
      <c r="AZ12" s="1">
        <f t="shared" si="10"/>
        <v>0.24296963428987939</v>
      </c>
      <c r="BA12" s="1">
        <f>AZ12/MIN(AZ$2:AZ$49)</f>
        <v>11.408065341360748</v>
      </c>
      <c r="BC12" s="1">
        <v>26.84</v>
      </c>
      <c r="BD12" s="1">
        <v>29.1</v>
      </c>
      <c r="BE12" s="1">
        <f t="shared" si="11"/>
        <v>2.2600000000000016</v>
      </c>
      <c r="BF12" s="8">
        <f t="shared" si="12"/>
        <v>27.97</v>
      </c>
      <c r="BG12" s="1">
        <f>10^(-(0.3012*BF12)+11.434)</f>
        <v>1021.9649471825478</v>
      </c>
      <c r="BH12" s="1">
        <f t="shared" si="13"/>
        <v>2.8895884984742537</v>
      </c>
      <c r="BI12" s="1">
        <f>BH12/MIN(BH$2:BH$49)</f>
        <v>9.8618865011675787</v>
      </c>
      <c r="BJ12" s="1"/>
      <c r="BL12" s="1"/>
      <c r="BM12" s="1">
        <v>38.590000000000003</v>
      </c>
      <c r="BN12" s="1">
        <v>36.78</v>
      </c>
      <c r="BO12" s="14">
        <f t="shared" si="14"/>
        <v>1.8100000000000023</v>
      </c>
      <c r="BP12" s="22">
        <f t="shared" si="15"/>
        <v>37.685000000000002</v>
      </c>
      <c r="BQ12" s="1">
        <f t="shared" si="16"/>
        <v>1.2113733080758715</v>
      </c>
      <c r="BR12" s="1">
        <f t="shared" si="17"/>
        <v>3.4251374159406426E-3</v>
      </c>
      <c r="BS12" s="1">
        <f>BR12/MIN(BR$2:BR$49)</f>
        <v>16.705981648571008</v>
      </c>
      <c r="BU12" s="1"/>
      <c r="BV12" s="1"/>
      <c r="BW12" s="1"/>
      <c r="BX12" s="1">
        <v>29.18</v>
      </c>
      <c r="BY12" s="1">
        <v>25.18</v>
      </c>
      <c r="BZ12" s="1">
        <f t="shared" si="18"/>
        <v>4</v>
      </c>
      <c r="CA12" s="21">
        <f t="shared" si="19"/>
        <v>27.18</v>
      </c>
      <c r="CC12" s="1"/>
      <c r="CD12" s="17">
        <v>29.06</v>
      </c>
      <c r="CE12" s="17">
        <v>27.53</v>
      </c>
      <c r="CF12" s="17">
        <f t="shared" si="20"/>
        <v>1.5299999999999976</v>
      </c>
      <c r="CG12" s="27">
        <f t="shared" si="21"/>
        <v>28.295000000000002</v>
      </c>
      <c r="CH12" s="17">
        <f>10^(-(0.3012*CG12)+11.434)</f>
        <v>815.72918370666991</v>
      </c>
      <c r="CI12" s="17">
        <f t="shared" si="22"/>
        <v>2.3064603865396038</v>
      </c>
      <c r="CJ12" s="17">
        <f>CI12/MIN(CI$2:CI$49)</f>
        <v>3217.1699239349496</v>
      </c>
      <c r="CK12" s="1"/>
      <c r="CL12" s="17">
        <v>26.64</v>
      </c>
      <c r="CM12" s="17">
        <f t="shared" si="23"/>
        <v>5.32</v>
      </c>
      <c r="CN12" s="25">
        <f t="shared" si="24"/>
        <v>32.51</v>
      </c>
      <c r="CO12" s="17">
        <v>31.96</v>
      </c>
      <c r="CP12" s="17">
        <f t="shared" si="25"/>
        <v>0.54999999999999716</v>
      </c>
      <c r="CR12" s="1"/>
      <c r="CS12" s="1"/>
      <c r="CT12" s="1"/>
      <c r="CU12" s="1"/>
      <c r="CV12" s="1">
        <v>27.03</v>
      </c>
      <c r="CW12" s="1">
        <v>31.57</v>
      </c>
      <c r="CX12" s="1"/>
      <c r="CY12" s="1"/>
      <c r="CZ12" s="1">
        <v>27.2</v>
      </c>
      <c r="DA12" s="1">
        <v>21.01</v>
      </c>
      <c r="DB12" s="1">
        <f t="shared" si="26"/>
        <v>6.1899999999999977</v>
      </c>
      <c r="DC12" s="1">
        <f t="shared" si="27"/>
        <v>26.32</v>
      </c>
      <c r="DD12" s="1">
        <f t="shared" si="28"/>
        <v>0.87999999999999901</v>
      </c>
      <c r="DE12" s="19">
        <f t="shared" si="29"/>
        <v>26.759999999999998</v>
      </c>
      <c r="DF12" s="1">
        <f>10^(-(0.3012*DE12)+11.434)</f>
        <v>2365.3096302343292</v>
      </c>
      <c r="DG12" s="1">
        <f t="shared" si="30"/>
        <v>6.6878727315435516</v>
      </c>
      <c r="DH12" s="1">
        <f>DG12/MIN(DG$2:DG$49)</f>
        <v>11.290001509729391</v>
      </c>
      <c r="DJ12" s="17">
        <v>29.56</v>
      </c>
      <c r="DK12" s="1">
        <v>25.65</v>
      </c>
      <c r="DL12" s="1">
        <v>26.52</v>
      </c>
      <c r="DM12" s="1">
        <v>25.03</v>
      </c>
      <c r="DN12" s="1">
        <f t="shared" si="31"/>
        <v>1.4899999999999984</v>
      </c>
      <c r="DO12" s="10">
        <f t="shared" si="32"/>
        <v>25.733333333333334</v>
      </c>
      <c r="DP12" s="1">
        <f>10^(-(0.3012*DO12)+11.434)</f>
        <v>4820.8098312226375</v>
      </c>
      <c r="DQ12" s="1">
        <f>DP12/R12</f>
        <v>13.630757767217505</v>
      </c>
      <c r="DR12" s="1">
        <f>DQ12/MIN(DQ$2:DQ$49)</f>
        <v>8.6144191635491278</v>
      </c>
      <c r="DS12" s="15">
        <v>22.58</v>
      </c>
      <c r="DT12" s="1">
        <v>27.37</v>
      </c>
      <c r="DU12" s="1">
        <v>27.61</v>
      </c>
      <c r="DV12" s="1">
        <f t="shared" si="33"/>
        <v>0.23999999999999844</v>
      </c>
      <c r="DW12" s="10">
        <f t="shared" si="34"/>
        <v>27.490000000000002</v>
      </c>
      <c r="DX12" s="1">
        <f>10^(-(0.3012*DW12)+11.434)</f>
        <v>1425.6469851399165</v>
      </c>
      <c r="DY12" s="1">
        <f>DX12/R12</f>
        <v>4.0309925917732565</v>
      </c>
      <c r="DZ12" s="1">
        <f>DY12/MIN(DY$2:DY$49)</f>
        <v>7.5508875034522314</v>
      </c>
      <c r="EC12" s="17">
        <v>26.36</v>
      </c>
      <c r="ED12" s="1">
        <v>31.85</v>
      </c>
      <c r="EE12" s="1">
        <v>32.15</v>
      </c>
      <c r="EF12" s="1">
        <v>30.52</v>
      </c>
      <c r="EG12" s="1">
        <f t="shared" si="35"/>
        <v>1.629999999999999</v>
      </c>
      <c r="EH12" s="10">
        <f t="shared" si="36"/>
        <v>31.506666666666664</v>
      </c>
      <c r="EI12" s="1">
        <f>10^(-(0.3012*EH12)+11.434)</f>
        <v>87.941121538123767</v>
      </c>
      <c r="EJ12" s="1">
        <f>EI12/R12</f>
        <v>0.2486520247490426</v>
      </c>
      <c r="EK12" s="1">
        <f>EJ12/MIN(EJ$2:EJ$49)</f>
        <v>6.6724295954674195</v>
      </c>
    </row>
    <row r="13" spans="1:141" ht="15.75" customHeight="1">
      <c r="A13" s="1" t="s">
        <v>73</v>
      </c>
      <c r="B13" s="5" t="s">
        <v>106</v>
      </c>
      <c r="C13" s="1">
        <v>22.37</v>
      </c>
      <c r="D13" s="1">
        <v>27.27</v>
      </c>
      <c r="E13" s="1">
        <f>ABS(C13-D13)</f>
        <v>4.8999999999999986</v>
      </c>
      <c r="F13" s="1">
        <f>C13+4.45</f>
        <v>26.82</v>
      </c>
      <c r="G13" s="1">
        <f>ABS(D13-F13)</f>
        <v>0.44999999999999929</v>
      </c>
      <c r="H13" s="12">
        <f>AVERAGE(F13,D13)</f>
        <v>27.045000000000002</v>
      </c>
      <c r="J13" s="1">
        <v>23.06</v>
      </c>
      <c r="K13" s="1">
        <v>27.93</v>
      </c>
      <c r="L13" s="1">
        <f t="shared" si="0"/>
        <v>4.870000000000001</v>
      </c>
      <c r="M13" s="1">
        <f t="shared" si="1"/>
        <v>28.68</v>
      </c>
      <c r="N13" s="1">
        <f t="shared" si="2"/>
        <v>0.75</v>
      </c>
      <c r="O13" s="1">
        <v>28.98</v>
      </c>
      <c r="P13" s="1">
        <v>29.76</v>
      </c>
      <c r="Q13" s="1">
        <v>30.38</v>
      </c>
      <c r="R13" s="1">
        <f t="shared" si="3"/>
        <v>1941.0914650052664</v>
      </c>
      <c r="S13" s="12">
        <f t="shared" si="4"/>
        <v>29.146000000000004</v>
      </c>
      <c r="T13" s="1">
        <f>10^(-(0.3012*S13)+11.434)</f>
        <v>452.08989510264587</v>
      </c>
      <c r="U13" s="1">
        <f>T13/R13</f>
        <v>0.23290499353229566</v>
      </c>
      <c r="V13" s="1">
        <f>U13/MIN(U$2:U$49)</f>
        <v>1.3362927125602291</v>
      </c>
      <c r="W13" s="1">
        <v>18.93</v>
      </c>
      <c r="X13" s="1">
        <v>25.22</v>
      </c>
      <c r="Y13" s="1">
        <v>24.71</v>
      </c>
      <c r="Z13" s="1">
        <v>22.63</v>
      </c>
      <c r="AA13" s="1">
        <v>24.79</v>
      </c>
      <c r="AE13" s="1">
        <v>35.270000000000003</v>
      </c>
      <c r="AF13" s="1">
        <v>34.93</v>
      </c>
      <c r="AG13" s="1"/>
      <c r="AH13" s="1"/>
      <c r="AI13" s="1">
        <v>30.38</v>
      </c>
      <c r="AJ13" s="1">
        <v>29.25</v>
      </c>
      <c r="AK13" s="1">
        <f>ABS(AI13-AJ13)</f>
        <v>1.129999999999999</v>
      </c>
      <c r="AL13" s="1">
        <v>31.91</v>
      </c>
      <c r="AM13" s="1">
        <v>32.28</v>
      </c>
      <c r="AN13" s="12">
        <f t="shared" si="5"/>
        <v>30.954999999999998</v>
      </c>
      <c r="AO13" s="1">
        <f>10^(-(0.3012*AN13)+11.434)</f>
        <v>128.93000514657743</v>
      </c>
      <c r="AP13" s="1">
        <f t="shared" si="6"/>
        <v>6.6421396142828146E-2</v>
      </c>
      <c r="AQ13" s="1">
        <f>AP13/MIN(AP$2:AP$49)</f>
        <v>1</v>
      </c>
      <c r="AR13" s="1"/>
      <c r="AT13" s="1">
        <v>30.64</v>
      </c>
      <c r="AU13" s="1">
        <v>32.24</v>
      </c>
      <c r="AV13" s="1">
        <f t="shared" si="7"/>
        <v>1.6000000000000014</v>
      </c>
      <c r="AW13" s="1"/>
      <c r="AX13" s="10">
        <f t="shared" si="8"/>
        <v>31.44</v>
      </c>
      <c r="AY13" s="1">
        <f t="shared" si="9"/>
        <v>92.10262327784973</v>
      </c>
      <c r="AZ13" s="1">
        <f t="shared" si="10"/>
        <v>4.7448883753450459E-2</v>
      </c>
      <c r="BA13" s="1">
        <f>AZ13/MIN(AZ$2:AZ$49)</f>
        <v>2.2278502736197288</v>
      </c>
      <c r="BC13" s="1">
        <v>27.02</v>
      </c>
      <c r="BD13" s="1">
        <v>28.12</v>
      </c>
      <c r="BE13" s="1">
        <f t="shared" si="11"/>
        <v>1.1000000000000014</v>
      </c>
      <c r="BF13" s="8">
        <f t="shared" si="12"/>
        <v>27.57</v>
      </c>
      <c r="BG13" s="1">
        <f>10^(-(0.3012*BF13)+11.434)</f>
        <v>1348.7019952692474</v>
      </c>
      <c r="BH13" s="1">
        <f t="shared" si="13"/>
        <v>0.69481630288121854</v>
      </c>
      <c r="BI13" s="1">
        <f>BH13/MIN(BH$2:BH$49)</f>
        <v>2.3713409441494928</v>
      </c>
      <c r="BJ13" s="1"/>
      <c r="BL13" s="1"/>
      <c r="BM13" s="1">
        <v>36.229999999999997</v>
      </c>
      <c r="BN13" s="1">
        <v>35.71</v>
      </c>
      <c r="BO13" s="14">
        <f t="shared" si="14"/>
        <v>0.51999999999999602</v>
      </c>
      <c r="BP13" s="22">
        <f t="shared" si="15"/>
        <v>35.97</v>
      </c>
      <c r="BQ13" s="1">
        <f t="shared" si="16"/>
        <v>3.9795686413057636</v>
      </c>
      <c r="BR13" s="1">
        <f t="shared" si="17"/>
        <v>2.0501705937360178E-3</v>
      </c>
      <c r="BS13" s="1">
        <f>BR13/MIN(BR$2:BR$49)</f>
        <v>9.9996315931715003</v>
      </c>
      <c r="BU13" s="1"/>
      <c r="BV13" s="1"/>
      <c r="BW13" s="1"/>
      <c r="BX13" s="1">
        <v>27.14</v>
      </c>
      <c r="BY13" s="1">
        <v>25.33</v>
      </c>
      <c r="BZ13" s="1">
        <f t="shared" si="18"/>
        <v>1.8100000000000023</v>
      </c>
      <c r="CA13" s="21">
        <f t="shared" si="19"/>
        <v>26.234999999999999</v>
      </c>
      <c r="CC13" s="1"/>
      <c r="CD13" s="17">
        <v>29.3</v>
      </c>
      <c r="CE13" s="17">
        <v>28.26</v>
      </c>
      <c r="CF13" s="17">
        <f t="shared" si="20"/>
        <v>1.0399999999999991</v>
      </c>
      <c r="CG13" s="27">
        <f t="shared" si="21"/>
        <v>28.78</v>
      </c>
      <c r="CH13" s="17">
        <f>10^(-(0.3012*CG13)+11.434)</f>
        <v>582.72546889507396</v>
      </c>
      <c r="CI13" s="17">
        <f t="shared" si="22"/>
        <v>0.30020505442462131</v>
      </c>
      <c r="CJ13" s="17">
        <f>CI13/MIN(CI$2:CI$49)</f>
        <v>418.74149573284359</v>
      </c>
      <c r="CK13" s="1"/>
      <c r="CL13" s="17">
        <v>25.07</v>
      </c>
      <c r="CM13" s="17">
        <f t="shared" si="23"/>
        <v>7.6700000000000017</v>
      </c>
      <c r="CN13" s="25">
        <f t="shared" si="24"/>
        <v>30.94</v>
      </c>
      <c r="CO13" s="17">
        <v>32.74</v>
      </c>
      <c r="CP13" s="17">
        <f t="shared" si="25"/>
        <v>1.8000000000000007</v>
      </c>
      <c r="CR13" s="1"/>
      <c r="CS13" s="1"/>
      <c r="CT13" s="1"/>
      <c r="CU13" s="1"/>
      <c r="CV13" s="1">
        <v>24.63</v>
      </c>
      <c r="CW13" s="1">
        <v>29.86</v>
      </c>
      <c r="CX13" s="1"/>
      <c r="CY13" s="1"/>
      <c r="CZ13" s="1">
        <v>26.32</v>
      </c>
      <c r="DA13" s="1">
        <v>21</v>
      </c>
      <c r="DB13" s="1">
        <f t="shared" si="26"/>
        <v>5.32</v>
      </c>
      <c r="DC13" s="1">
        <f t="shared" si="27"/>
        <v>26.31</v>
      </c>
      <c r="DD13" s="1">
        <f t="shared" si="28"/>
        <v>1.0000000000001563E-2</v>
      </c>
      <c r="DE13" s="19">
        <f t="shared" si="29"/>
        <v>26.314999999999998</v>
      </c>
      <c r="DF13" s="1">
        <f>10^(-(0.3012*DE13)+11.434)</f>
        <v>3220.4903340023097</v>
      </c>
      <c r="DG13" s="1">
        <f t="shared" si="30"/>
        <v>1.6591131289084167</v>
      </c>
      <c r="DH13" s="1">
        <f>DG13/MIN(DG$2:DG$49)</f>
        <v>2.8007993695574855</v>
      </c>
      <c r="DJ13" s="17">
        <v>28.34</v>
      </c>
      <c r="DK13" s="1">
        <v>25.59</v>
      </c>
      <c r="DL13" s="1">
        <v>23.69</v>
      </c>
      <c r="DM13" s="1">
        <v>22.3</v>
      </c>
      <c r="DN13" s="1">
        <f t="shared" si="31"/>
        <v>3.2899999999999991</v>
      </c>
      <c r="DO13" s="10">
        <f t="shared" si="32"/>
        <v>23.86</v>
      </c>
      <c r="DP13" s="1">
        <f>10^(-(0.3012*DO13)+11.434)</f>
        <v>17675.349093449309</v>
      </c>
      <c r="DQ13" s="1">
        <f>DP13/R13</f>
        <v>9.105881619752191</v>
      </c>
      <c r="DR13" s="1">
        <f>DQ13/MIN(DQ$2:DQ$49)</f>
        <v>5.7547703851695449</v>
      </c>
      <c r="DS13" s="15">
        <v>21.73</v>
      </c>
      <c r="DT13" s="1">
        <v>26.19</v>
      </c>
      <c r="DU13" s="1">
        <v>25.89</v>
      </c>
      <c r="DV13" s="1">
        <f t="shared" si="33"/>
        <v>0.30000000000000071</v>
      </c>
      <c r="DW13" s="10">
        <f t="shared" si="34"/>
        <v>26.04</v>
      </c>
      <c r="DX13" s="1">
        <f>10^(-(0.3012*DW13)+11.434)</f>
        <v>3897.1937733993086</v>
      </c>
      <c r="DY13" s="1">
        <f>DX13/R13</f>
        <v>2.0077331973579797</v>
      </c>
      <c r="DZ13" s="1">
        <f>DY13/MIN(DY$2:DY$49)</f>
        <v>3.7609018535872618</v>
      </c>
      <c r="EC13" s="17">
        <v>27.49</v>
      </c>
      <c r="ED13" s="1">
        <v>30.65</v>
      </c>
      <c r="EE13" s="1">
        <v>30.4</v>
      </c>
      <c r="EF13" s="1">
        <v>29.73</v>
      </c>
      <c r="EG13" s="1">
        <f t="shared" si="35"/>
        <v>0.91999999999999815</v>
      </c>
      <c r="EH13" s="10">
        <f t="shared" si="36"/>
        <v>30.26</v>
      </c>
      <c r="EI13" s="1">
        <f>10^(-(0.3012*EH13)+11.434)</f>
        <v>208.77957058528986</v>
      </c>
      <c r="EJ13" s="1">
        <f>EI13/R13</f>
        <v>0.10755782215791847</v>
      </c>
      <c r="EK13" s="1">
        <f>EJ13/MIN(EJ$2:EJ$49)</f>
        <v>2.8862503593720681</v>
      </c>
    </row>
    <row r="14" spans="1:141" ht="15.75" customHeight="1">
      <c r="A14" s="1" t="s">
        <v>79</v>
      </c>
      <c r="B14" s="5" t="s">
        <v>106</v>
      </c>
      <c r="C14" s="1">
        <v>23.07</v>
      </c>
      <c r="D14" s="1">
        <v>27.37</v>
      </c>
      <c r="E14" s="1">
        <f>ABS(C14-D14)</f>
        <v>4.3000000000000007</v>
      </c>
      <c r="F14" s="1">
        <f>C14+4.45</f>
        <v>27.52</v>
      </c>
      <c r="G14" s="1">
        <f>ABS(D14-F14)</f>
        <v>0.14999999999999858</v>
      </c>
      <c r="H14" s="12">
        <f>AVERAGE(F14,D14)</f>
        <v>27.445</v>
      </c>
      <c r="J14" s="1">
        <v>22.94</v>
      </c>
      <c r="K14" s="1">
        <v>29.63</v>
      </c>
      <c r="L14" s="1">
        <f t="shared" si="0"/>
        <v>6.6899999999999977</v>
      </c>
      <c r="M14" s="1">
        <f t="shared" si="1"/>
        <v>28.560000000000002</v>
      </c>
      <c r="N14" s="1">
        <f t="shared" si="2"/>
        <v>1.0699999999999967</v>
      </c>
      <c r="O14" s="1">
        <v>29.63</v>
      </c>
      <c r="P14" s="1">
        <v>29.86</v>
      </c>
      <c r="Q14" s="1">
        <v>30.22</v>
      </c>
      <c r="R14" s="1">
        <f t="shared" si="3"/>
        <v>1470.8419231741264</v>
      </c>
      <c r="S14" s="12">
        <f t="shared" si="4"/>
        <v>29.579999999999995</v>
      </c>
      <c r="T14" s="1">
        <f>10^(-(0.3012*S14)+11.434)</f>
        <v>334.58309946333878</v>
      </c>
      <c r="U14" s="1">
        <f>T14/R14</f>
        <v>0.2274772660418172</v>
      </c>
      <c r="V14" s="1">
        <f>U14/MIN(U$2:U$49)</f>
        <v>1.3051511188086831</v>
      </c>
      <c r="W14" s="1">
        <v>19.48</v>
      </c>
      <c r="X14" s="1">
        <v>25.62</v>
      </c>
      <c r="Y14" s="1">
        <v>26.12</v>
      </c>
      <c r="Z14" s="1">
        <v>23.42</v>
      </c>
      <c r="AA14" s="1">
        <v>25.83</v>
      </c>
      <c r="AE14" s="1">
        <v>34.229999999999997</v>
      </c>
      <c r="AF14" s="1">
        <v>34.200000000000003</v>
      </c>
      <c r="AG14" s="1"/>
      <c r="AH14" s="1"/>
      <c r="AI14" s="1">
        <v>30.57</v>
      </c>
      <c r="AJ14" s="1">
        <v>29.85</v>
      </c>
      <c r="AK14" s="1">
        <f>ABS(AI14-AJ14)</f>
        <v>0.71999999999999886</v>
      </c>
      <c r="AL14" s="1">
        <v>29.7</v>
      </c>
      <c r="AM14" s="1">
        <v>30.22</v>
      </c>
      <c r="AN14" s="12">
        <f t="shared" si="5"/>
        <v>30.085000000000001</v>
      </c>
      <c r="AO14" s="1">
        <f>10^(-(0.3012*AN14)+11.434)</f>
        <v>235.72085082796607</v>
      </c>
      <c r="AP14" s="1">
        <f t="shared" si="6"/>
        <v>0.16026253203285948</v>
      </c>
      <c r="AQ14" s="1">
        <f>AP14/MIN(AP$2:AP$49)</f>
        <v>2.412814865984473</v>
      </c>
      <c r="AR14" s="1"/>
      <c r="AT14" s="1">
        <v>31.41</v>
      </c>
      <c r="AU14" s="1">
        <v>31.99</v>
      </c>
      <c r="AV14" s="1">
        <f t="shared" si="7"/>
        <v>0.57999999999999829</v>
      </c>
      <c r="AW14" s="1"/>
      <c r="AX14" s="10">
        <f t="shared" si="8"/>
        <v>31.7</v>
      </c>
      <c r="AY14" s="1">
        <f t="shared" si="9"/>
        <v>76.905960401733381</v>
      </c>
      <c r="AZ14" s="1">
        <f t="shared" si="10"/>
        <v>5.2287033154295559E-2</v>
      </c>
      <c r="BA14" s="1">
        <f>AZ14/MIN(AZ$2:AZ$49)</f>
        <v>2.4550141521736064</v>
      </c>
      <c r="BC14" s="1">
        <v>27.07</v>
      </c>
      <c r="BD14" s="1">
        <v>27.47</v>
      </c>
      <c r="BE14" s="1">
        <f t="shared" si="11"/>
        <v>0.39999999999999858</v>
      </c>
      <c r="BF14" s="8">
        <f t="shared" si="12"/>
        <v>27.27</v>
      </c>
      <c r="BG14" s="1">
        <f>10^(-(0.3012*BF14)+11.434)</f>
        <v>1660.6419325036875</v>
      </c>
      <c r="BH14" s="1">
        <f t="shared" si="13"/>
        <v>1.12904174564182</v>
      </c>
      <c r="BI14" s="1">
        <f>BH14/MIN(BH$2:BH$49)</f>
        <v>3.8533104476567916</v>
      </c>
      <c r="BJ14" s="1"/>
      <c r="BL14" s="1"/>
      <c r="BM14" s="1">
        <v>37.729999999999997</v>
      </c>
      <c r="BN14" s="1">
        <v>36.9</v>
      </c>
      <c r="BO14" s="14">
        <f t="shared" si="14"/>
        <v>0.82999999999999829</v>
      </c>
      <c r="BP14" s="22">
        <f t="shared" si="15"/>
        <v>37.314999999999998</v>
      </c>
      <c r="BQ14" s="1">
        <f t="shared" si="16"/>
        <v>1.5657484844402212</v>
      </c>
      <c r="BR14" s="1">
        <f t="shared" si="17"/>
        <v>1.0645253305408126E-3</v>
      </c>
      <c r="BS14" s="1">
        <f>BR14/MIN(BR$2:BR$49)</f>
        <v>5.1921831088256685</v>
      </c>
      <c r="BU14" s="1"/>
      <c r="BV14" s="1"/>
      <c r="BW14" s="1"/>
      <c r="BX14" s="1">
        <v>27.35</v>
      </c>
      <c r="BY14" s="1">
        <v>25.59</v>
      </c>
      <c r="BZ14" s="1">
        <f t="shared" si="18"/>
        <v>1.7600000000000016</v>
      </c>
      <c r="CA14" s="21">
        <f t="shared" si="19"/>
        <v>26.47</v>
      </c>
      <c r="CC14" s="1"/>
      <c r="CD14" s="17">
        <v>33.69</v>
      </c>
      <c r="CE14" s="17">
        <v>35.42</v>
      </c>
      <c r="CF14" s="17">
        <f t="shared" si="20"/>
        <v>1.730000000000004</v>
      </c>
      <c r="CG14" s="27">
        <f t="shared" si="21"/>
        <v>34.555</v>
      </c>
      <c r="CH14" s="17">
        <f>10^(-(0.3012*CG14)+11.434)</f>
        <v>10.617786783607229</v>
      </c>
      <c r="CI14" s="17">
        <f t="shared" si="22"/>
        <v>7.2188497052719904E-3</v>
      </c>
      <c r="CJ14" s="17">
        <f>CI14/MIN(CI$2:CI$49)</f>
        <v>10.069223947111109</v>
      </c>
      <c r="CK14" s="1"/>
      <c r="CL14" s="17">
        <v>25.19</v>
      </c>
      <c r="CM14" s="17">
        <f t="shared" si="23"/>
        <v>6.870000000000001</v>
      </c>
      <c r="CN14" s="25">
        <f t="shared" si="24"/>
        <v>31.060000000000002</v>
      </c>
      <c r="CO14" s="17">
        <v>32.06</v>
      </c>
      <c r="CP14" s="17">
        <f t="shared" si="25"/>
        <v>1</v>
      </c>
      <c r="CR14" s="1"/>
      <c r="CS14" s="1"/>
      <c r="CT14" s="1"/>
      <c r="CU14" s="1"/>
      <c r="CV14" s="1">
        <v>24.32</v>
      </c>
      <c r="CW14" s="1">
        <v>28.79</v>
      </c>
      <c r="CX14" s="1"/>
      <c r="CY14" s="1"/>
      <c r="CZ14" s="1">
        <v>26.31</v>
      </c>
      <c r="DA14" s="1">
        <v>21.18</v>
      </c>
      <c r="DB14" s="1">
        <f t="shared" si="26"/>
        <v>5.129999999999999</v>
      </c>
      <c r="DC14" s="1">
        <f t="shared" si="27"/>
        <v>26.49</v>
      </c>
      <c r="DD14" s="1">
        <f t="shared" si="28"/>
        <v>0.17999999999999972</v>
      </c>
      <c r="DE14" s="19">
        <f t="shared" si="29"/>
        <v>26.4</v>
      </c>
      <c r="DF14" s="1">
        <f>10^(-(0.3012*DE14)+11.434)</f>
        <v>3036.1274616047726</v>
      </c>
      <c r="DG14" s="1">
        <f t="shared" si="30"/>
        <v>2.0642105815509444</v>
      </c>
      <c r="DH14" s="1">
        <f>DG14/MIN(DG$2:DG$49)</f>
        <v>3.4846567088801041</v>
      </c>
      <c r="DJ14" s="17">
        <v>29.32</v>
      </c>
      <c r="DK14" s="1">
        <v>25.45</v>
      </c>
      <c r="DL14" s="1">
        <v>24.4</v>
      </c>
      <c r="DM14" s="1">
        <v>23.24</v>
      </c>
      <c r="DN14" s="1">
        <f t="shared" si="31"/>
        <v>2.2100000000000009</v>
      </c>
      <c r="DO14" s="10">
        <f t="shared" si="32"/>
        <v>24.36333333333333</v>
      </c>
      <c r="DP14" s="1">
        <f>10^(-(0.3012*DO14)+11.434)</f>
        <v>12467.058576046516</v>
      </c>
      <c r="DQ14" s="1">
        <f>DP14/R14</f>
        <v>8.4761376322087596</v>
      </c>
      <c r="DR14" s="1">
        <f>DQ14/MIN(DQ$2:DQ$49)</f>
        <v>5.3567823373244705</v>
      </c>
      <c r="DS14" s="15">
        <v>22.47</v>
      </c>
      <c r="DT14" s="1">
        <v>26.47</v>
      </c>
      <c r="DU14" s="1">
        <v>26.3</v>
      </c>
      <c r="DV14" s="1">
        <f t="shared" si="33"/>
        <v>0.16999999999999815</v>
      </c>
      <c r="DW14" s="10">
        <f t="shared" si="34"/>
        <v>26.384999999999998</v>
      </c>
      <c r="DX14" s="1">
        <f>10^(-(0.3012*DW14)+11.434)</f>
        <v>3067.8773990276468</v>
      </c>
      <c r="DY14" s="1">
        <f>DX14/R14</f>
        <v>2.0857968152057187</v>
      </c>
      <c r="DZ14" s="1">
        <f>DY14/MIN(DY$2:DY$49)</f>
        <v>3.9071312457433662</v>
      </c>
      <c r="EC14" s="17">
        <v>27.3</v>
      </c>
      <c r="ED14" s="1">
        <v>30.61</v>
      </c>
      <c r="EE14" s="1">
        <v>30.23</v>
      </c>
      <c r="EF14" s="1">
        <v>29.12</v>
      </c>
      <c r="EG14" s="1">
        <f t="shared" si="35"/>
        <v>1.4899999999999984</v>
      </c>
      <c r="EH14" s="10">
        <f t="shared" si="36"/>
        <v>29.986666666666668</v>
      </c>
      <c r="EI14" s="1">
        <f>10^(-(0.3012*EH14)+11.434)</f>
        <v>252.35737426604751</v>
      </c>
      <c r="EJ14" s="1">
        <f>EI14/R14</f>
        <v>0.17157341675538579</v>
      </c>
      <c r="EK14" s="1">
        <f>EJ14/MIN(EJ$2:EJ$49)</f>
        <v>4.6040708693586048</v>
      </c>
    </row>
    <row r="15" spans="1:141" ht="15.75" customHeight="1">
      <c r="A15" s="1" t="s">
        <v>85</v>
      </c>
      <c r="B15" s="5" t="s">
        <v>106</v>
      </c>
      <c r="C15" s="1">
        <v>25.58</v>
      </c>
      <c r="D15" s="1">
        <v>30.09</v>
      </c>
      <c r="E15" s="1">
        <f>ABS(C15-D15)</f>
        <v>4.5100000000000016</v>
      </c>
      <c r="F15" s="1">
        <f>C15+4.45</f>
        <v>30.029999999999998</v>
      </c>
      <c r="G15" s="1">
        <f>ABS(D15-F15)</f>
        <v>6.0000000000002274E-2</v>
      </c>
      <c r="H15" s="12">
        <f>AVERAGE(F15,D15)</f>
        <v>30.06</v>
      </c>
      <c r="J15" s="1">
        <v>23.56</v>
      </c>
      <c r="K15" s="1">
        <v>31.67</v>
      </c>
      <c r="L15" s="1">
        <f t="shared" si="0"/>
        <v>8.110000000000003</v>
      </c>
      <c r="M15" s="1">
        <f t="shared" si="1"/>
        <v>29.18</v>
      </c>
      <c r="N15" s="1">
        <f t="shared" si="2"/>
        <v>2.490000000000002</v>
      </c>
      <c r="O15" s="1">
        <v>29.24</v>
      </c>
      <c r="P15" s="1">
        <v>28.38</v>
      </c>
      <c r="Q15" s="1">
        <v>29.24</v>
      </c>
      <c r="R15" s="1">
        <f t="shared" si="3"/>
        <v>239.84352587654433</v>
      </c>
      <c r="S15" s="12">
        <f t="shared" si="4"/>
        <v>29.542000000000002</v>
      </c>
      <c r="T15" s="1">
        <f>10^(-(0.3012*S15)+11.434)</f>
        <v>343.51808021421226</v>
      </c>
      <c r="U15" s="1">
        <f>T15/R15</f>
        <v>1.4322591321102942</v>
      </c>
      <c r="V15" s="1">
        <f>U15/MIN(U$2:U$49)</f>
        <v>8.2175886901773616</v>
      </c>
      <c r="W15" s="1">
        <v>18.2</v>
      </c>
      <c r="X15" s="1">
        <v>24.78</v>
      </c>
      <c r="Y15" s="1">
        <v>25.06</v>
      </c>
      <c r="Z15" s="1">
        <v>21.43</v>
      </c>
      <c r="AA15" s="1">
        <v>23.31</v>
      </c>
      <c r="AE15" s="1">
        <v>35.520000000000003</v>
      </c>
      <c r="AF15" s="1">
        <v>34.96</v>
      </c>
      <c r="AG15" s="1"/>
      <c r="AH15" s="1"/>
      <c r="AI15" s="1">
        <v>31.25</v>
      </c>
      <c r="AJ15" s="1">
        <v>29.45</v>
      </c>
      <c r="AK15" s="1">
        <f>ABS(AI15-AJ15)</f>
        <v>1.8000000000000007</v>
      </c>
      <c r="AL15" s="1">
        <v>29.31</v>
      </c>
      <c r="AM15" s="1">
        <v>29.65</v>
      </c>
      <c r="AN15" s="12">
        <f t="shared" si="5"/>
        <v>29.914999999999999</v>
      </c>
      <c r="AO15" s="1">
        <f>10^(-(0.3012*AN15)+11.434)</f>
        <v>265.21739191920125</v>
      </c>
      <c r="AP15" s="1">
        <f t="shared" si="6"/>
        <v>1.1057934165615866</v>
      </c>
      <c r="AQ15" s="1">
        <f>AP15/MIN(AP$2:AP$49)</f>
        <v>16.648150758285208</v>
      </c>
      <c r="AR15" s="1"/>
      <c r="AT15" s="1">
        <v>32.380000000000003</v>
      </c>
      <c r="AU15" s="1">
        <v>31.17</v>
      </c>
      <c r="AV15" s="1">
        <f t="shared" si="7"/>
        <v>1.2100000000000009</v>
      </c>
      <c r="AW15" s="1"/>
      <c r="AX15" s="10">
        <f t="shared" si="8"/>
        <v>31.775000000000002</v>
      </c>
      <c r="AY15" s="1">
        <f t="shared" si="9"/>
        <v>73.007924111674114</v>
      </c>
      <c r="AZ15" s="1">
        <f t="shared" si="10"/>
        <v>0.30439814393511622</v>
      </c>
      <c r="BA15" s="1">
        <f>AZ15/MIN(AZ$2:AZ$49)</f>
        <v>14.292295932164501</v>
      </c>
      <c r="BC15" s="1">
        <v>25.49</v>
      </c>
      <c r="BD15" s="1">
        <v>28.59</v>
      </c>
      <c r="BE15" s="1">
        <f t="shared" si="11"/>
        <v>3.1000000000000014</v>
      </c>
      <c r="BF15" s="8">
        <f t="shared" si="12"/>
        <v>27.04</v>
      </c>
      <c r="BG15" s="1">
        <f>10^(-(0.3012*BF15)+11.434)</f>
        <v>1947.8342587952266</v>
      </c>
      <c r="BH15" s="1">
        <f t="shared" si="13"/>
        <v>8.121270948117413</v>
      </c>
      <c r="BI15" s="1">
        <f>BH15/MIN(BH$2:BH$49)</f>
        <v>27.717113484446944</v>
      </c>
      <c r="BJ15" s="1"/>
      <c r="BL15" s="1"/>
      <c r="BM15" s="1">
        <v>38.74</v>
      </c>
      <c r="BN15" s="1">
        <v>33.32</v>
      </c>
      <c r="BO15" s="14">
        <f t="shared" si="14"/>
        <v>5.4200000000000017</v>
      </c>
      <c r="BP15" s="22">
        <f t="shared" si="15"/>
        <v>36.03</v>
      </c>
      <c r="BQ15" s="1">
        <f t="shared" si="16"/>
        <v>3.8173677485533966</v>
      </c>
      <c r="BR15" s="1">
        <f t="shared" si="17"/>
        <v>1.5916075844041446E-2</v>
      </c>
      <c r="BS15" s="1">
        <f>BR15/MIN(BR$2:BR$49)</f>
        <v>77.630073973192282</v>
      </c>
      <c r="BU15" s="1"/>
      <c r="BV15" s="1"/>
      <c r="BW15" s="1"/>
      <c r="BX15" s="1">
        <v>28.07</v>
      </c>
      <c r="BY15" s="1">
        <v>25.77</v>
      </c>
      <c r="BZ15" s="1">
        <f t="shared" si="18"/>
        <v>2.3000000000000007</v>
      </c>
      <c r="CA15" s="21">
        <f t="shared" si="19"/>
        <v>26.92</v>
      </c>
      <c r="CC15" s="1"/>
      <c r="CD15" s="17" t="s">
        <v>54</v>
      </c>
      <c r="CE15" s="17">
        <v>31.43</v>
      </c>
      <c r="CF15" s="17" t="e">
        <f t="shared" si="20"/>
        <v>#VALUE!</v>
      </c>
      <c r="CG15" s="27">
        <f t="shared" si="21"/>
        <v>31.43</v>
      </c>
      <c r="CH15" s="17">
        <f>10^(-(0.3012*CG15)+11.434)</f>
        <v>92.743610728057746</v>
      </c>
      <c r="CI15" s="17">
        <f t="shared" si="22"/>
        <v>0.38668381974919785</v>
      </c>
      <c r="CJ15" s="17">
        <f>CI15/MIN(CI$2:CI$49)</f>
        <v>539.36653854082635</v>
      </c>
      <c r="CK15" s="1"/>
      <c r="CL15" s="17">
        <v>26.06</v>
      </c>
      <c r="CM15" s="17">
        <f t="shared" si="23"/>
        <v>6.5999999999999979</v>
      </c>
      <c r="CN15" s="25">
        <f t="shared" si="24"/>
        <v>31.93</v>
      </c>
      <c r="CO15" s="17">
        <v>32.659999999999997</v>
      </c>
      <c r="CP15" s="17">
        <f t="shared" si="25"/>
        <v>0.72999999999999687</v>
      </c>
      <c r="CR15" s="1"/>
      <c r="CS15" s="1"/>
      <c r="CT15" s="1"/>
      <c r="CU15" s="1"/>
      <c r="CV15" s="1">
        <v>25.58</v>
      </c>
      <c r="CW15" s="1">
        <v>28.96</v>
      </c>
      <c r="CX15" s="1"/>
      <c r="CY15" s="1"/>
      <c r="CZ15" s="1">
        <v>27.23</v>
      </c>
      <c r="DA15" s="1">
        <v>19.16</v>
      </c>
      <c r="DB15" s="1">
        <f t="shared" si="26"/>
        <v>8.07</v>
      </c>
      <c r="DC15" s="1">
        <f t="shared" si="27"/>
        <v>24.47</v>
      </c>
      <c r="DD15" s="1">
        <f t="shared" si="28"/>
        <v>2.7600000000000016</v>
      </c>
      <c r="DE15" s="19">
        <f t="shared" si="29"/>
        <v>25.85</v>
      </c>
      <c r="DF15" s="1">
        <f>10^(-(0.3012*DE15)+11.434)</f>
        <v>4446.1079191401122</v>
      </c>
      <c r="DG15" s="1">
        <f t="shared" si="30"/>
        <v>18.537535682446045</v>
      </c>
      <c r="DH15" s="1">
        <f>DG15/MIN(DG$2:DG$49)</f>
        <v>31.293778192632374</v>
      </c>
      <c r="DJ15" s="17">
        <v>28.14</v>
      </c>
      <c r="DK15" s="1">
        <v>26.31</v>
      </c>
      <c r="DL15" s="1">
        <v>26.31</v>
      </c>
      <c r="DM15" s="1">
        <v>25.19</v>
      </c>
      <c r="DN15" s="1">
        <f t="shared" si="31"/>
        <v>1.1199999999999974</v>
      </c>
      <c r="DO15" s="10">
        <f t="shared" si="32"/>
        <v>25.936666666666667</v>
      </c>
      <c r="DP15" s="1">
        <f>10^(-(0.3012*DO15)+11.434)</f>
        <v>4186.7400801704407</v>
      </c>
      <c r="DQ15" s="1">
        <f>DP15/R15</f>
        <v>17.456131304229988</v>
      </c>
      <c r="DR15" s="1">
        <f>DQ15/MIN(DQ$2:DQ$49)</f>
        <v>11.031993569003545</v>
      </c>
      <c r="DS15" s="15">
        <v>22.93</v>
      </c>
      <c r="DT15" s="1">
        <v>27.51</v>
      </c>
      <c r="DU15" s="1">
        <v>27.77</v>
      </c>
      <c r="DV15" s="1">
        <f t="shared" si="33"/>
        <v>0.25999999999999801</v>
      </c>
      <c r="DW15" s="10">
        <f t="shared" si="34"/>
        <v>27.64</v>
      </c>
      <c r="DX15" s="1">
        <f>10^(-(0.3012*DW15)+11.434)</f>
        <v>1284.7895631370825</v>
      </c>
      <c r="DY15" s="1">
        <f>DX15/R15</f>
        <v>5.3567823373244092</v>
      </c>
      <c r="DZ15" s="1">
        <f>DY15/MIN(DY$2:DY$49)</f>
        <v>10.03436743896942</v>
      </c>
      <c r="EC15" s="17">
        <v>27.23</v>
      </c>
      <c r="ED15" s="1">
        <v>31.39</v>
      </c>
      <c r="EE15" s="1">
        <v>31.75</v>
      </c>
      <c r="EF15" s="1">
        <v>29.08</v>
      </c>
      <c r="EG15" s="1">
        <f t="shared" si="35"/>
        <v>2.6700000000000017</v>
      </c>
      <c r="EH15" s="10">
        <f t="shared" si="36"/>
        <v>30.74</v>
      </c>
      <c r="EI15" s="1">
        <f>10^(-(0.3012*EH15)+11.434)</f>
        <v>149.66215693645279</v>
      </c>
      <c r="EJ15" s="1">
        <f>EI15/R15</f>
        <v>0.62399915273714335</v>
      </c>
      <c r="EK15" s="1">
        <f>EJ15/MIN(EJ$2:EJ$49)</f>
        <v>16.744647136785243</v>
      </c>
    </row>
    <row r="16" spans="1:141" ht="15.75" customHeight="1">
      <c r="A16" s="1" t="s">
        <v>91</v>
      </c>
      <c r="B16" s="5" t="s">
        <v>106</v>
      </c>
      <c r="C16" s="1">
        <v>25.17</v>
      </c>
      <c r="D16" s="1">
        <v>29.79</v>
      </c>
      <c r="E16" s="1">
        <f>ABS(C16-D16)</f>
        <v>4.6199999999999974</v>
      </c>
      <c r="F16" s="1">
        <f>C16+4.45</f>
        <v>29.62</v>
      </c>
      <c r="G16" s="1">
        <f>ABS(D16-F16)</f>
        <v>0.16999999999999815</v>
      </c>
      <c r="H16" s="12">
        <f>AVERAGE(F16,D16)</f>
        <v>29.704999999999998</v>
      </c>
      <c r="J16" s="1">
        <v>22.58</v>
      </c>
      <c r="K16" s="1">
        <v>27.45</v>
      </c>
      <c r="L16" s="1">
        <f t="shared" si="0"/>
        <v>4.870000000000001</v>
      </c>
      <c r="M16" s="1">
        <f t="shared" si="1"/>
        <v>28.2</v>
      </c>
      <c r="N16" s="1">
        <f t="shared" si="2"/>
        <v>0.75</v>
      </c>
      <c r="O16" s="1">
        <v>30.06</v>
      </c>
      <c r="P16" s="1">
        <v>29.29</v>
      </c>
      <c r="Q16" s="1">
        <v>29.53</v>
      </c>
      <c r="R16" s="1">
        <f t="shared" si="3"/>
        <v>306.79904258899228</v>
      </c>
      <c r="S16" s="12">
        <f t="shared" si="4"/>
        <v>28.905999999999999</v>
      </c>
      <c r="T16" s="1">
        <f>10^(-(0.3012*S16)+11.434)</f>
        <v>533.96501094065252</v>
      </c>
      <c r="U16" s="1">
        <f>T16/R16</f>
        <v>1.7404389741071857</v>
      </c>
      <c r="V16" s="1">
        <f>U16/MIN(U$2:U$49)</f>
        <v>9.9857709466960678</v>
      </c>
      <c r="W16" s="1">
        <v>20.079999999999998</v>
      </c>
      <c r="X16" s="1">
        <v>27.22</v>
      </c>
      <c r="Y16" s="1">
        <v>26.18</v>
      </c>
      <c r="Z16" s="1">
        <v>25.74</v>
      </c>
      <c r="AA16" s="1">
        <v>27.22</v>
      </c>
      <c r="AE16" s="1">
        <v>34.68</v>
      </c>
      <c r="AF16" s="1">
        <v>35.19</v>
      </c>
      <c r="AG16" s="1"/>
      <c r="AH16" s="1"/>
      <c r="AI16" s="1">
        <v>29.62</v>
      </c>
      <c r="AJ16" s="1">
        <v>29.54</v>
      </c>
      <c r="AK16" s="1">
        <f>ABS(AI16-AJ16)</f>
        <v>8.0000000000001847E-2</v>
      </c>
      <c r="AL16" s="1">
        <v>30.01</v>
      </c>
      <c r="AM16" s="1">
        <v>31.03</v>
      </c>
      <c r="AN16" s="12">
        <f t="shared" si="5"/>
        <v>30.05</v>
      </c>
      <c r="AO16" s="1">
        <f>10^(-(0.3012*AN16)+11.434)</f>
        <v>241.51271492490102</v>
      </c>
      <c r="AP16" s="1">
        <f t="shared" si="6"/>
        <v>0.7872016577589096</v>
      </c>
      <c r="AQ16" s="1">
        <f>AP16/MIN(AP$2:AP$49)</f>
        <v>11.85162769036296</v>
      </c>
      <c r="AR16" s="1"/>
      <c r="AT16" s="1">
        <v>30.51</v>
      </c>
      <c r="AU16" s="1">
        <v>33.01</v>
      </c>
      <c r="AV16" s="1">
        <f t="shared" si="7"/>
        <v>2.4999999999999964</v>
      </c>
      <c r="AW16" s="1"/>
      <c r="AX16" s="10">
        <f t="shared" si="8"/>
        <v>31.759999999999998</v>
      </c>
      <c r="AY16" s="1">
        <f t="shared" si="9"/>
        <v>73.771395688949269</v>
      </c>
      <c r="AZ16" s="1">
        <f t="shared" si="10"/>
        <v>0.2404551039873295</v>
      </c>
      <c r="BA16" s="1">
        <f>AZ16/MIN(AZ$2:AZ$49)</f>
        <v>11.290001509729439</v>
      </c>
      <c r="BC16" s="1">
        <v>27.22</v>
      </c>
      <c r="BD16" s="1">
        <v>27.1</v>
      </c>
      <c r="BE16" s="1">
        <f t="shared" si="11"/>
        <v>0.11999999999999744</v>
      </c>
      <c r="BF16" s="8">
        <f t="shared" si="12"/>
        <v>27.16</v>
      </c>
      <c r="BG16" s="1">
        <f>10^(-(0.3012*BF16)+11.434)</f>
        <v>1792.2888375724692</v>
      </c>
      <c r="BH16" s="1">
        <f t="shared" si="13"/>
        <v>5.8418984050531559</v>
      </c>
      <c r="BI16" s="1">
        <f>BH16/MIN(BH$2:BH$49)</f>
        <v>19.937835111264526</v>
      </c>
      <c r="BJ16" s="1"/>
      <c r="BL16" s="1"/>
      <c r="BM16" s="1">
        <v>38</v>
      </c>
      <c r="BN16" s="1">
        <v>35.119999999999997</v>
      </c>
      <c r="BO16" s="14">
        <f t="shared" si="14"/>
        <v>2.8800000000000026</v>
      </c>
      <c r="BP16" s="22">
        <f t="shared" si="15"/>
        <v>36.56</v>
      </c>
      <c r="BQ16" s="1">
        <f t="shared" si="16"/>
        <v>2.6431876715911584</v>
      </c>
      <c r="BR16" s="1">
        <f t="shared" si="17"/>
        <v>8.6153713169572783E-3</v>
      </c>
      <c r="BS16" s="1">
        <f>BR16/MIN(BR$2:BR$49)</f>
        <v>42.021156420431225</v>
      </c>
      <c r="BU16" s="1"/>
      <c r="BV16" s="1"/>
      <c r="BW16" s="1"/>
      <c r="BX16" s="1">
        <v>26.7</v>
      </c>
      <c r="BY16" s="1">
        <v>25.51</v>
      </c>
      <c r="BZ16" s="1">
        <f t="shared" si="18"/>
        <v>1.1899999999999977</v>
      </c>
      <c r="CA16" s="21">
        <f t="shared" si="19"/>
        <v>26.105</v>
      </c>
      <c r="CC16" s="1"/>
      <c r="CD16" s="17">
        <v>28.18</v>
      </c>
      <c r="CE16" s="17">
        <v>27.81</v>
      </c>
      <c r="CF16" s="17">
        <f t="shared" si="20"/>
        <v>0.37000000000000099</v>
      </c>
      <c r="CG16" s="27">
        <f t="shared" si="21"/>
        <v>27.994999999999997</v>
      </c>
      <c r="CH16" s="17">
        <f>10^(-(0.3012*CG16)+11.434)</f>
        <v>1004.3983717543726</v>
      </c>
      <c r="CI16" s="17">
        <f t="shared" si="22"/>
        <v>3.273798911751916</v>
      </c>
      <c r="CJ16" s="17">
        <f>CI16/MIN(CI$2:CI$49)</f>
        <v>4566.4635982328773</v>
      </c>
      <c r="CK16" s="1"/>
      <c r="CL16" s="17">
        <v>25.09</v>
      </c>
      <c r="CM16" s="17">
        <f t="shared" si="23"/>
        <v>8.02</v>
      </c>
      <c r="CN16" s="25">
        <f t="shared" si="24"/>
        <v>30.96</v>
      </c>
      <c r="CO16" s="17">
        <v>33.11</v>
      </c>
      <c r="CP16" s="17">
        <f t="shared" si="25"/>
        <v>2.1499999999999986</v>
      </c>
      <c r="CR16" s="1"/>
      <c r="CS16" s="1"/>
      <c r="CT16" s="1"/>
      <c r="CU16" s="1"/>
      <c r="CV16" s="1">
        <v>25.83</v>
      </c>
      <c r="CW16" s="1">
        <v>30.76</v>
      </c>
      <c r="CX16" s="1"/>
      <c r="CY16" s="1"/>
      <c r="CZ16" s="1">
        <v>25.43</v>
      </c>
      <c r="DA16" s="1">
        <v>20.21</v>
      </c>
      <c r="DB16" s="1">
        <f t="shared" si="26"/>
        <v>5.2199999999999989</v>
      </c>
      <c r="DC16" s="1">
        <f t="shared" si="27"/>
        <v>25.52</v>
      </c>
      <c r="DD16" s="1">
        <f t="shared" si="28"/>
        <v>8.9999999999999858E-2</v>
      </c>
      <c r="DE16" s="19">
        <f t="shared" si="29"/>
        <v>25.475000000000001</v>
      </c>
      <c r="DF16" s="1">
        <f>10^(-(0.3012*DE16)+11.434)</f>
        <v>5766.7350711358931</v>
      </c>
      <c r="DG16" s="1">
        <f t="shared" si="30"/>
        <v>18.796457193842624</v>
      </c>
      <c r="DH16" s="1">
        <f>DG16/MIN(DG$2:DG$49)</f>
        <v>31.730871476537331</v>
      </c>
      <c r="DJ16" s="17">
        <v>29.52</v>
      </c>
      <c r="DK16" s="1">
        <v>25.7</v>
      </c>
      <c r="DL16" s="1">
        <v>25.56</v>
      </c>
      <c r="DM16" s="1">
        <v>24.37</v>
      </c>
      <c r="DN16" s="1">
        <f t="shared" si="31"/>
        <v>1.3299999999999983</v>
      </c>
      <c r="DO16" s="10">
        <f t="shared" si="32"/>
        <v>25.209999999999997</v>
      </c>
      <c r="DP16" s="1">
        <f>10^(-(0.3012*DO16)+11.434)</f>
        <v>6930.2356140450747</v>
      </c>
      <c r="DQ16" s="1">
        <f>DP16/R16</f>
        <v>22.588843679441542</v>
      </c>
      <c r="DR16" s="1">
        <f>DQ16/MIN(DQ$2:DQ$49)</f>
        <v>14.275785044217619</v>
      </c>
      <c r="DS16" s="15">
        <v>22.12</v>
      </c>
      <c r="DT16" s="1">
        <v>26.46</v>
      </c>
      <c r="DU16" s="1">
        <v>26.52</v>
      </c>
      <c r="DV16" s="1">
        <f t="shared" si="33"/>
        <v>5.9999999999998721E-2</v>
      </c>
      <c r="DW16" s="10">
        <f t="shared" si="34"/>
        <v>26.490000000000002</v>
      </c>
      <c r="DX16" s="1">
        <f>10^(-(0.3012*DW16)+11.434)</f>
        <v>2852.4103262200929</v>
      </c>
      <c r="DY16" s="1">
        <f>DX16/R16</f>
        <v>9.297324731359625</v>
      </c>
      <c r="DZ16" s="1">
        <f>DY16/MIN(DY$2:DY$49)</f>
        <v>17.415822909929496</v>
      </c>
      <c r="EC16" s="17">
        <v>27.4</v>
      </c>
      <c r="ED16" s="1">
        <v>30.7</v>
      </c>
      <c r="EE16" s="1">
        <v>30.64</v>
      </c>
      <c r="EF16" s="1">
        <v>28.81</v>
      </c>
      <c r="EG16" s="1">
        <f t="shared" si="35"/>
        <v>1.8900000000000006</v>
      </c>
      <c r="EH16" s="10">
        <f t="shared" si="36"/>
        <v>30.05</v>
      </c>
      <c r="EI16" s="1">
        <f>10^(-(0.3012*EH16)+11.434)</f>
        <v>241.51271492490102</v>
      </c>
      <c r="EJ16" s="1">
        <f>EI16/R16</f>
        <v>0.7872016577589096</v>
      </c>
      <c r="EK16" s="1">
        <f>EJ16/MIN(EJ$2:EJ$49)</f>
        <v>21.124089555002858</v>
      </c>
    </row>
    <row r="17" spans="1:141" ht="15.75" customHeight="1">
      <c r="A17" s="1" t="s">
        <v>97</v>
      </c>
      <c r="B17" s="5" t="s">
        <v>106</v>
      </c>
      <c r="C17" s="1">
        <v>26.6</v>
      </c>
      <c r="D17" s="1">
        <v>30.82</v>
      </c>
      <c r="E17" s="1">
        <f>ABS(C17-D17)</f>
        <v>4.2199999999999989</v>
      </c>
      <c r="F17" s="1">
        <f>C17+4.45</f>
        <v>31.05</v>
      </c>
      <c r="G17" s="1">
        <f>ABS(D17-F17)</f>
        <v>0.23000000000000043</v>
      </c>
      <c r="H17" s="12">
        <f>AVERAGE(F17,D17)</f>
        <v>30.935000000000002</v>
      </c>
      <c r="J17" s="1">
        <v>24.96</v>
      </c>
      <c r="K17" s="1">
        <v>29.84</v>
      </c>
      <c r="L17" s="1">
        <f t="shared" si="0"/>
        <v>4.879999999999999</v>
      </c>
      <c r="M17" s="1">
        <f t="shared" si="1"/>
        <v>30.580000000000002</v>
      </c>
      <c r="N17" s="1">
        <f t="shared" si="2"/>
        <v>0.74000000000000199</v>
      </c>
      <c r="O17" s="1">
        <v>29.64</v>
      </c>
      <c r="P17" s="1">
        <v>30.2</v>
      </c>
      <c r="Q17" s="1">
        <v>31.45</v>
      </c>
      <c r="R17" s="1">
        <f t="shared" si="3"/>
        <v>130.73082443392849</v>
      </c>
      <c r="S17" s="12">
        <f t="shared" si="4"/>
        <v>30.342000000000002</v>
      </c>
      <c r="T17" s="1">
        <f>10^(-(0.3012*S17)+11.434)</f>
        <v>197.23755033000165</v>
      </c>
      <c r="U17" s="1">
        <f>T17/R17</f>
        <v>1.5087302568774492</v>
      </c>
      <c r="V17" s="1">
        <f>U17/MIN(U$2:U$49)</f>
        <v>8.6563418710251714</v>
      </c>
      <c r="W17" s="1">
        <v>18.260000000000002</v>
      </c>
      <c r="X17" s="1">
        <v>24.14</v>
      </c>
      <c r="Y17" s="1">
        <v>22.8</v>
      </c>
      <c r="Z17" s="1">
        <v>22.52</v>
      </c>
      <c r="AA17" s="1">
        <v>25.22</v>
      </c>
      <c r="AE17" s="1">
        <v>35.619999999999997</v>
      </c>
      <c r="AF17" s="1">
        <v>37.15</v>
      </c>
      <c r="AG17" s="1"/>
      <c r="AH17" s="1"/>
      <c r="AI17" s="1">
        <v>32.28</v>
      </c>
      <c r="AJ17" s="1">
        <v>29.75</v>
      </c>
      <c r="AK17" s="1">
        <f>ABS(AI17-AJ17)</f>
        <v>2.5300000000000011</v>
      </c>
      <c r="AL17" s="1">
        <v>30.96</v>
      </c>
      <c r="AM17" s="1">
        <v>31.95</v>
      </c>
      <c r="AN17" s="12">
        <f t="shared" si="5"/>
        <v>31.235000000000003</v>
      </c>
      <c r="AO17" s="1">
        <f>10^(-(0.3012*AN17)+11.434)</f>
        <v>106.17395617091678</v>
      </c>
      <c r="AP17" s="1">
        <f t="shared" si="6"/>
        <v>0.812157015230767</v>
      </c>
      <c r="AQ17" s="1">
        <f>AP17/MIN(AP$2:AP$49)</f>
        <v>12.227340320946562</v>
      </c>
      <c r="AR17" s="1"/>
      <c r="AT17" s="1">
        <v>33.130000000000003</v>
      </c>
      <c r="AU17" s="1">
        <v>34.24</v>
      </c>
      <c r="AV17" s="1">
        <f t="shared" si="7"/>
        <v>1.1099999999999994</v>
      </c>
      <c r="AW17" s="1"/>
      <c r="AX17" s="10">
        <f t="shared" si="8"/>
        <v>33.685000000000002</v>
      </c>
      <c r="AY17" s="1">
        <f t="shared" si="9"/>
        <v>19.412344951793106</v>
      </c>
      <c r="AZ17" s="1">
        <f t="shared" si="10"/>
        <v>0.14849095487502359</v>
      </c>
      <c r="BA17" s="1">
        <f>AZ17/MIN(AZ$2:AZ$49)</f>
        <v>6.9720420856964704</v>
      </c>
      <c r="BC17" s="1">
        <v>29.96</v>
      </c>
      <c r="BD17" s="1">
        <v>28.94</v>
      </c>
      <c r="BE17" s="1">
        <f t="shared" si="11"/>
        <v>1.0199999999999996</v>
      </c>
      <c r="BF17" s="8">
        <f t="shared" si="12"/>
        <v>29.450000000000003</v>
      </c>
      <c r="BG17" s="1">
        <f>10^(-(0.3012*BF17)+11.434)</f>
        <v>366.15081065627595</v>
      </c>
      <c r="BH17" s="1">
        <f t="shared" si="13"/>
        <v>2.8007993695574758</v>
      </c>
      <c r="BI17" s="1">
        <f>BH17/MIN(BH$2:BH$49)</f>
        <v>9.5588577784352076</v>
      </c>
      <c r="BJ17" s="1"/>
      <c r="BL17" s="1"/>
      <c r="BM17" s="1">
        <v>37.56</v>
      </c>
      <c r="BN17" s="1">
        <v>37.590000000000003</v>
      </c>
      <c r="BO17" s="14">
        <f t="shared" si="14"/>
        <v>3.0000000000001137E-2</v>
      </c>
      <c r="BP17" s="22">
        <f t="shared" si="15"/>
        <v>37.575000000000003</v>
      </c>
      <c r="BQ17" s="1">
        <f t="shared" si="16"/>
        <v>1.3074045739193683</v>
      </c>
      <c r="BR17" s="1">
        <f t="shared" si="17"/>
        <v>1.0000736854376161E-2</v>
      </c>
      <c r="BS17" s="1">
        <f>BR17/MIN(BR$2:BR$49)</f>
        <v>48.778225826455795</v>
      </c>
      <c r="BU17" s="1"/>
      <c r="BV17" s="1"/>
      <c r="BW17" s="1"/>
      <c r="BX17" s="1">
        <v>29.71</v>
      </c>
      <c r="BY17" s="1">
        <v>27.88</v>
      </c>
      <c r="BZ17" s="1">
        <f t="shared" si="18"/>
        <v>1.8300000000000018</v>
      </c>
      <c r="CA17" s="21">
        <f t="shared" si="19"/>
        <v>28.795000000000002</v>
      </c>
      <c r="CC17" s="1"/>
      <c r="CD17" s="17" t="s">
        <v>54</v>
      </c>
      <c r="CE17" s="17">
        <v>32.29</v>
      </c>
      <c r="CF17" s="17" t="e">
        <f t="shared" si="20"/>
        <v>#VALUE!</v>
      </c>
      <c r="CG17" s="27">
        <f t="shared" si="21"/>
        <v>32.29</v>
      </c>
      <c r="CH17" s="17">
        <f>10^(-(0.3012*CG17)+11.434)</f>
        <v>51.080130719655308</v>
      </c>
      <c r="CI17" s="17">
        <f t="shared" si="22"/>
        <v>0.39072751924295607</v>
      </c>
      <c r="CJ17" s="17">
        <f>CI17/MIN(CI$2:CI$49)</f>
        <v>545.00689918550574</v>
      </c>
      <c r="CK17" s="1"/>
      <c r="CL17" s="17">
        <v>26.76</v>
      </c>
      <c r="CM17" s="17">
        <f t="shared" si="23"/>
        <v>7.7399999999999984</v>
      </c>
      <c r="CN17" s="25">
        <f t="shared" si="24"/>
        <v>32.630000000000003</v>
      </c>
      <c r="CO17" s="17">
        <v>34.5</v>
      </c>
      <c r="CP17" s="17">
        <f t="shared" si="25"/>
        <v>1.8699999999999974</v>
      </c>
      <c r="CR17" s="1"/>
      <c r="CS17" s="1"/>
      <c r="CT17" s="1"/>
      <c r="CU17" s="1"/>
      <c r="CV17" s="1">
        <v>28.13</v>
      </c>
      <c r="CW17" s="1">
        <v>32.78</v>
      </c>
      <c r="CX17" s="1"/>
      <c r="CY17" s="1"/>
      <c r="CZ17" s="1">
        <v>28.45</v>
      </c>
      <c r="DA17" s="1">
        <v>23.25</v>
      </c>
      <c r="DB17" s="1">
        <f t="shared" si="26"/>
        <v>5.1999999999999993</v>
      </c>
      <c r="DC17" s="1">
        <f t="shared" si="27"/>
        <v>28.56</v>
      </c>
      <c r="DD17" s="1">
        <f t="shared" si="28"/>
        <v>0.10999999999999943</v>
      </c>
      <c r="DE17" s="19">
        <f t="shared" si="29"/>
        <v>28.504999999999999</v>
      </c>
      <c r="DF17" s="1">
        <f>10^(-(0.3012*DE17)+11.434)</f>
        <v>705.17027950733666</v>
      </c>
      <c r="DG17" s="1">
        <f t="shared" si="30"/>
        <v>5.3940628200025662</v>
      </c>
      <c r="DH17" s="1">
        <f>DG17/MIN(DG$2:DG$49)</f>
        <v>9.1058816197521679</v>
      </c>
      <c r="DJ17" s="17">
        <v>29.94</v>
      </c>
      <c r="DK17" s="1">
        <v>27.87</v>
      </c>
      <c r="DL17" s="1">
        <v>27.01</v>
      </c>
      <c r="DM17" s="1">
        <v>25.36</v>
      </c>
      <c r="DN17" s="1">
        <f t="shared" si="31"/>
        <v>2.5100000000000016</v>
      </c>
      <c r="DO17" s="10">
        <f t="shared" si="32"/>
        <v>26.74666666666667</v>
      </c>
      <c r="DP17" s="1">
        <f>10^(-(0.3012*DO17)+11.434)</f>
        <v>2387.283519934002</v>
      </c>
      <c r="DQ17" s="1">
        <f>DP17/R17</f>
        <v>18.261060696825467</v>
      </c>
      <c r="DR17" s="1">
        <f>DQ17/MIN(DQ$2:DQ$49)</f>
        <v>11.54069596862765</v>
      </c>
      <c r="DS17" s="15">
        <v>23.86</v>
      </c>
      <c r="DT17" s="1">
        <v>28.14</v>
      </c>
      <c r="DU17" s="1">
        <v>28.13</v>
      </c>
      <c r="DV17" s="1">
        <f t="shared" si="33"/>
        <v>1.0000000000001563E-2</v>
      </c>
      <c r="DW17" s="10">
        <f t="shared" si="34"/>
        <v>28.134999999999998</v>
      </c>
      <c r="DX17" s="1">
        <f>10^(-(0.3012*DW17)+11.434)</f>
        <v>911.46080985114975</v>
      </c>
      <c r="DY17" s="1">
        <f>DX17/R17</f>
        <v>6.9720420856964997</v>
      </c>
      <c r="DZ17" s="1">
        <f>DY17/MIN(DY$2:DY$49)</f>
        <v>13.060084894690876</v>
      </c>
      <c r="EC17" s="17">
        <v>29.18</v>
      </c>
      <c r="ED17" s="1">
        <v>32.19</v>
      </c>
      <c r="EE17" s="1">
        <v>32.42</v>
      </c>
      <c r="EF17" s="1">
        <v>31.22</v>
      </c>
      <c r="EG17" s="1">
        <f t="shared" si="35"/>
        <v>1.2000000000000028</v>
      </c>
      <c r="EH17" s="10">
        <f t="shared" si="36"/>
        <v>31.943333333333332</v>
      </c>
      <c r="EI17" s="1">
        <f>10^(-(0.3012*EH17)+11.434)</f>
        <v>64.963288325550096</v>
      </c>
      <c r="EJ17" s="1">
        <f>EI17/R17</f>
        <v>0.49692403154990133</v>
      </c>
      <c r="EK17" s="1">
        <f>EJ17/MIN(EJ$2:EJ$49)</f>
        <v>13.334661634704078</v>
      </c>
    </row>
    <row r="18" spans="1:141" ht="15.75" customHeight="1">
      <c r="A18" s="1" t="s">
        <v>56</v>
      </c>
      <c r="B18" s="5" t="s">
        <v>106</v>
      </c>
      <c r="C18" s="1">
        <v>24.64</v>
      </c>
      <c r="D18" s="1">
        <v>28.78</v>
      </c>
      <c r="E18" s="1">
        <f>ABS(C18-D18)</f>
        <v>4.1400000000000006</v>
      </c>
      <c r="F18" s="1">
        <f>C18+4.45</f>
        <v>29.09</v>
      </c>
      <c r="G18" s="1">
        <f>ABS(D18-F18)</f>
        <v>0.30999999999999872</v>
      </c>
      <c r="H18" s="12">
        <f>AVERAGE(F18,D18)</f>
        <v>28.935000000000002</v>
      </c>
      <c r="J18" s="1">
        <v>25.01</v>
      </c>
      <c r="K18" s="1">
        <v>30.08</v>
      </c>
      <c r="L18" s="1">
        <f t="shared" si="0"/>
        <v>5.0699999999999967</v>
      </c>
      <c r="M18" s="1">
        <f t="shared" si="1"/>
        <v>30.630000000000003</v>
      </c>
      <c r="N18" s="1">
        <f t="shared" si="2"/>
        <v>0.55000000000000426</v>
      </c>
      <c r="O18" s="1">
        <v>30.17</v>
      </c>
      <c r="P18" s="1">
        <v>29.8</v>
      </c>
      <c r="Q18" s="1">
        <v>29.92</v>
      </c>
      <c r="R18" s="1">
        <f t="shared" si="3"/>
        <v>523.33285410985036</v>
      </c>
      <c r="S18" s="12">
        <f t="shared" si="4"/>
        <v>30.119999999999997</v>
      </c>
      <c r="T18" s="1">
        <f>10^(-(0.3012*S18)+11.434)</f>
        <v>230.0678849655518</v>
      </c>
      <c r="U18" s="1">
        <f>T18/R18</f>
        <v>0.43962056492111484</v>
      </c>
      <c r="V18" s="1">
        <f>U18/MIN(U$2:U$49)</f>
        <v>2.5223235804698914</v>
      </c>
      <c r="W18" s="1">
        <v>20.48</v>
      </c>
      <c r="X18" s="1">
        <v>25.68</v>
      </c>
      <c r="Y18" s="1">
        <v>25.91</v>
      </c>
      <c r="Z18" s="1">
        <v>25.4</v>
      </c>
      <c r="AA18" s="1">
        <v>25.35</v>
      </c>
      <c r="AE18" s="1">
        <v>35.549999999999997</v>
      </c>
      <c r="AF18" s="1">
        <v>36.46</v>
      </c>
      <c r="AG18" s="1"/>
      <c r="AH18" s="1"/>
      <c r="AI18" s="1">
        <v>30.65</v>
      </c>
      <c r="AJ18" s="1">
        <v>29.53</v>
      </c>
      <c r="AK18" s="1">
        <f>ABS(AI18-AJ18)</f>
        <v>1.1199999999999974</v>
      </c>
      <c r="AL18" s="1">
        <v>29.49</v>
      </c>
      <c r="AM18" s="1">
        <v>31.04</v>
      </c>
      <c r="AN18" s="12">
        <f t="shared" si="5"/>
        <v>30.177500000000002</v>
      </c>
      <c r="AO18" s="1">
        <f>10^(-(0.3012*AN18)+11.434)</f>
        <v>221.07365934141339</v>
      </c>
      <c r="AP18" s="1">
        <f t="shared" si="6"/>
        <v>0.42243413079318892</v>
      </c>
      <c r="AQ18" s="1">
        <f>AP18/MIN(AP$2:AP$49)</f>
        <v>6.3599104403769937</v>
      </c>
      <c r="AR18" s="1"/>
      <c r="AT18" s="1">
        <v>31.72</v>
      </c>
      <c r="AU18" s="1">
        <v>33.39</v>
      </c>
      <c r="AV18" s="1">
        <f t="shared" si="7"/>
        <v>1.6700000000000017</v>
      </c>
      <c r="AW18" s="1"/>
      <c r="AX18" s="10">
        <f t="shared" si="8"/>
        <v>32.555</v>
      </c>
      <c r="AY18" s="1">
        <f t="shared" si="9"/>
        <v>42.504410768122462</v>
      </c>
      <c r="AZ18" s="1">
        <f t="shared" si="10"/>
        <v>8.1218693675212214E-2</v>
      </c>
      <c r="BA18" s="1">
        <f>AZ18/MIN(AZ$2:AZ$49)</f>
        <v>3.8134319422045495</v>
      </c>
      <c r="BC18" s="1">
        <v>28.76</v>
      </c>
      <c r="BD18" s="1">
        <v>28.35</v>
      </c>
      <c r="BE18" s="1">
        <f t="shared" si="11"/>
        <v>0.41000000000000014</v>
      </c>
      <c r="BF18" s="8">
        <f t="shared" si="12"/>
        <v>28.555</v>
      </c>
      <c r="BG18" s="1">
        <f>10^(-(0.3012*BF18)+11.434)</f>
        <v>681.13625940305667</v>
      </c>
      <c r="BH18" s="1">
        <f t="shared" si="13"/>
        <v>1.3015354454702026</v>
      </c>
      <c r="BI18" s="1">
        <f>BH18/MIN(BH$2:BH$49)</f>
        <v>4.4420147876595957</v>
      </c>
      <c r="BJ18" s="1"/>
      <c r="BL18" s="1"/>
      <c r="BM18" s="1">
        <v>35.380000000000003</v>
      </c>
      <c r="BN18" s="1">
        <v>35.880000000000003</v>
      </c>
      <c r="BO18" s="14">
        <f t="shared" si="14"/>
        <v>0.5</v>
      </c>
      <c r="BP18" s="22">
        <f t="shared" si="15"/>
        <v>35.630000000000003</v>
      </c>
      <c r="BQ18" s="1">
        <f t="shared" si="16"/>
        <v>5.0378357039977963</v>
      </c>
      <c r="BR18" s="1">
        <f t="shared" si="17"/>
        <v>9.6264464660197457E-3</v>
      </c>
      <c r="BS18" s="1">
        <f>BR18/MIN(BR$2:BR$49)</f>
        <v>46.952638236884127</v>
      </c>
      <c r="BU18" s="1"/>
      <c r="BV18" s="1"/>
      <c r="BW18" s="1"/>
      <c r="BX18" s="1">
        <v>29.19</v>
      </c>
      <c r="BY18" s="1">
        <v>26.04</v>
      </c>
      <c r="BZ18" s="1">
        <f t="shared" si="18"/>
        <v>3.1500000000000021</v>
      </c>
      <c r="CA18" s="21">
        <f t="shared" si="19"/>
        <v>27.615000000000002</v>
      </c>
      <c r="CC18" s="1"/>
      <c r="CD18" s="17">
        <v>30.54</v>
      </c>
      <c r="CE18" s="17">
        <v>29.82</v>
      </c>
      <c r="CF18" s="17">
        <f t="shared" si="20"/>
        <v>0.71999999999999886</v>
      </c>
      <c r="CG18" s="27">
        <f t="shared" si="21"/>
        <v>30.18</v>
      </c>
      <c r="CH18" s="17">
        <f>10^(-(0.3012*CG18)+11.434)</f>
        <v>220.69068364083316</v>
      </c>
      <c r="CI18" s="17">
        <f t="shared" si="22"/>
        <v>0.42170232942132274</v>
      </c>
      <c r="CJ18" s="17">
        <f>CI18/MIN(CI$2:CI$49)</f>
        <v>588.21216223142471</v>
      </c>
      <c r="CK18" s="1"/>
      <c r="CL18" s="17">
        <v>25.03</v>
      </c>
      <c r="CM18" s="17">
        <f t="shared" si="23"/>
        <v>5.3900000000000006</v>
      </c>
      <c r="CN18" s="25">
        <f t="shared" si="24"/>
        <v>30.900000000000002</v>
      </c>
      <c r="CO18" s="17">
        <v>30.42</v>
      </c>
      <c r="CP18" s="17">
        <f t="shared" si="25"/>
        <v>0.48000000000000043</v>
      </c>
      <c r="CR18" s="1"/>
      <c r="CS18" s="1"/>
      <c r="CT18" s="1"/>
      <c r="CU18" s="1"/>
      <c r="CV18" s="1">
        <v>26.39</v>
      </c>
      <c r="CW18" s="1">
        <v>30.8</v>
      </c>
      <c r="CX18" s="1"/>
      <c r="CY18" s="1"/>
      <c r="CZ18" s="1">
        <v>26.74</v>
      </c>
      <c r="DA18" s="1">
        <v>22.3</v>
      </c>
      <c r="DB18" s="1">
        <f t="shared" si="26"/>
        <v>4.4399999999999977</v>
      </c>
      <c r="DC18" s="1">
        <f t="shared" si="27"/>
        <v>27.61</v>
      </c>
      <c r="DD18" s="1">
        <f t="shared" si="28"/>
        <v>0.87000000000000099</v>
      </c>
      <c r="DE18" s="19">
        <f t="shared" si="29"/>
        <v>27.174999999999997</v>
      </c>
      <c r="DF18" s="1">
        <f>10^(-(0.3012*DE18)+11.434)</f>
        <v>1773.7401633475267</v>
      </c>
      <c r="DG18" s="1">
        <f t="shared" si="30"/>
        <v>3.3893155176823835</v>
      </c>
      <c r="DH18" s="1">
        <f>DG18/MIN(DG$2:DG$49)</f>
        <v>5.7216066823615774</v>
      </c>
      <c r="DJ18" s="17">
        <v>29.41</v>
      </c>
      <c r="DK18" s="1">
        <v>25.12</v>
      </c>
      <c r="DL18" s="1">
        <v>25.79</v>
      </c>
      <c r="DM18" s="1">
        <v>24.26</v>
      </c>
      <c r="DN18" s="1">
        <f t="shared" si="31"/>
        <v>1.5299999999999976</v>
      </c>
      <c r="DO18" s="10">
        <f t="shared" si="32"/>
        <v>25.056666666666668</v>
      </c>
      <c r="DP18" s="1">
        <f>10^(-(0.3012*DO18)+11.434)</f>
        <v>7707.8277369681109</v>
      </c>
      <c r="DQ18" s="1">
        <f>DP18/R18</f>
        <v>14.728346742301405</v>
      </c>
      <c r="DR18" s="1">
        <f>DQ18/MIN(DQ$2:DQ$49)</f>
        <v>9.3080777012573428</v>
      </c>
      <c r="DS18" s="15">
        <v>23.21</v>
      </c>
      <c r="DT18" s="1">
        <v>27.18</v>
      </c>
      <c r="DU18" s="1">
        <v>27.22</v>
      </c>
      <c r="DV18" s="1">
        <f t="shared" si="33"/>
        <v>3.9999999999999147E-2</v>
      </c>
      <c r="DW18" s="10">
        <f t="shared" si="34"/>
        <v>27.2</v>
      </c>
      <c r="DX18" s="1">
        <f>10^(-(0.3012*DW18)+11.434)</f>
        <v>1743.251309052341</v>
      </c>
      <c r="DY18" s="1">
        <f>DX18/R18</f>
        <v>3.3310565070818643</v>
      </c>
      <c r="DZ18" s="1">
        <f>DY18/MIN(DY$2:DY$49)</f>
        <v>6.2397616418225637</v>
      </c>
      <c r="EC18" s="17">
        <v>26.64</v>
      </c>
      <c r="ED18" s="1">
        <v>30.94</v>
      </c>
      <c r="EE18" s="1">
        <v>31.19</v>
      </c>
      <c r="EF18" s="1">
        <v>30.26</v>
      </c>
      <c r="EG18" s="1">
        <f t="shared" si="35"/>
        <v>0.92999999999999972</v>
      </c>
      <c r="EH18" s="10">
        <f t="shared" si="36"/>
        <v>30.796666666666667</v>
      </c>
      <c r="EI18" s="1">
        <f>10^(-(0.3012*EH18)+11.434)</f>
        <v>143.89443557113032</v>
      </c>
      <c r="EJ18" s="1">
        <f>EI18/R18</f>
        <v>0.27495777198220028</v>
      </c>
      <c r="EK18" s="1">
        <f>EJ18/MIN(EJ$2:EJ$49)</f>
        <v>7.3783287191385707</v>
      </c>
    </row>
    <row r="19" spans="1:141" ht="15.75" customHeight="1">
      <c r="A19" s="1" t="s">
        <v>62</v>
      </c>
      <c r="B19" s="5" t="s">
        <v>106</v>
      </c>
      <c r="C19" s="1">
        <v>24.16</v>
      </c>
      <c r="D19" s="1">
        <v>28.43</v>
      </c>
      <c r="E19" s="1">
        <f>ABS(C19-D19)</f>
        <v>4.2699999999999996</v>
      </c>
      <c r="F19" s="1">
        <f>C19+4.45</f>
        <v>28.61</v>
      </c>
      <c r="G19" s="1">
        <f>ABS(D19-F19)</f>
        <v>0.17999999999999972</v>
      </c>
      <c r="H19" s="12">
        <f>AVERAGE(F19,D19)</f>
        <v>28.52</v>
      </c>
      <c r="J19" s="1">
        <v>23.26</v>
      </c>
      <c r="K19" s="1">
        <v>28.68</v>
      </c>
      <c r="L19" s="1">
        <f t="shared" si="0"/>
        <v>5.4199999999999982</v>
      </c>
      <c r="M19" s="1">
        <f t="shared" si="1"/>
        <v>28.880000000000003</v>
      </c>
      <c r="N19" s="1">
        <f t="shared" si="2"/>
        <v>0.20000000000000284</v>
      </c>
      <c r="O19" s="1">
        <v>29.08</v>
      </c>
      <c r="P19" s="1">
        <v>28.59</v>
      </c>
      <c r="Q19" s="1">
        <v>28.81</v>
      </c>
      <c r="R19" s="1">
        <f t="shared" si="3"/>
        <v>697.87236328228585</v>
      </c>
      <c r="S19" s="12">
        <f t="shared" si="4"/>
        <v>28.808</v>
      </c>
      <c r="T19" s="1">
        <f>10^(-(0.3012*S19)+11.434)</f>
        <v>571.5186407689323</v>
      </c>
      <c r="U19" s="1">
        <f>T19/R19</f>
        <v>0.81894436696263884</v>
      </c>
      <c r="V19" s="1">
        <f>U19/MIN(U$2:U$49)</f>
        <v>4.6986944031007942</v>
      </c>
      <c r="W19" s="1">
        <v>19.95</v>
      </c>
      <c r="X19" s="1">
        <v>26.47</v>
      </c>
      <c r="Y19" s="1">
        <v>24.74</v>
      </c>
      <c r="Z19" s="1">
        <v>23.5</v>
      </c>
      <c r="AA19" s="1">
        <v>23.94</v>
      </c>
      <c r="AE19" s="1">
        <v>34.020000000000003</v>
      </c>
      <c r="AF19" s="1">
        <v>34.64</v>
      </c>
      <c r="AG19" s="1"/>
      <c r="AH19" s="1"/>
      <c r="AI19" s="1">
        <v>30.15</v>
      </c>
      <c r="AJ19" s="1">
        <v>28.06</v>
      </c>
      <c r="AK19" s="1">
        <f>ABS(AI19-AJ19)</f>
        <v>2.09</v>
      </c>
      <c r="AL19" s="1">
        <v>28.14</v>
      </c>
      <c r="AM19" s="1">
        <v>29.27</v>
      </c>
      <c r="AN19" s="12">
        <f t="shared" si="5"/>
        <v>28.904999999999998</v>
      </c>
      <c r="AO19" s="1">
        <f>10^(-(0.3012*AN19)+11.434)</f>
        <v>534.3354647499774</v>
      </c>
      <c r="AP19" s="1">
        <f t="shared" si="6"/>
        <v>0.76566359819272767</v>
      </c>
      <c r="AQ19" s="1">
        <f>AP19/MIN(AP$2:AP$49)</f>
        <v>11.527363811298029</v>
      </c>
      <c r="AR19" s="1"/>
      <c r="AT19" s="1">
        <v>31.53</v>
      </c>
      <c r="AU19" s="1">
        <v>32.29</v>
      </c>
      <c r="AV19" s="1">
        <f t="shared" si="7"/>
        <v>0.75999999999999801</v>
      </c>
      <c r="AW19" s="1"/>
      <c r="AX19" s="10">
        <f t="shared" si="8"/>
        <v>31.91</v>
      </c>
      <c r="AY19" s="1">
        <f t="shared" si="9"/>
        <v>66.482600690882791</v>
      </c>
      <c r="AZ19" s="1">
        <f t="shared" si="10"/>
        <v>9.5264699089381927E-2</v>
      </c>
      <c r="BA19" s="1">
        <f>AZ19/MIN(AZ$2:AZ$49)</f>
        <v>4.4729289530893759</v>
      </c>
      <c r="BC19" s="1">
        <v>27.34</v>
      </c>
      <c r="BD19" s="1">
        <v>27.81</v>
      </c>
      <c r="BE19" s="1">
        <f t="shared" si="11"/>
        <v>0.46999999999999886</v>
      </c>
      <c r="BF19" s="8">
        <f t="shared" si="12"/>
        <v>27.574999999999999</v>
      </c>
      <c r="BG19" s="1">
        <f>10^(-(0.3012*BF19)+11.434)</f>
        <v>1344.0332102342111</v>
      </c>
      <c r="BH19" s="1">
        <f t="shared" si="13"/>
        <v>1.9259011832949695</v>
      </c>
      <c r="BI19" s="1">
        <f>BH19/MIN(BH$2:BH$49)</f>
        <v>6.5729147565987081</v>
      </c>
      <c r="BJ19" s="1"/>
      <c r="BL19" s="1"/>
      <c r="BM19" s="1">
        <v>34.26</v>
      </c>
      <c r="BN19" s="1">
        <v>36.28</v>
      </c>
      <c r="BO19" s="14">
        <f t="shared" si="14"/>
        <v>2.0200000000000031</v>
      </c>
      <c r="BP19" s="22">
        <f t="shared" si="15"/>
        <v>35.269999999999996</v>
      </c>
      <c r="BQ19" s="1">
        <f t="shared" si="16"/>
        <v>6.4666000308997287</v>
      </c>
      <c r="BR19" s="1">
        <f t="shared" si="17"/>
        <v>9.2661643749374582E-3</v>
      </c>
      <c r="BS19" s="1">
        <f>BR19/MIN(BR$2:BR$49)</f>
        <v>45.195375601546466</v>
      </c>
      <c r="BU19" s="1"/>
      <c r="BV19" s="1"/>
      <c r="BW19" s="1"/>
      <c r="BX19" s="1">
        <v>27.41</v>
      </c>
      <c r="BY19" s="1">
        <v>23.41</v>
      </c>
      <c r="BZ19" s="1">
        <f t="shared" si="18"/>
        <v>4</v>
      </c>
      <c r="CA19" s="21">
        <f t="shared" si="19"/>
        <v>25.41</v>
      </c>
      <c r="CC19" s="1"/>
      <c r="CD19" s="17">
        <v>27.55</v>
      </c>
      <c r="CE19" s="17">
        <v>26.21</v>
      </c>
      <c r="CF19" s="17">
        <f t="shared" si="20"/>
        <v>1.3399999999999999</v>
      </c>
      <c r="CG19" s="27">
        <f t="shared" si="21"/>
        <v>26.880000000000003</v>
      </c>
      <c r="CH19" s="17">
        <f>10^(-(0.3012*CG19)+11.434)</f>
        <v>2176.4264739309692</v>
      </c>
      <c r="CI19" s="17">
        <f t="shared" si="22"/>
        <v>3.1186597842829547</v>
      </c>
      <c r="CJ19" s="17">
        <f>CI19/MIN(CI$2:CI$49)</f>
        <v>4350.0675405197553</v>
      </c>
      <c r="CK19" s="1"/>
      <c r="CL19" s="17">
        <v>24.68</v>
      </c>
      <c r="CM19" s="17">
        <f t="shared" si="23"/>
        <v>4.5100000000000016</v>
      </c>
      <c r="CN19" s="25">
        <f t="shared" si="24"/>
        <v>30.55</v>
      </c>
      <c r="CO19" s="17">
        <v>29.19</v>
      </c>
      <c r="CP19" s="17">
        <f t="shared" si="25"/>
        <v>1.3599999999999994</v>
      </c>
      <c r="CR19" s="1"/>
      <c r="CS19" s="1"/>
      <c r="CT19" s="1"/>
      <c r="CU19" s="1"/>
      <c r="CV19" s="1">
        <v>25.34</v>
      </c>
      <c r="CW19" s="1">
        <v>29.63</v>
      </c>
      <c r="CX19" s="1"/>
      <c r="CY19" s="1"/>
      <c r="CZ19" s="1">
        <v>25.28</v>
      </c>
      <c r="DA19" s="1">
        <v>20.95</v>
      </c>
      <c r="DB19" s="1">
        <f t="shared" si="26"/>
        <v>4.3300000000000018</v>
      </c>
      <c r="DC19" s="1">
        <f t="shared" si="27"/>
        <v>26.259999999999998</v>
      </c>
      <c r="DD19" s="1">
        <f t="shared" si="28"/>
        <v>0.97999999999999687</v>
      </c>
      <c r="DE19" s="19">
        <f t="shared" si="29"/>
        <v>25.77</v>
      </c>
      <c r="DF19" s="1">
        <f>10^(-(0.3012*DE19)+11.434)</f>
        <v>4699.7634560949864</v>
      </c>
      <c r="DG19" s="1">
        <f t="shared" si="30"/>
        <v>6.7344169268871816</v>
      </c>
      <c r="DH19" s="1">
        <f>DG19/MIN(DG$2:DG$49)</f>
        <v>11.368574182504736</v>
      </c>
      <c r="DJ19" s="17">
        <v>29.24</v>
      </c>
      <c r="DK19" s="1">
        <v>23.39</v>
      </c>
      <c r="DL19" s="1">
        <v>25.3</v>
      </c>
      <c r="DM19" s="1">
        <v>23.81</v>
      </c>
      <c r="DN19" s="1">
        <f t="shared" si="31"/>
        <v>1.9100000000000001</v>
      </c>
      <c r="DO19" s="10">
        <f t="shared" si="32"/>
        <v>24.166666666666668</v>
      </c>
      <c r="DP19" s="1">
        <f>10^(-(0.3012*DO19)+11.434)</f>
        <v>14288.939585110995</v>
      </c>
      <c r="DQ19" s="1">
        <f>DP19/R19</f>
        <v>20.475004222700807</v>
      </c>
      <c r="DR19" s="1">
        <f>DQ19/MIN(DQ$2:DQ$49)</f>
        <v>12.93987258536605</v>
      </c>
      <c r="DS19" s="15">
        <v>22.33</v>
      </c>
      <c r="DT19" s="1">
        <v>26.86</v>
      </c>
      <c r="DU19" s="1">
        <v>26.92</v>
      </c>
      <c r="DV19" s="1">
        <f t="shared" si="33"/>
        <v>6.0000000000002274E-2</v>
      </c>
      <c r="DW19" s="10">
        <f t="shared" si="34"/>
        <v>26.89</v>
      </c>
      <c r="DX19" s="1">
        <f>10^(-(0.3012*DW19)+11.434)</f>
        <v>2161.3843373876848</v>
      </c>
      <c r="DY19" s="1">
        <f>DX19/R19</f>
        <v>3.0971055039665121</v>
      </c>
      <c r="DZ19" s="1">
        <f>DY19/MIN(DY$2:DY$49)</f>
        <v>5.8015227550905202</v>
      </c>
      <c r="EC19" s="17">
        <v>24.44</v>
      </c>
      <c r="ED19" s="1">
        <v>30.54</v>
      </c>
      <c r="EE19" s="1">
        <v>30.37</v>
      </c>
      <c r="EF19" s="1">
        <v>28.67</v>
      </c>
      <c r="EG19" s="1">
        <f t="shared" si="35"/>
        <v>1.8699999999999974</v>
      </c>
      <c r="EH19" s="10">
        <f t="shared" si="36"/>
        <v>29.86</v>
      </c>
      <c r="EI19" s="1">
        <f>10^(-(0.3012*EH19)+11.434)</f>
        <v>275.5294339557625</v>
      </c>
      <c r="EJ19" s="1">
        <f>EI19/R19</f>
        <v>0.39481350523736419</v>
      </c>
      <c r="EK19" s="1">
        <f>EJ19/MIN(EJ$2:EJ$49)</f>
        <v>10.594586228263413</v>
      </c>
    </row>
    <row r="20" spans="1:141" ht="15.75" customHeight="1">
      <c r="A20" s="1" t="s">
        <v>68</v>
      </c>
      <c r="B20" s="5" t="s">
        <v>106</v>
      </c>
      <c r="C20" s="1">
        <v>22.91</v>
      </c>
      <c r="D20" s="1">
        <v>27.67</v>
      </c>
      <c r="E20" s="1">
        <f>ABS(C20-D20)</f>
        <v>4.7600000000000016</v>
      </c>
      <c r="F20" s="1">
        <f>C20+4.45</f>
        <v>27.36</v>
      </c>
      <c r="G20" s="1">
        <f>ABS(D20-F20)</f>
        <v>0.31000000000000227</v>
      </c>
      <c r="H20" s="12">
        <f>AVERAGE(F20,D20)</f>
        <v>27.515000000000001</v>
      </c>
      <c r="J20" s="1">
        <v>22.36</v>
      </c>
      <c r="K20" s="1">
        <v>28.42</v>
      </c>
      <c r="L20" s="1">
        <f t="shared" si="0"/>
        <v>6.0600000000000023</v>
      </c>
      <c r="M20" s="1">
        <f t="shared" si="1"/>
        <v>27.98</v>
      </c>
      <c r="N20" s="1">
        <f t="shared" si="2"/>
        <v>0.44000000000000128</v>
      </c>
      <c r="O20" s="1">
        <v>29.08</v>
      </c>
      <c r="P20" s="1">
        <v>30.57</v>
      </c>
      <c r="Q20" s="1">
        <v>30.3</v>
      </c>
      <c r="R20" s="1">
        <f t="shared" si="3"/>
        <v>1401.1415112805096</v>
      </c>
      <c r="S20" s="12">
        <f t="shared" si="4"/>
        <v>29.270000000000003</v>
      </c>
      <c r="T20" s="1">
        <f>10^(-(0.3012*S20)+11.434)</f>
        <v>414.83558163957628</v>
      </c>
      <c r="U20" s="1">
        <f>T20/R20</f>
        <v>0.29606972479207766</v>
      </c>
      <c r="V20" s="1">
        <f>U20/MIN(U$2:U$49)</f>
        <v>1.6987004428245773</v>
      </c>
      <c r="W20" s="1">
        <v>18.57</v>
      </c>
      <c r="X20" s="1">
        <v>25.57</v>
      </c>
      <c r="Y20" s="1">
        <v>24.76</v>
      </c>
      <c r="Z20" s="1">
        <v>23.88</v>
      </c>
      <c r="AA20" s="1">
        <v>24.29</v>
      </c>
      <c r="AE20" s="1">
        <v>35.61</v>
      </c>
      <c r="AF20" s="1">
        <v>35.880000000000003</v>
      </c>
      <c r="AG20" s="1"/>
      <c r="AH20" s="1"/>
      <c r="AI20" s="1">
        <v>29.51</v>
      </c>
      <c r="AJ20" s="1">
        <v>28.65</v>
      </c>
      <c r="AK20" s="1">
        <f>ABS(AI20-AJ20)</f>
        <v>0.86000000000000298</v>
      </c>
      <c r="AL20" s="1">
        <v>30.05</v>
      </c>
      <c r="AM20" s="1">
        <v>31.61</v>
      </c>
      <c r="AN20" s="12">
        <f t="shared" si="5"/>
        <v>29.954999999999998</v>
      </c>
      <c r="AO20" s="1">
        <f>10^(-(0.3012*AN20)+11.434)</f>
        <v>257.96096921119232</v>
      </c>
      <c r="AP20" s="1">
        <f t="shared" si="6"/>
        <v>0.18410772012274523</v>
      </c>
      <c r="AQ20" s="1">
        <f>AP20/MIN(AP$2:AP$49)</f>
        <v>2.7718134639454468</v>
      </c>
      <c r="AR20" s="1"/>
      <c r="AT20" s="1">
        <v>31.8</v>
      </c>
      <c r="AU20" s="1">
        <v>31.59</v>
      </c>
      <c r="AV20" s="1">
        <f t="shared" si="7"/>
        <v>0.21000000000000085</v>
      </c>
      <c r="AW20" s="1"/>
      <c r="AX20" s="10">
        <f t="shared" si="8"/>
        <v>31.695</v>
      </c>
      <c r="AY20" s="1">
        <f t="shared" si="9"/>
        <v>77.173109601838519</v>
      </c>
      <c r="AZ20" s="1">
        <f t="shared" si="10"/>
        <v>5.5078740427374581E-2</v>
      </c>
      <c r="BA20" s="1">
        <f>AZ20/MIN(AZ$2:AZ$49)</f>
        <v>2.5860921738297642</v>
      </c>
      <c r="BC20" s="1">
        <v>27.02</v>
      </c>
      <c r="BD20" s="1">
        <v>28.3</v>
      </c>
      <c r="BE20" s="1">
        <f t="shared" si="11"/>
        <v>1.2800000000000011</v>
      </c>
      <c r="BF20" s="8">
        <f t="shared" si="12"/>
        <v>27.66</v>
      </c>
      <c r="BG20" s="1">
        <f>10^(-(0.3012*BF20)+11.434)</f>
        <v>1267.0915654727696</v>
      </c>
      <c r="BH20" s="1">
        <f t="shared" si="13"/>
        <v>0.90432804629046282</v>
      </c>
      <c r="BI20" s="1">
        <f>BH20/MIN(BH$2:BH$49)</f>
        <v>3.0863842921053304</v>
      </c>
      <c r="BJ20" s="1"/>
      <c r="BL20" s="1"/>
      <c r="BM20" s="1">
        <v>36.409999999999997</v>
      </c>
      <c r="BN20" s="1">
        <v>36.380000000000003</v>
      </c>
      <c r="BO20" s="14">
        <f t="shared" si="14"/>
        <v>2.9999999999994031E-2</v>
      </c>
      <c r="BP20" s="22">
        <f t="shared" si="15"/>
        <v>36.394999999999996</v>
      </c>
      <c r="BQ20" s="1">
        <f t="shared" si="16"/>
        <v>2.9636437683287586</v>
      </c>
      <c r="BR20" s="1">
        <f t="shared" si="17"/>
        <v>2.1151637750138966E-3</v>
      </c>
      <c r="BS20" s="1">
        <f>BR20/MIN(BR$2:BR$49)</f>
        <v>10.316633442106751</v>
      </c>
      <c r="BU20" s="1"/>
      <c r="BV20" s="1"/>
      <c r="BW20" s="1"/>
      <c r="BX20" s="1">
        <v>28.48</v>
      </c>
      <c r="BY20" s="1">
        <v>24.03</v>
      </c>
      <c r="BZ20" s="1">
        <f t="shared" si="18"/>
        <v>4.4499999999999993</v>
      </c>
      <c r="CA20" s="21">
        <f t="shared" si="19"/>
        <v>26.255000000000003</v>
      </c>
      <c r="CC20" s="1"/>
      <c r="CD20" s="17">
        <v>30.42</v>
      </c>
      <c r="CE20" s="17">
        <v>27.93</v>
      </c>
      <c r="CF20" s="17">
        <f t="shared" si="20"/>
        <v>2.490000000000002</v>
      </c>
      <c r="CG20" s="27">
        <f t="shared" si="21"/>
        <v>29.175000000000001</v>
      </c>
      <c r="CH20" s="17">
        <f>10^(-(0.3012*CG20)+11.434)</f>
        <v>443.08801189332519</v>
      </c>
      <c r="CI20" s="17">
        <f t="shared" si="22"/>
        <v>0.31623359120120925</v>
      </c>
      <c r="CJ20" s="17">
        <f>CI20/MIN(CI$2:CI$49)</f>
        <v>441.09892564721099</v>
      </c>
      <c r="CK20" s="1"/>
      <c r="CL20" s="17">
        <v>24.14</v>
      </c>
      <c r="CM20" s="17">
        <f t="shared" si="23"/>
        <v>6.48</v>
      </c>
      <c r="CN20" s="25">
        <f t="shared" si="24"/>
        <v>30.01</v>
      </c>
      <c r="CO20" s="17">
        <v>30.62</v>
      </c>
      <c r="CP20" s="17">
        <f t="shared" si="25"/>
        <v>0.60999999999999943</v>
      </c>
      <c r="CR20" s="1"/>
      <c r="CS20" s="1"/>
      <c r="CT20" s="1"/>
      <c r="CU20" s="1"/>
      <c r="CV20" s="1">
        <v>26</v>
      </c>
      <c r="CW20" s="1">
        <v>30.3</v>
      </c>
      <c r="CX20" s="1"/>
      <c r="CY20" s="1"/>
      <c r="CZ20" s="1">
        <v>26.61</v>
      </c>
      <c r="DA20" s="1">
        <v>20.98</v>
      </c>
      <c r="DB20" s="1">
        <f t="shared" si="26"/>
        <v>5.629999999999999</v>
      </c>
      <c r="DC20" s="1">
        <f t="shared" si="27"/>
        <v>26.29</v>
      </c>
      <c r="DD20" s="1">
        <f t="shared" si="28"/>
        <v>0.32000000000000028</v>
      </c>
      <c r="DE20" s="19">
        <f t="shared" si="29"/>
        <v>26.45</v>
      </c>
      <c r="DF20" s="1">
        <f>10^(-(0.3012*DE20)+11.434)</f>
        <v>2932.6484146682683</v>
      </c>
      <c r="DG20" s="1">
        <f t="shared" si="30"/>
        <v>2.0930422737872547</v>
      </c>
      <c r="DH20" s="1">
        <f>DG20/MIN(DG$2:DG$49)</f>
        <v>3.5333283660635191</v>
      </c>
      <c r="DJ20" s="17">
        <v>29.93</v>
      </c>
      <c r="DK20" s="1">
        <v>25.3</v>
      </c>
      <c r="DL20" s="1">
        <v>25.24</v>
      </c>
      <c r="DM20" s="1">
        <v>24.75</v>
      </c>
      <c r="DN20" s="1">
        <f t="shared" si="31"/>
        <v>0.55000000000000071</v>
      </c>
      <c r="DO20" s="10">
        <f t="shared" si="32"/>
        <v>25.096666666666664</v>
      </c>
      <c r="DP20" s="1">
        <f>10^(-(0.3012*DO20)+11.434)</f>
        <v>7496.9393943326131</v>
      </c>
      <c r="DQ20" s="1">
        <f>DP20/R20</f>
        <v>5.3505940220707089</v>
      </c>
      <c r="DR20" s="1">
        <f>DQ20/MIN(DQ$2:DQ$49)</f>
        <v>3.3814891634969091</v>
      </c>
      <c r="DS20" s="15">
        <v>22.25</v>
      </c>
      <c r="DT20" s="1">
        <v>26.9</v>
      </c>
      <c r="DU20" s="1">
        <v>27.07</v>
      </c>
      <c r="DV20" s="1">
        <f t="shared" si="33"/>
        <v>0.17000000000000171</v>
      </c>
      <c r="DW20" s="10">
        <f t="shared" si="34"/>
        <v>26.984999999999999</v>
      </c>
      <c r="DX20" s="1">
        <f>10^(-(0.3012*DW20)+11.434)</f>
        <v>2023.5689178671762</v>
      </c>
      <c r="DY20" s="1">
        <f>DX20/R20</f>
        <v>1.444228796003501</v>
      </c>
      <c r="DZ20" s="1">
        <f>DY20/MIN(DY$2:DY$49)</f>
        <v>2.705340910356631</v>
      </c>
      <c r="EC20" s="17">
        <v>24.51</v>
      </c>
      <c r="ED20" s="1">
        <v>28.56</v>
      </c>
      <c r="EE20" s="1">
        <v>30.36</v>
      </c>
      <c r="EF20" s="1">
        <v>29.18</v>
      </c>
      <c r="EG20" s="1">
        <f t="shared" si="35"/>
        <v>1.8000000000000007</v>
      </c>
      <c r="EH20" s="10">
        <f t="shared" si="36"/>
        <v>29.366666666666664</v>
      </c>
      <c r="EI20" s="1">
        <f>10^(-(0.3012*EH20)+11.434)</f>
        <v>387.93592542904463</v>
      </c>
      <c r="EJ20" s="1">
        <f>EI20/R20</f>
        <v>0.27687133833791577</v>
      </c>
      <c r="EK20" s="1">
        <f>EJ20/MIN(EJ$2:EJ$49)</f>
        <v>7.4296781372567349</v>
      </c>
    </row>
    <row r="21" spans="1:141" ht="15.75" customHeight="1">
      <c r="A21" s="1" t="s">
        <v>74</v>
      </c>
      <c r="B21" s="5" t="s">
        <v>106</v>
      </c>
      <c r="C21" s="1">
        <v>21.76</v>
      </c>
      <c r="D21" s="1">
        <v>26.78</v>
      </c>
      <c r="E21" s="1">
        <f>ABS(C21-D21)</f>
        <v>5.0199999999999996</v>
      </c>
      <c r="F21" s="1">
        <f>C21+4.45</f>
        <v>26.21</v>
      </c>
      <c r="G21" s="1">
        <f>ABS(D21-F21)</f>
        <v>0.57000000000000028</v>
      </c>
      <c r="H21" s="12">
        <f>AVERAGE(F21,D21)</f>
        <v>26.495000000000001</v>
      </c>
      <c r="J21" s="1">
        <v>23.07</v>
      </c>
      <c r="K21" s="1">
        <v>29.05</v>
      </c>
      <c r="L21" s="1">
        <f t="shared" si="0"/>
        <v>5.98</v>
      </c>
      <c r="M21" s="1">
        <f t="shared" si="1"/>
        <v>28.69</v>
      </c>
      <c r="N21" s="1">
        <f t="shared" si="2"/>
        <v>0.35999999999999943</v>
      </c>
      <c r="O21" s="1">
        <v>28.81</v>
      </c>
      <c r="P21" s="1">
        <v>29.23</v>
      </c>
      <c r="Q21" s="1">
        <v>29.29</v>
      </c>
      <c r="R21" s="1">
        <f t="shared" si="3"/>
        <v>2842.5361726327533</v>
      </c>
      <c r="S21" s="12">
        <f t="shared" si="4"/>
        <v>29.013999999999999</v>
      </c>
      <c r="T21" s="1">
        <f>10^(-(0.3012*S21)+11.434)</f>
        <v>495.43102546292494</v>
      </c>
      <c r="U21" s="1">
        <f>T21/R21</f>
        <v>0.17429189828182814</v>
      </c>
      <c r="V21" s="1">
        <f>U21/MIN(U$2:U$49)</f>
        <v>1</v>
      </c>
      <c r="W21" s="1">
        <v>19.98</v>
      </c>
      <c r="X21" s="1">
        <v>26.41</v>
      </c>
      <c r="Y21" s="1">
        <v>26.68</v>
      </c>
      <c r="Z21" s="1">
        <v>24.94</v>
      </c>
      <c r="AA21" s="1">
        <v>24.06</v>
      </c>
      <c r="AE21" s="1">
        <v>35.07</v>
      </c>
      <c r="AF21" s="1">
        <v>36.47</v>
      </c>
      <c r="AG21" s="1"/>
      <c r="AH21" s="1"/>
      <c r="AI21" s="1">
        <v>27.75</v>
      </c>
      <c r="AJ21" s="1">
        <v>27.07</v>
      </c>
      <c r="AK21" s="1">
        <f>ABS(AI21-AJ21)</f>
        <v>0.67999999999999972</v>
      </c>
      <c r="AL21" s="1">
        <v>28.35</v>
      </c>
      <c r="AM21" s="1">
        <v>29.57</v>
      </c>
      <c r="AN21" s="12">
        <f t="shared" si="5"/>
        <v>28.185000000000002</v>
      </c>
      <c r="AO21" s="1">
        <f>10^(-(0.3012*AN21)+11.434)</f>
        <v>880.39587693376529</v>
      </c>
      <c r="AP21" s="1">
        <f t="shared" si="6"/>
        <v>0.30972196076517955</v>
      </c>
      <c r="AQ21" s="1">
        <f>AP21/MIN(AP$2:AP$49)</f>
        <v>4.6629848023545621</v>
      </c>
      <c r="AR21" s="1"/>
      <c r="AT21" s="1">
        <v>32.07</v>
      </c>
      <c r="AU21" s="1">
        <v>32.020000000000003</v>
      </c>
      <c r="AV21" s="1">
        <f t="shared" si="7"/>
        <v>4.9999999999997158E-2</v>
      </c>
      <c r="AW21" s="1"/>
      <c r="AX21" s="10">
        <f t="shared" si="8"/>
        <v>32.045000000000002</v>
      </c>
      <c r="AY21" s="1">
        <f t="shared" si="9"/>
        <v>60.540499519785634</v>
      </c>
      <c r="AZ21" s="1">
        <f t="shared" si="10"/>
        <v>2.1298057735431773E-2</v>
      </c>
      <c r="BA21" s="1">
        <f>AZ21/MIN(AZ$2:AZ$49)</f>
        <v>1</v>
      </c>
      <c r="BC21" s="1">
        <v>27.51</v>
      </c>
      <c r="BD21" s="1">
        <v>27.62</v>
      </c>
      <c r="BE21" s="1">
        <f t="shared" si="11"/>
        <v>0.10999999999999943</v>
      </c>
      <c r="BF21" s="8">
        <f t="shared" si="12"/>
        <v>27.565000000000001</v>
      </c>
      <c r="BG21" s="1">
        <f>10^(-(0.3012*BF21)+11.434)</f>
        <v>1353.3869983214779</v>
      </c>
      <c r="BH21" s="1">
        <f t="shared" si="13"/>
        <v>0.47611953415107211</v>
      </c>
      <c r="BI21" s="1">
        <f>BH21/MIN(BH$2:BH$49)</f>
        <v>1.6249499917603891</v>
      </c>
      <c r="BJ21" s="1"/>
      <c r="BL21" s="1"/>
      <c r="BM21" s="1">
        <v>35.18</v>
      </c>
      <c r="BN21" s="1">
        <v>35.799999999999997</v>
      </c>
      <c r="BO21" s="14">
        <f t="shared" si="14"/>
        <v>0.61999999999999744</v>
      </c>
      <c r="BP21" s="22">
        <f t="shared" si="15"/>
        <v>35.489999999999995</v>
      </c>
      <c r="BQ21" s="1">
        <f t="shared" si="16"/>
        <v>5.5515211664314954</v>
      </c>
      <c r="BR21" s="1">
        <f t="shared" si="17"/>
        <v>1.9530168938148231E-3</v>
      </c>
      <c r="BS21" s="1">
        <f>BR21/MIN(BR$2:BR$49)</f>
        <v>9.5257679985546648</v>
      </c>
      <c r="BU21" s="1"/>
      <c r="BV21" s="1"/>
      <c r="BW21" s="1"/>
      <c r="BX21" s="1">
        <v>28.29</v>
      </c>
      <c r="BY21" s="1">
        <v>24.1</v>
      </c>
      <c r="BZ21" s="1">
        <f t="shared" si="18"/>
        <v>4.1899999999999977</v>
      </c>
      <c r="CA21" s="21">
        <f t="shared" si="19"/>
        <v>26.195</v>
      </c>
      <c r="CC21" s="1"/>
      <c r="CD21" s="17">
        <v>28.96</v>
      </c>
      <c r="CE21" s="17">
        <v>27.01</v>
      </c>
      <c r="CF21" s="17">
        <f t="shared" si="20"/>
        <v>1.9499999999999993</v>
      </c>
      <c r="CG21" s="27">
        <f t="shared" si="21"/>
        <v>27.984999999999999</v>
      </c>
      <c r="CH21" s="17">
        <f>10^(-(0.3012*CG21)+11.434)</f>
        <v>1011.388473972861</v>
      </c>
      <c r="CI21" s="17">
        <f t="shared" si="22"/>
        <v>0.35580496167832909</v>
      </c>
      <c r="CJ21" s="17">
        <f>CI21/MIN(CI$2:CI$49)</f>
        <v>496.29511444405307</v>
      </c>
      <c r="CK21" s="1"/>
      <c r="CL21" s="17">
        <v>24.62</v>
      </c>
      <c r="CM21" s="17">
        <f t="shared" si="23"/>
        <v>5.7799999999999976</v>
      </c>
      <c r="CN21" s="25">
        <f t="shared" si="24"/>
        <v>30.490000000000002</v>
      </c>
      <c r="CO21" s="17">
        <v>30.4</v>
      </c>
      <c r="CP21" s="17">
        <f t="shared" si="25"/>
        <v>9.0000000000003411E-2</v>
      </c>
      <c r="CR21" s="1"/>
      <c r="CS21" s="1"/>
      <c r="CT21" s="1"/>
      <c r="CU21" s="1"/>
      <c r="CV21" s="1">
        <v>26.12</v>
      </c>
      <c r="CW21" s="1">
        <v>31.2</v>
      </c>
      <c r="CX21" s="1"/>
      <c r="CY21" s="1"/>
      <c r="CZ21" s="1">
        <v>25.69</v>
      </c>
      <c r="DA21" s="1">
        <v>21.48</v>
      </c>
      <c r="DB21" s="1">
        <f t="shared" si="26"/>
        <v>4.2100000000000009</v>
      </c>
      <c r="DC21" s="1">
        <f t="shared" si="27"/>
        <v>26.79</v>
      </c>
      <c r="DD21" s="1">
        <f t="shared" si="28"/>
        <v>1.0999999999999979</v>
      </c>
      <c r="DE21" s="19">
        <f t="shared" si="29"/>
        <v>26.240000000000002</v>
      </c>
      <c r="DF21" s="1">
        <f>10^(-(0.3012*DE21)+11.434)</f>
        <v>3392.4386306628526</v>
      </c>
      <c r="DG21" s="1">
        <f t="shared" si="30"/>
        <v>1.1934548672852174</v>
      </c>
      <c r="DH21" s="1">
        <f>DG21/MIN(DG$2:DG$49)</f>
        <v>2.0147074853701934</v>
      </c>
      <c r="DJ21" s="17">
        <v>29.68</v>
      </c>
      <c r="DK21" s="1">
        <v>24.7</v>
      </c>
      <c r="DL21" s="1">
        <v>24.33</v>
      </c>
      <c r="DM21" s="1">
        <v>23.59</v>
      </c>
      <c r="DN21" s="1">
        <f t="shared" si="31"/>
        <v>1.1099999999999994</v>
      </c>
      <c r="DO21" s="10">
        <f t="shared" si="32"/>
        <v>24.206666666666667</v>
      </c>
      <c r="DP21" s="1">
        <f>10^(-(0.3012*DO21)+11.434)</f>
        <v>13897.990164605586</v>
      </c>
      <c r="DQ21" s="1">
        <f>DP21/R21</f>
        <v>4.8892922800462681</v>
      </c>
      <c r="DR21" s="1">
        <f>DQ21/MIN(DQ$2:DQ$49)</f>
        <v>3.0899538993143714</v>
      </c>
      <c r="DS21" s="15">
        <v>23.35</v>
      </c>
      <c r="DT21" s="1">
        <v>27.41</v>
      </c>
      <c r="DU21" s="1">
        <v>27.39</v>
      </c>
      <c r="DV21" s="1">
        <f t="shared" si="33"/>
        <v>1.9999999999999574E-2</v>
      </c>
      <c r="DW21" s="10">
        <f t="shared" si="34"/>
        <v>27.4</v>
      </c>
      <c r="DX21" s="1">
        <f>10^(-(0.3012*DW21)+11.434)</f>
        <v>1517.4696018834184</v>
      </c>
      <c r="DY21" s="1">
        <f>DX21/R21</f>
        <v>0.53384355016947416</v>
      </c>
      <c r="DZ21" s="1">
        <f>DY21/MIN(DY$2:DY$49)</f>
        <v>1</v>
      </c>
      <c r="EC21" s="17">
        <v>25.22</v>
      </c>
      <c r="ED21" s="1">
        <v>31.05</v>
      </c>
      <c r="EE21" s="1">
        <v>30.97</v>
      </c>
      <c r="EF21" s="1">
        <v>29.93</v>
      </c>
      <c r="EG21" s="1">
        <f t="shared" si="35"/>
        <v>1.120000000000001</v>
      </c>
      <c r="EH21" s="10">
        <f t="shared" si="36"/>
        <v>30.649999999999995</v>
      </c>
      <c r="EI21" s="1">
        <f>10^(-(0.3012*EH21)+11.434)</f>
        <v>159.30154945130667</v>
      </c>
      <c r="EJ21" s="1">
        <f>EI21/R21</f>
        <v>5.6042048289489936E-2</v>
      </c>
      <c r="EK21" s="1">
        <f>EJ21/MIN(EJ$2:EJ$49)</f>
        <v>1.5038551243441936</v>
      </c>
    </row>
    <row r="22" spans="1:141" ht="15.75" customHeight="1">
      <c r="A22" s="1" t="s">
        <v>80</v>
      </c>
      <c r="B22" s="5" t="s">
        <v>106</v>
      </c>
      <c r="C22" s="1">
        <v>23.39</v>
      </c>
      <c r="D22" s="1">
        <v>28.71</v>
      </c>
      <c r="E22" s="1">
        <f>ABS(C22-D22)</f>
        <v>5.32</v>
      </c>
      <c r="F22" s="1">
        <f>C22+4.45</f>
        <v>27.84</v>
      </c>
      <c r="G22" s="1">
        <f>ABS(D22-F22)</f>
        <v>0.87000000000000099</v>
      </c>
      <c r="H22" s="12">
        <f>AVERAGE(F22,D22)</f>
        <v>28.274999999999999</v>
      </c>
      <c r="J22" s="1">
        <v>23.21</v>
      </c>
      <c r="K22" s="1">
        <v>29.4</v>
      </c>
      <c r="L22" s="1">
        <f t="shared" si="0"/>
        <v>6.1899999999999977</v>
      </c>
      <c r="M22" s="1">
        <f t="shared" si="1"/>
        <v>28.830000000000002</v>
      </c>
      <c r="N22" s="1">
        <f t="shared" si="2"/>
        <v>0.56999999999999673</v>
      </c>
      <c r="O22" s="1">
        <v>29.25</v>
      </c>
      <c r="P22" s="1">
        <v>29.72</v>
      </c>
      <c r="Q22" s="1">
        <v>29.82</v>
      </c>
      <c r="R22" s="1">
        <f t="shared" si="3"/>
        <v>827.12281427082769</v>
      </c>
      <c r="S22" s="12">
        <f t="shared" si="4"/>
        <v>29.404000000000003</v>
      </c>
      <c r="T22" s="1">
        <f>10^(-(0.3012*S22)+11.434)</f>
        <v>378.02036751604214</v>
      </c>
      <c r="U22" s="1">
        <f>T22/R22</f>
        <v>0.45703051710560799</v>
      </c>
      <c r="V22" s="1">
        <f>U22/MIN(U$2:U$49)</f>
        <v>2.6222132044634372</v>
      </c>
      <c r="W22" s="1">
        <v>19.38</v>
      </c>
      <c r="X22" s="1">
        <v>26.12</v>
      </c>
      <c r="Y22" s="1">
        <v>25.36</v>
      </c>
      <c r="Z22" s="1">
        <v>25.78</v>
      </c>
      <c r="AA22" s="1">
        <v>26.73</v>
      </c>
      <c r="AE22" s="1">
        <v>35.31</v>
      </c>
      <c r="AF22" s="1">
        <v>36.36</v>
      </c>
      <c r="AG22" s="1"/>
      <c r="AH22" s="1"/>
      <c r="AI22" s="1">
        <v>30</v>
      </c>
      <c r="AJ22" s="1">
        <v>29.83</v>
      </c>
      <c r="AK22" s="1">
        <f>ABS(AI22-AJ22)</f>
        <v>0.17000000000000171</v>
      </c>
      <c r="AL22" s="1">
        <v>28.9</v>
      </c>
      <c r="AM22" s="1">
        <v>30.58</v>
      </c>
      <c r="AN22" s="12">
        <f t="shared" si="5"/>
        <v>29.827499999999997</v>
      </c>
      <c r="AO22" s="1">
        <f>10^(-(0.3012*AN22)+11.434)</f>
        <v>281.81038937180699</v>
      </c>
      <c r="AP22" s="1">
        <f t="shared" si="6"/>
        <v>0.34071166277796905</v>
      </c>
      <c r="AQ22" s="1">
        <f>AP22/MIN(AP$2:AP$49)</f>
        <v>5.1295468412817673</v>
      </c>
      <c r="AR22" s="1"/>
      <c r="AT22" s="1">
        <v>31.14</v>
      </c>
      <c r="AU22" s="1">
        <v>32.130000000000003</v>
      </c>
      <c r="AV22" s="1">
        <f t="shared" si="7"/>
        <v>0.99000000000000199</v>
      </c>
      <c r="AW22" s="1"/>
      <c r="AX22" s="10">
        <f t="shared" si="8"/>
        <v>31.635000000000002</v>
      </c>
      <c r="AY22" s="1">
        <f t="shared" si="9"/>
        <v>80.452213973859784</v>
      </c>
      <c r="AZ22" s="1">
        <f t="shared" si="10"/>
        <v>9.7267555175327369E-2</v>
      </c>
      <c r="BA22" s="1">
        <f>AZ22/MIN(AZ$2:AZ$49)</f>
        <v>4.5669683303333137</v>
      </c>
      <c r="BC22" s="1">
        <v>28.53</v>
      </c>
      <c r="BD22" s="1">
        <v>28.04</v>
      </c>
      <c r="BE22" s="1">
        <f t="shared" si="11"/>
        <v>0.49000000000000199</v>
      </c>
      <c r="BF22" s="8">
        <f t="shared" si="12"/>
        <v>28.285</v>
      </c>
      <c r="BG22" s="1">
        <f>10^(-(0.3012*BF22)+11.434)</f>
        <v>821.40624426059901</v>
      </c>
      <c r="BH22" s="1">
        <f t="shared" si="13"/>
        <v>0.99308860798953025</v>
      </c>
      <c r="BI22" s="1">
        <f>BH22/MIN(BH$2:BH$49)</f>
        <v>3.3893155176823568</v>
      </c>
      <c r="BJ22" s="1"/>
      <c r="BL22" s="1"/>
      <c r="BM22" s="1">
        <v>35.89</v>
      </c>
      <c r="BN22" s="1">
        <v>37.159999999999997</v>
      </c>
      <c r="BO22" s="14">
        <f t="shared" si="14"/>
        <v>1.269999999999996</v>
      </c>
      <c r="BP22" s="22">
        <f t="shared" si="15"/>
        <v>36.524999999999999</v>
      </c>
      <c r="BQ22" s="1">
        <f t="shared" si="16"/>
        <v>2.7081330666327079</v>
      </c>
      <c r="BR22" s="1">
        <f t="shared" si="17"/>
        <v>3.2741607653757384E-3</v>
      </c>
      <c r="BS22" s="1">
        <f>BR22/MIN(BR$2:BR$49)</f>
        <v>15.969598593700981</v>
      </c>
      <c r="BU22" s="1"/>
      <c r="BV22" s="1"/>
      <c r="BW22" s="1"/>
      <c r="BX22" s="1">
        <v>28.45</v>
      </c>
      <c r="BY22" s="1">
        <v>24.23</v>
      </c>
      <c r="BZ22" s="1">
        <f t="shared" si="18"/>
        <v>4.2199999999999989</v>
      </c>
      <c r="CA22" s="21">
        <f t="shared" si="19"/>
        <v>26.34</v>
      </c>
      <c r="CC22" s="1"/>
      <c r="CD22" s="17">
        <v>28.29</v>
      </c>
      <c r="CE22" s="17">
        <v>27.17</v>
      </c>
      <c r="CF22" s="17">
        <f t="shared" si="20"/>
        <v>1.1199999999999974</v>
      </c>
      <c r="CG22" s="27">
        <f t="shared" si="21"/>
        <v>27.73</v>
      </c>
      <c r="CH22" s="17">
        <f>10^(-(0.3012*CG22)+11.434)</f>
        <v>1207.0464969790794</v>
      </c>
      <c r="CI22" s="17">
        <f t="shared" si="22"/>
        <v>1.4593316447729514</v>
      </c>
      <c r="CJ22" s="17">
        <f>CI22/MIN(CI$2:CI$49)</f>
        <v>2035.5510565060576</v>
      </c>
      <c r="CK22" s="1"/>
      <c r="CL22" s="17">
        <v>24.24</v>
      </c>
      <c r="CM22" s="17">
        <f t="shared" si="23"/>
        <v>6.75</v>
      </c>
      <c r="CN22" s="25">
        <f t="shared" si="24"/>
        <v>30.11</v>
      </c>
      <c r="CO22" s="17">
        <v>30.99</v>
      </c>
      <c r="CP22" s="17">
        <f t="shared" si="25"/>
        <v>0.87999999999999901</v>
      </c>
      <c r="CR22" s="1"/>
      <c r="CS22" s="1"/>
      <c r="CT22" s="1"/>
      <c r="CU22" s="1"/>
      <c r="CV22" s="1">
        <v>24.94</v>
      </c>
      <c r="CW22" s="1">
        <v>29.69</v>
      </c>
      <c r="CX22" s="1"/>
      <c r="CY22" s="1"/>
      <c r="CZ22" s="1">
        <v>26.05</v>
      </c>
      <c r="DA22" s="1">
        <v>22.02</v>
      </c>
      <c r="DB22" s="1">
        <f t="shared" si="26"/>
        <v>4.0300000000000011</v>
      </c>
      <c r="DC22" s="1">
        <f t="shared" si="27"/>
        <v>27.33</v>
      </c>
      <c r="DD22" s="1">
        <f t="shared" si="28"/>
        <v>1.2799999999999976</v>
      </c>
      <c r="DE22" s="19">
        <f t="shared" si="29"/>
        <v>26.689999999999998</v>
      </c>
      <c r="DF22" s="1">
        <f>10^(-(0.3012*DE22)+11.434)</f>
        <v>2482.9730169486415</v>
      </c>
      <c r="DG22" s="1">
        <f t="shared" si="30"/>
        <v>3.0019399466542014</v>
      </c>
      <c r="DH22" s="1">
        <f>DG22/MIN(DG$2:DG$49)</f>
        <v>5.0676661907740428</v>
      </c>
      <c r="DJ22" s="17">
        <v>29.32</v>
      </c>
      <c r="DK22" s="1">
        <v>24.16</v>
      </c>
      <c r="DL22" s="1">
        <v>23.59</v>
      </c>
      <c r="DM22" s="1">
        <v>22.83</v>
      </c>
      <c r="DN22" s="1">
        <f t="shared" si="31"/>
        <v>1.3300000000000018</v>
      </c>
      <c r="DO22" s="10">
        <f t="shared" si="32"/>
        <v>23.526666666666667</v>
      </c>
      <c r="DP22" s="1">
        <f>10^(-(0.3012*DO22)+11.434)</f>
        <v>22272.45037696393</v>
      </c>
      <c r="DQ22" s="1">
        <f>DP22/R22</f>
        <v>26.927621863022612</v>
      </c>
      <c r="DR22" s="1">
        <f>DQ22/MIN(DQ$2:DQ$49)</f>
        <v>17.017822909560696</v>
      </c>
      <c r="DS22" s="15">
        <v>22.67</v>
      </c>
      <c r="DT22" s="1">
        <v>26.97</v>
      </c>
      <c r="DU22" s="1">
        <v>27.02</v>
      </c>
      <c r="DV22" s="1">
        <f t="shared" si="33"/>
        <v>5.0000000000000711E-2</v>
      </c>
      <c r="DW22" s="10">
        <f t="shared" si="34"/>
        <v>26.994999999999997</v>
      </c>
      <c r="DX22" s="1">
        <f>10^(-(0.3012*DW22)+11.434)</f>
        <v>2009.5832398156028</v>
      </c>
      <c r="DY22" s="1">
        <f>DX22/R22</f>
        <v>2.4296068312263941</v>
      </c>
      <c r="DZ22" s="1">
        <f>DY22/MIN(DY$2:DY$49)</f>
        <v>4.5511589124849223</v>
      </c>
      <c r="EC22" s="17">
        <v>24.39</v>
      </c>
      <c r="ED22" s="1">
        <v>30.04</v>
      </c>
      <c r="EE22" s="1">
        <v>30.04</v>
      </c>
      <c r="EF22" s="1">
        <v>29.42</v>
      </c>
      <c r="EG22" s="1">
        <f t="shared" si="35"/>
        <v>0.61999999999999744</v>
      </c>
      <c r="EH22" s="10">
        <f t="shared" si="36"/>
        <v>29.833333333333332</v>
      </c>
      <c r="EI22" s="1">
        <f>10^(-(0.3012*EH22)+11.434)</f>
        <v>280.67258854146672</v>
      </c>
      <c r="EJ22" s="1">
        <f>EI22/R22</f>
        <v>0.33933604985724058</v>
      </c>
      <c r="EK22" s="1">
        <f>EJ22/MIN(EJ$2:EJ$49)</f>
        <v>9.1058816197521342</v>
      </c>
    </row>
    <row r="23" spans="1:141" ht="15.75" customHeight="1">
      <c r="A23" s="1" t="s">
        <v>86</v>
      </c>
      <c r="B23" s="5" t="s">
        <v>106</v>
      </c>
      <c r="C23" s="1">
        <v>22.58</v>
      </c>
      <c r="D23" s="1">
        <v>28.07</v>
      </c>
      <c r="E23" s="1">
        <f>ABS(C23-D23)</f>
        <v>5.490000000000002</v>
      </c>
      <c r="F23" s="1">
        <f>C23+4.45</f>
        <v>27.029999999999998</v>
      </c>
      <c r="G23" s="1">
        <f>ABS(D23-F23)</f>
        <v>1.0400000000000027</v>
      </c>
      <c r="H23" s="12">
        <f>AVERAGE(F23,D23)</f>
        <v>27.549999999999997</v>
      </c>
      <c r="J23" s="1">
        <v>22.79</v>
      </c>
      <c r="K23" s="1">
        <v>29.22</v>
      </c>
      <c r="L23" s="1">
        <f t="shared" si="0"/>
        <v>6.43</v>
      </c>
      <c r="M23" s="1">
        <f t="shared" si="1"/>
        <v>28.41</v>
      </c>
      <c r="N23" s="1">
        <f t="shared" si="2"/>
        <v>0.80999999999999872</v>
      </c>
      <c r="O23" s="1">
        <v>28.89</v>
      </c>
      <c r="P23" s="1">
        <v>29.75</v>
      </c>
      <c r="Q23" s="1">
        <v>29.57</v>
      </c>
      <c r="R23" s="1">
        <f t="shared" si="3"/>
        <v>1367.5398799277496</v>
      </c>
      <c r="S23" s="12">
        <f t="shared" si="4"/>
        <v>29.167999999999999</v>
      </c>
      <c r="T23" s="1">
        <f>10^(-(0.3012*S23)+11.434)</f>
        <v>445.24433244797876</v>
      </c>
      <c r="U23" s="1">
        <f>T23/R23</f>
        <v>0.32558051065501803</v>
      </c>
      <c r="V23" s="1">
        <f>U23/MIN(U$2:U$49)</f>
        <v>1.8680186162672794</v>
      </c>
      <c r="W23" s="1">
        <v>18.93</v>
      </c>
      <c r="X23" s="1">
        <v>25.7</v>
      </c>
      <c r="Y23" s="1">
        <v>26.13</v>
      </c>
      <c r="Z23" s="1">
        <v>25.26</v>
      </c>
      <c r="AA23" s="1">
        <v>25.77</v>
      </c>
      <c r="AE23" s="1">
        <v>34.46</v>
      </c>
      <c r="AF23" s="1">
        <v>35.32</v>
      </c>
      <c r="AG23" s="1"/>
      <c r="AH23" s="1"/>
      <c r="AI23" s="1">
        <v>30.23</v>
      </c>
      <c r="AJ23" s="1">
        <v>30.07</v>
      </c>
      <c r="AK23" s="1">
        <f>ABS(AI23-AJ23)</f>
        <v>0.16000000000000014</v>
      </c>
      <c r="AL23" s="1">
        <v>31.78</v>
      </c>
      <c r="AM23" s="1">
        <v>30.55</v>
      </c>
      <c r="AN23" s="12">
        <f t="shared" si="5"/>
        <v>30.657499999999999</v>
      </c>
      <c r="AO23" s="1">
        <f>10^(-(0.3012*AN23)+11.434)</f>
        <v>158.47508741452347</v>
      </c>
      <c r="AP23" s="1">
        <f t="shared" si="6"/>
        <v>0.11588333893626275</v>
      </c>
      <c r="AQ23" s="1">
        <f>AP23/MIN(AP$2:AP$49)</f>
        <v>1.7446688215808492</v>
      </c>
      <c r="AR23" s="1"/>
      <c r="AT23" s="1">
        <v>30.34</v>
      </c>
      <c r="AU23" s="1">
        <v>31.97</v>
      </c>
      <c r="AV23" s="1">
        <f t="shared" si="7"/>
        <v>1.629999999999999</v>
      </c>
      <c r="AW23" s="1"/>
      <c r="AX23" s="10">
        <f t="shared" si="8"/>
        <v>31.155000000000001</v>
      </c>
      <c r="AY23" s="1">
        <f t="shared" si="9"/>
        <v>112.23130168590556</v>
      </c>
      <c r="AZ23" s="1">
        <f t="shared" si="10"/>
        <v>8.2068028386737074E-2</v>
      </c>
      <c r="BA23" s="1">
        <f>AZ23/MIN(AZ$2:AZ$49)</f>
        <v>3.8533104476568045</v>
      </c>
      <c r="BC23" s="1">
        <v>27.36</v>
      </c>
      <c r="BD23" s="1">
        <v>26.57</v>
      </c>
      <c r="BE23" s="1">
        <f t="shared" si="11"/>
        <v>0.78999999999999915</v>
      </c>
      <c r="BF23" s="8">
        <f t="shared" si="12"/>
        <v>26.965</v>
      </c>
      <c r="BG23" s="1">
        <f>10^(-(0.3012*BF23)+11.434)</f>
        <v>2051.8329509945829</v>
      </c>
      <c r="BH23" s="1">
        <f t="shared" si="13"/>
        <v>1.5003825344405943</v>
      </c>
      <c r="BI23" s="1">
        <f>BH23/MIN(BH$2:BH$49)</f>
        <v>5.1206606998886262</v>
      </c>
      <c r="BJ23" s="1"/>
      <c r="BL23" s="1"/>
      <c r="BM23" s="1">
        <v>35.200000000000003</v>
      </c>
      <c r="BN23" s="1">
        <v>39.06</v>
      </c>
      <c r="BO23" s="14">
        <f t="shared" si="14"/>
        <v>3.8599999999999994</v>
      </c>
      <c r="BP23" s="22">
        <f t="shared" si="15"/>
        <v>37.130000000000003</v>
      </c>
      <c r="BQ23" s="1">
        <f t="shared" si="16"/>
        <v>1.7800983596894209</v>
      </c>
      <c r="BR23" s="1">
        <f t="shared" si="17"/>
        <v>1.3016793044334969E-3</v>
      </c>
      <c r="BS23" s="1">
        <f>BR23/MIN(BR$2:BR$49)</f>
        <v>6.3488928855774498</v>
      </c>
      <c r="BU23" s="1"/>
      <c r="BV23" s="1"/>
      <c r="BW23" s="1"/>
      <c r="BX23" s="1">
        <v>28.54</v>
      </c>
      <c r="BY23" s="1">
        <v>24.16</v>
      </c>
      <c r="BZ23" s="1">
        <f t="shared" si="18"/>
        <v>4.379999999999999</v>
      </c>
      <c r="CA23" s="21">
        <f t="shared" si="19"/>
        <v>26.35</v>
      </c>
      <c r="CC23" s="1"/>
      <c r="CD23" s="17">
        <v>28.52</v>
      </c>
      <c r="CE23" s="17">
        <v>27.13</v>
      </c>
      <c r="CF23" s="17">
        <f t="shared" si="20"/>
        <v>1.3900000000000006</v>
      </c>
      <c r="CG23" s="27">
        <f t="shared" si="21"/>
        <v>27.824999999999999</v>
      </c>
      <c r="CH23" s="17">
        <f>10^(-(0.3012*CG23)+11.434)</f>
        <v>1130.082110551172</v>
      </c>
      <c r="CI23" s="17">
        <f t="shared" si="22"/>
        <v>0.82636135672392752</v>
      </c>
      <c r="CJ23" s="17">
        <f>CI23/MIN(CI$2:CI$49)</f>
        <v>1152.6514475034753</v>
      </c>
      <c r="CK23" s="1"/>
      <c r="CL23" s="17">
        <v>24.25</v>
      </c>
      <c r="CM23" s="17">
        <f t="shared" si="23"/>
        <v>6.52</v>
      </c>
      <c r="CN23" s="25">
        <f t="shared" si="24"/>
        <v>30.12</v>
      </c>
      <c r="CO23" s="17">
        <v>30.77</v>
      </c>
      <c r="CP23" s="17">
        <f t="shared" si="25"/>
        <v>0.64999999999999858</v>
      </c>
      <c r="CR23" s="1"/>
      <c r="CS23" s="1"/>
      <c r="CT23" s="1"/>
      <c r="CU23" s="1"/>
      <c r="CV23" s="1">
        <v>26.78</v>
      </c>
      <c r="CW23" s="1">
        <v>32.72</v>
      </c>
      <c r="CX23" s="1"/>
      <c r="CY23" s="1"/>
      <c r="CZ23" s="1">
        <v>26.08</v>
      </c>
      <c r="DA23" s="1">
        <v>21.5</v>
      </c>
      <c r="DB23" s="1">
        <f t="shared" si="26"/>
        <v>4.5799999999999983</v>
      </c>
      <c r="DC23" s="1">
        <f t="shared" si="27"/>
        <v>26.81</v>
      </c>
      <c r="DD23" s="1">
        <f t="shared" si="28"/>
        <v>0.73000000000000043</v>
      </c>
      <c r="DE23" s="19">
        <f t="shared" si="29"/>
        <v>26.445</v>
      </c>
      <c r="DF23" s="1">
        <f>10^(-(0.3012*DE23)+11.434)</f>
        <v>2942.8355922820201</v>
      </c>
      <c r="DG23" s="1">
        <f t="shared" si="30"/>
        <v>2.1519193958990779</v>
      </c>
      <c r="DH23" s="1">
        <f>DG23/MIN(DG$2:DG$49)</f>
        <v>3.6327206278803179</v>
      </c>
      <c r="DJ23" s="17">
        <v>30.28</v>
      </c>
      <c r="DK23" s="1">
        <v>25.47</v>
      </c>
      <c r="DL23" s="1">
        <v>24.42</v>
      </c>
      <c r="DM23" s="1">
        <v>23.56</v>
      </c>
      <c r="DN23" s="1">
        <f t="shared" si="31"/>
        <v>1.9100000000000001</v>
      </c>
      <c r="DO23" s="10">
        <f t="shared" si="32"/>
        <v>24.483333333333334</v>
      </c>
      <c r="DP23" s="1">
        <f>10^(-(0.3012*DO23)+11.434)</f>
        <v>11471.49446741467</v>
      </c>
      <c r="DQ23" s="1">
        <f>DP23/R23</f>
        <v>8.3884167736451953</v>
      </c>
      <c r="DR23" s="1">
        <f>DQ23/MIN(DQ$2:DQ$49)</f>
        <v>5.3013441688852696</v>
      </c>
      <c r="DS23" s="15">
        <v>22.69</v>
      </c>
      <c r="DT23" s="1">
        <v>26.44</v>
      </c>
      <c r="DU23" s="1">
        <v>26.55</v>
      </c>
      <c r="DV23" s="1">
        <f t="shared" si="33"/>
        <v>0.10999999999999943</v>
      </c>
      <c r="DW23" s="10">
        <f t="shared" si="34"/>
        <v>26.495000000000001</v>
      </c>
      <c r="DX23" s="1">
        <f>10^(-(0.3012*DW23)+11.434)</f>
        <v>2842.5361726327533</v>
      </c>
      <c r="DY23" s="1">
        <f>DX23/R23</f>
        <v>2.0785764381386316</v>
      </c>
      <c r="DZ23" s="1">
        <f>DY23/MIN(DY$2:DY$49)</f>
        <v>3.8936059777790066</v>
      </c>
      <c r="EC23" s="17">
        <v>25.13</v>
      </c>
      <c r="ED23" s="1">
        <v>30.46</v>
      </c>
      <c r="EE23" s="1">
        <v>30.44</v>
      </c>
      <c r="EF23" s="1">
        <v>29.59</v>
      </c>
      <c r="EG23" s="1">
        <f t="shared" si="35"/>
        <v>0.87000000000000099</v>
      </c>
      <c r="EH23" s="10">
        <f t="shared" si="36"/>
        <v>30.163333333333338</v>
      </c>
      <c r="EI23" s="1">
        <f>10^(-(0.3012*EH23)+11.434)</f>
        <v>223.2564424200288</v>
      </c>
      <c r="EJ23" s="1">
        <f>EI23/R23</f>
        <v>0.16325406351719993</v>
      </c>
      <c r="EK23" s="1">
        <f>EJ23/MIN(EJ$2:EJ$49)</f>
        <v>4.3808259598605055</v>
      </c>
    </row>
    <row r="24" spans="1:141" ht="15.75" customHeight="1">
      <c r="A24" s="1" t="s">
        <v>92</v>
      </c>
      <c r="B24" s="5" t="s">
        <v>106</v>
      </c>
      <c r="C24" s="1">
        <v>22.07</v>
      </c>
      <c r="D24" s="1">
        <v>27.43</v>
      </c>
      <c r="E24" s="1">
        <f>ABS(C24-D24)</f>
        <v>5.3599999999999994</v>
      </c>
      <c r="F24" s="1">
        <f>C24+4.45</f>
        <v>26.52</v>
      </c>
      <c r="G24" s="1">
        <f>ABS(D24-F24)</f>
        <v>0.91000000000000014</v>
      </c>
      <c r="H24" s="12">
        <f>AVERAGE(F24,D24)</f>
        <v>26.975000000000001</v>
      </c>
      <c r="J24" s="1">
        <v>23.11</v>
      </c>
      <c r="K24" s="1">
        <v>28.16</v>
      </c>
      <c r="L24" s="1">
        <f t="shared" si="0"/>
        <v>5.0500000000000007</v>
      </c>
      <c r="M24" s="1">
        <f t="shared" si="1"/>
        <v>28.73</v>
      </c>
      <c r="N24" s="1">
        <f t="shared" si="2"/>
        <v>0.57000000000000028</v>
      </c>
      <c r="O24" s="1">
        <v>29.67</v>
      </c>
      <c r="P24" s="1">
        <v>29.36</v>
      </c>
      <c r="Q24" s="1">
        <v>29.29</v>
      </c>
      <c r="R24" s="1">
        <f t="shared" si="3"/>
        <v>2037.6519291302693</v>
      </c>
      <c r="S24" s="12">
        <f t="shared" si="4"/>
        <v>29.042000000000002</v>
      </c>
      <c r="T24" s="1">
        <f>10^(-(0.3012*S24)+11.434)</f>
        <v>485.90302188818828</v>
      </c>
      <c r="U24" s="1">
        <f>T24/R24</f>
        <v>0.23846222946211731</v>
      </c>
      <c r="V24" s="1">
        <f>U24/MIN(U$2:U$49)</f>
        <v>1.3681773611560901</v>
      </c>
      <c r="W24" s="1">
        <v>17.670000000000002</v>
      </c>
      <c r="X24" s="1">
        <v>24.12</v>
      </c>
      <c r="Y24" s="1">
        <v>24.88</v>
      </c>
      <c r="Z24" s="1">
        <v>23.16</v>
      </c>
      <c r="AA24" s="1">
        <v>23.25</v>
      </c>
      <c r="AE24" s="1">
        <v>36.200000000000003</v>
      </c>
      <c r="AF24" s="1">
        <v>36.590000000000003</v>
      </c>
      <c r="AG24" s="1"/>
      <c r="AH24" s="1"/>
      <c r="AI24" s="1">
        <v>29.84</v>
      </c>
      <c r="AJ24" s="1">
        <v>29.92</v>
      </c>
      <c r="AK24" s="1">
        <f>ABS(AI24-AJ24)</f>
        <v>8.0000000000001847E-2</v>
      </c>
      <c r="AL24" s="1">
        <v>28.55</v>
      </c>
      <c r="AM24" s="1">
        <v>29.95</v>
      </c>
      <c r="AN24" s="12">
        <f t="shared" si="5"/>
        <v>29.565000000000001</v>
      </c>
      <c r="AO24" s="1">
        <f>10^(-(0.3012*AN24)+11.434)</f>
        <v>338.08196194689543</v>
      </c>
      <c r="AP24" s="1">
        <f t="shared" si="6"/>
        <v>0.16591742540208962</v>
      </c>
      <c r="AQ24" s="1">
        <f>AP24/MIN(AP$2:AP$49)</f>
        <v>2.4979514890851111</v>
      </c>
      <c r="AR24" s="1"/>
      <c r="AT24" s="1">
        <v>31.51</v>
      </c>
      <c r="AU24" s="1">
        <v>33.39</v>
      </c>
      <c r="AV24" s="1">
        <f t="shared" si="7"/>
        <v>1.879999999999999</v>
      </c>
      <c r="AW24" s="1"/>
      <c r="AX24" s="10">
        <f t="shared" si="8"/>
        <v>32.450000000000003</v>
      </c>
      <c r="AY24" s="1">
        <f t="shared" si="9"/>
        <v>45.715134304435225</v>
      </c>
      <c r="AZ24" s="1">
        <f t="shared" si="10"/>
        <v>2.2435202818936701E-2</v>
      </c>
      <c r="BA24" s="1">
        <f>AZ24/MIN(AZ$2:AZ$49)</f>
        <v>1.0533919617286582</v>
      </c>
      <c r="BC24" s="1">
        <v>29.5</v>
      </c>
      <c r="BD24" s="1">
        <v>27.99</v>
      </c>
      <c r="BE24" s="1">
        <f t="shared" si="11"/>
        <v>1.5100000000000016</v>
      </c>
      <c r="BF24" s="8">
        <f t="shared" si="12"/>
        <v>28.744999999999997</v>
      </c>
      <c r="BG24" s="1">
        <f>10^(-(0.3012*BF24)+11.434)</f>
        <v>597.04353498811884</v>
      </c>
      <c r="BH24" s="1">
        <f t="shared" si="13"/>
        <v>0.29300565344492119</v>
      </c>
      <c r="BI24" s="1">
        <f>BH24/MIN(BH$2:BH$49)</f>
        <v>1</v>
      </c>
      <c r="BJ24" s="1"/>
      <c r="BL24" s="1"/>
      <c r="BM24" s="1">
        <v>37.83</v>
      </c>
      <c r="BN24" s="1">
        <v>39.04</v>
      </c>
      <c r="BO24" s="14">
        <f t="shared" si="14"/>
        <v>1.2100000000000009</v>
      </c>
      <c r="BP24" s="22">
        <f t="shared" si="15"/>
        <v>38.435000000000002</v>
      </c>
      <c r="BQ24" s="1">
        <f t="shared" si="16"/>
        <v>0.72007544255631295</v>
      </c>
      <c r="BR24" s="1">
        <f t="shared" si="17"/>
        <v>3.53384909494166E-4</v>
      </c>
      <c r="BS24" s="1">
        <f>BR24/MIN(BR$2:BR$49)</f>
        <v>1.7236218860638477</v>
      </c>
      <c r="BU24" s="1"/>
      <c r="BV24" s="1"/>
      <c r="BW24" s="1"/>
      <c r="BX24" s="1">
        <v>28.12</v>
      </c>
      <c r="BY24" s="1">
        <v>25.23</v>
      </c>
      <c r="BZ24" s="1">
        <f t="shared" si="18"/>
        <v>2.8900000000000006</v>
      </c>
      <c r="CA24" s="21">
        <f t="shared" si="19"/>
        <v>26.675000000000001</v>
      </c>
      <c r="CC24" s="1"/>
      <c r="CD24" s="17">
        <v>29.65</v>
      </c>
      <c r="CE24" s="17">
        <v>27.84</v>
      </c>
      <c r="CF24" s="17">
        <f t="shared" si="20"/>
        <v>1.8099999999999987</v>
      </c>
      <c r="CG24" s="27">
        <f t="shared" si="21"/>
        <v>28.744999999999997</v>
      </c>
      <c r="CH24" s="17">
        <f>10^(-(0.3012*CG24)+11.434)</f>
        <v>597.04353498811884</v>
      </c>
      <c r="CI24" s="17">
        <f t="shared" si="22"/>
        <v>0.29300565344492119</v>
      </c>
      <c r="CJ24" s="17">
        <f>CI24/MIN(CI$2:CI$49)</f>
        <v>408.69939987140606</v>
      </c>
      <c r="CK24" s="1"/>
      <c r="CL24" s="17">
        <v>25.6</v>
      </c>
      <c r="CM24" s="17">
        <f t="shared" si="23"/>
        <v>7.1299999999999955</v>
      </c>
      <c r="CN24" s="25">
        <f t="shared" si="24"/>
        <v>31.470000000000002</v>
      </c>
      <c r="CO24" s="17">
        <v>32.729999999999997</v>
      </c>
      <c r="CP24" s="17">
        <f t="shared" si="25"/>
        <v>1.2599999999999945</v>
      </c>
      <c r="CR24" s="1"/>
      <c r="CS24" s="1"/>
      <c r="CT24" s="1"/>
      <c r="CU24" s="1"/>
      <c r="CV24" s="1">
        <v>27.01</v>
      </c>
      <c r="CW24" s="1">
        <v>31.47</v>
      </c>
      <c r="CX24" s="1"/>
      <c r="CY24" s="1"/>
      <c r="CZ24" s="1">
        <v>27.06</v>
      </c>
      <c r="DA24" s="1">
        <v>23.09</v>
      </c>
      <c r="DB24" s="1">
        <f t="shared" si="26"/>
        <v>3.9699999999999989</v>
      </c>
      <c r="DC24" s="1">
        <f t="shared" si="27"/>
        <v>28.4</v>
      </c>
      <c r="DD24" s="1">
        <f t="shared" si="28"/>
        <v>1.3399999999999999</v>
      </c>
      <c r="DE24" s="19">
        <f t="shared" si="29"/>
        <v>27.729999999999997</v>
      </c>
      <c r="DF24" s="1">
        <f>10^(-(0.3012*DE24)+11.434)</f>
        <v>1207.0464969790848</v>
      </c>
      <c r="DG24" s="1">
        <f t="shared" si="30"/>
        <v>0.59237128761941615</v>
      </c>
      <c r="DH24" s="1">
        <f>DG24/MIN(DG$2:DG$49)</f>
        <v>1</v>
      </c>
      <c r="DJ24" s="17">
        <v>31.26</v>
      </c>
      <c r="DK24" s="1">
        <v>26.38</v>
      </c>
      <c r="DL24" s="1">
        <v>24.24</v>
      </c>
      <c r="DM24" s="1">
        <v>24.27</v>
      </c>
      <c r="DN24" s="1">
        <f t="shared" si="31"/>
        <v>2.1400000000000006</v>
      </c>
      <c r="DO24" s="10">
        <f t="shared" si="32"/>
        <v>24.963333333333335</v>
      </c>
      <c r="DP24" s="1">
        <f>10^(-(0.3012*DO24)+11.434)</f>
        <v>8223.2595864857412</v>
      </c>
      <c r="DQ24" s="1">
        <f>DP24/R24</f>
        <v>4.0356547008475951</v>
      </c>
      <c r="DR24" s="1">
        <f>DQ24/MIN(DQ$2:DQ$49)</f>
        <v>2.5504687109956112</v>
      </c>
      <c r="DS24" s="15">
        <v>23.1</v>
      </c>
      <c r="DT24" s="1">
        <v>27.25</v>
      </c>
      <c r="DU24" s="1">
        <v>27.03</v>
      </c>
      <c r="DV24" s="1">
        <f t="shared" si="33"/>
        <v>0.21999999999999886</v>
      </c>
      <c r="DW24" s="10">
        <f t="shared" si="34"/>
        <v>27.14</v>
      </c>
      <c r="DX24" s="1">
        <f>10^(-(0.3012*DW24)+11.434)</f>
        <v>1817.3224851205027</v>
      </c>
      <c r="DY24" s="1">
        <f>DX24/R24</f>
        <v>0.89187091236734939</v>
      </c>
      <c r="DZ24" s="1">
        <f>DY24/MIN(DY$2:DY$49)</f>
        <v>1.6706597131017424</v>
      </c>
      <c r="EC24" s="17">
        <v>26.36</v>
      </c>
      <c r="ED24" s="1">
        <v>31.12</v>
      </c>
      <c r="EE24" s="1">
        <v>30.82</v>
      </c>
      <c r="EF24" s="1">
        <v>30.65</v>
      </c>
      <c r="EG24" s="1">
        <f t="shared" si="35"/>
        <v>0.47000000000000242</v>
      </c>
      <c r="EH24" s="10">
        <f t="shared" si="36"/>
        <v>30.863333333333333</v>
      </c>
      <c r="EI24" s="1">
        <f>10^(-(0.3012*EH24)+11.434)</f>
        <v>137.39280811846032</v>
      </c>
      <c r="EJ24" s="1">
        <f>EI24/R24</f>
        <v>6.7427025270750576E-2</v>
      </c>
      <c r="EK24" s="1">
        <f>EJ24/MIN(EJ$2:EJ$49)</f>
        <v>1.8093642286040466</v>
      </c>
    </row>
    <row r="25" spans="1:141" ht="15.75" customHeight="1">
      <c r="A25" s="1" t="s">
        <v>98</v>
      </c>
      <c r="B25" s="5" t="s">
        <v>106</v>
      </c>
      <c r="C25" s="1">
        <v>24.02</v>
      </c>
      <c r="D25" s="1">
        <v>28.8</v>
      </c>
      <c r="E25" s="1">
        <f>ABS(C25-D25)</f>
        <v>4.7800000000000011</v>
      </c>
      <c r="F25" s="1">
        <f>C25+4.45</f>
        <v>28.47</v>
      </c>
      <c r="G25" s="1">
        <f>ABS(D25-F25)</f>
        <v>0.33000000000000185</v>
      </c>
      <c r="H25" s="12">
        <f>AVERAGE(F25,D25)</f>
        <v>28.634999999999998</v>
      </c>
      <c r="J25" s="1">
        <v>23.34</v>
      </c>
      <c r="K25" s="1">
        <v>28.19</v>
      </c>
      <c r="L25" s="1">
        <f t="shared" si="0"/>
        <v>4.8500000000000014</v>
      </c>
      <c r="M25" s="1">
        <f t="shared" si="1"/>
        <v>28.96</v>
      </c>
      <c r="N25" s="1">
        <f t="shared" si="2"/>
        <v>0.76999999999999957</v>
      </c>
      <c r="O25" s="1">
        <v>29.65</v>
      </c>
      <c r="P25" s="1">
        <v>29.44</v>
      </c>
      <c r="Q25" s="1">
        <v>29.63</v>
      </c>
      <c r="R25" s="1">
        <f t="shared" si="3"/>
        <v>644.37398716693986</v>
      </c>
      <c r="S25" s="12">
        <f t="shared" si="4"/>
        <v>29.173999999999999</v>
      </c>
      <c r="T25" s="1">
        <f>10^(-(0.3012*S25)+11.434)</f>
        <v>443.3954171324508</v>
      </c>
      <c r="U25" s="1">
        <f>T25/R25</f>
        <v>0.68810260184754957</v>
      </c>
      <c r="V25" s="1">
        <f>U25/MIN(U$2:U$49)</f>
        <v>3.9479896003823138</v>
      </c>
      <c r="W25" s="1">
        <v>18.649999999999999</v>
      </c>
      <c r="X25" s="1">
        <v>24.66</v>
      </c>
      <c r="Y25" s="1">
        <v>25.11</v>
      </c>
      <c r="Z25" s="1">
        <v>24.58</v>
      </c>
      <c r="AA25" s="1">
        <v>25.35</v>
      </c>
      <c r="AE25" s="1">
        <v>35.28</v>
      </c>
      <c r="AF25" s="1">
        <v>37.04</v>
      </c>
      <c r="AG25" s="1"/>
      <c r="AH25" s="1"/>
      <c r="AI25" s="1">
        <v>29.34</v>
      </c>
      <c r="AJ25" s="1">
        <v>29.33</v>
      </c>
      <c r="AK25" s="1">
        <f>ABS(AI25-AJ25)</f>
        <v>1.0000000000001563E-2</v>
      </c>
      <c r="AL25" s="1">
        <v>28.82</v>
      </c>
      <c r="AM25" s="1">
        <v>30.31</v>
      </c>
      <c r="AN25" s="12">
        <f t="shared" si="5"/>
        <v>29.450000000000003</v>
      </c>
      <c r="AO25" s="1">
        <f>10^(-(0.3012*AN25)+11.434)</f>
        <v>366.15081065627595</v>
      </c>
      <c r="AP25" s="1">
        <f t="shared" si="6"/>
        <v>0.56822717544216472</v>
      </c>
      <c r="AQ25" s="1">
        <f>AP25/MIN(AP$2:AP$49)</f>
        <v>8.5548815357672829</v>
      </c>
      <c r="AR25" s="1"/>
      <c r="AT25" s="1">
        <v>30.8</v>
      </c>
      <c r="AU25" s="1">
        <v>34.43</v>
      </c>
      <c r="AV25" s="1">
        <f t="shared" si="7"/>
        <v>3.629999999999999</v>
      </c>
      <c r="AW25" s="1"/>
      <c r="AX25" s="10">
        <f t="shared" si="8"/>
        <v>32.615000000000002</v>
      </c>
      <c r="AY25" s="1">
        <f t="shared" si="9"/>
        <v>40.771998541092572</v>
      </c>
      <c r="AZ25" s="1">
        <f t="shared" si="10"/>
        <v>6.3273812030108609E-2</v>
      </c>
      <c r="BA25" s="1">
        <f>AZ25/MIN(AZ$2:AZ$49)</f>
        <v>2.9708724061182976</v>
      </c>
      <c r="BC25" s="1">
        <v>29.47</v>
      </c>
      <c r="BD25" s="1">
        <v>27.54</v>
      </c>
      <c r="BE25" s="1">
        <f t="shared" si="11"/>
        <v>1.9299999999999997</v>
      </c>
      <c r="BF25" s="8">
        <f t="shared" si="12"/>
        <v>28.504999999999999</v>
      </c>
      <c r="BG25" s="1">
        <f>10^(-(0.3012*BF25)+11.434)</f>
        <v>705.17027950733666</v>
      </c>
      <c r="BH25" s="1">
        <f t="shared" si="13"/>
        <v>1.0943493895644272</v>
      </c>
      <c r="BI25" s="1">
        <f>BH25/MIN(BH$2:BH$49)</f>
        <v>3.7349087865642208</v>
      </c>
      <c r="BJ25" s="1"/>
      <c r="BL25" s="1"/>
      <c r="BM25" s="1">
        <v>39.22</v>
      </c>
      <c r="BN25" s="1">
        <v>39.21</v>
      </c>
      <c r="BO25" s="14">
        <f t="shared" si="14"/>
        <v>9.9999999999980105E-3</v>
      </c>
      <c r="BP25" s="22">
        <f t="shared" si="15"/>
        <v>39.215000000000003</v>
      </c>
      <c r="BQ25" s="1">
        <f t="shared" si="16"/>
        <v>0.41922000614118377</v>
      </c>
      <c r="BR25" s="1">
        <f t="shared" si="17"/>
        <v>6.5058493125138401E-4</v>
      </c>
      <c r="BS25" s="1">
        <f>BR25/MIN(BR$2:BR$49)</f>
        <v>3.1732040506578048</v>
      </c>
      <c r="BU25" s="1"/>
      <c r="BV25" s="1"/>
      <c r="BW25" s="1"/>
      <c r="BX25" s="1">
        <v>29.37</v>
      </c>
      <c r="BY25" s="1">
        <v>25.32</v>
      </c>
      <c r="BZ25" s="1">
        <f t="shared" si="18"/>
        <v>4.0500000000000007</v>
      </c>
      <c r="CA25" s="21">
        <f t="shared" si="19"/>
        <v>27.344999999999999</v>
      </c>
      <c r="CC25" s="1"/>
      <c r="CD25" s="17">
        <v>29.65</v>
      </c>
      <c r="CE25" s="17">
        <v>29.08</v>
      </c>
      <c r="CF25" s="17">
        <f t="shared" si="20"/>
        <v>0.57000000000000028</v>
      </c>
      <c r="CG25" s="27">
        <f t="shared" si="21"/>
        <v>29.364999999999998</v>
      </c>
      <c r="CH25" s="17">
        <f>10^(-(0.3012*CG25)+11.434)</f>
        <v>388.38459893985566</v>
      </c>
      <c r="CI25" s="17">
        <f t="shared" si="22"/>
        <v>0.60273165378296956</v>
      </c>
      <c r="CJ25" s="17">
        <f>CI25/MIN(CI$2:CI$49)</f>
        <v>840.72120209416255</v>
      </c>
      <c r="CK25" s="1"/>
      <c r="CL25" s="17">
        <v>26.2</v>
      </c>
      <c r="CM25" s="17">
        <f t="shared" si="23"/>
        <v>5.5800000000000018</v>
      </c>
      <c r="CN25" s="25">
        <f t="shared" si="24"/>
        <v>32.07</v>
      </c>
      <c r="CO25" s="17">
        <v>31.78</v>
      </c>
      <c r="CP25" s="17">
        <f t="shared" si="25"/>
        <v>0.28999999999999915</v>
      </c>
      <c r="CR25" s="1"/>
      <c r="CS25" s="1"/>
      <c r="CT25" s="1"/>
      <c r="CU25" s="1"/>
      <c r="CV25" s="1">
        <v>27.52</v>
      </c>
      <c r="CW25" s="1">
        <v>32.04</v>
      </c>
      <c r="CX25" s="1"/>
      <c r="CY25" s="1"/>
      <c r="CZ25" s="1">
        <v>26.69</v>
      </c>
      <c r="DA25" s="1">
        <v>23.12</v>
      </c>
      <c r="DB25" s="1">
        <f t="shared" si="26"/>
        <v>3.5700000000000003</v>
      </c>
      <c r="DC25" s="1">
        <f t="shared" si="27"/>
        <v>28.43</v>
      </c>
      <c r="DD25" s="1">
        <f t="shared" si="28"/>
        <v>1.7399999999999984</v>
      </c>
      <c r="DE25" s="19">
        <f t="shared" si="29"/>
        <v>27.560000000000002</v>
      </c>
      <c r="DF25" s="1">
        <f>10^(-(0.3012*DE25)+11.434)</f>
        <v>1358.0882757276181</v>
      </c>
      <c r="DG25" s="1">
        <f t="shared" si="30"/>
        <v>2.1076087843002487</v>
      </c>
      <c r="DH25" s="1">
        <f>DG25/MIN(DG$2:DG$49)</f>
        <v>3.5579185358057646</v>
      </c>
      <c r="DJ25" s="17">
        <v>30.85</v>
      </c>
      <c r="DK25" s="1">
        <v>25.16</v>
      </c>
      <c r="DL25" s="1">
        <v>25.41</v>
      </c>
      <c r="DM25" s="1">
        <v>24.31</v>
      </c>
      <c r="DN25" s="1">
        <f t="shared" si="31"/>
        <v>1.1000000000000014</v>
      </c>
      <c r="DO25" s="10">
        <f t="shared" si="32"/>
        <v>24.959999999999997</v>
      </c>
      <c r="DP25" s="1">
        <f>10^(-(0.3012*DO25)+11.434)</f>
        <v>8242.2920715748023</v>
      </c>
      <c r="DQ25" s="1">
        <f>DP25/R25</f>
        <v>12.791162020386537</v>
      </c>
      <c r="DR25" s="1">
        <f>DQ25/MIN(DQ$2:DQ$49)</f>
        <v>8.083808186914375</v>
      </c>
      <c r="DS25" s="15">
        <v>24.34</v>
      </c>
      <c r="DT25" s="1">
        <v>27.35</v>
      </c>
      <c r="DU25" s="1">
        <v>27.14</v>
      </c>
      <c r="DV25" s="1">
        <f t="shared" si="33"/>
        <v>0.21000000000000085</v>
      </c>
      <c r="DW25" s="10">
        <f t="shared" si="34"/>
        <v>27.245000000000001</v>
      </c>
      <c r="DX25" s="1">
        <f>10^(-(0.3012*DW25)+11.434)</f>
        <v>1689.685977761909</v>
      </c>
      <c r="DY25" s="1">
        <f>DX25/R25</f>
        <v>2.6222132044634465</v>
      </c>
      <c r="DZ25" s="1">
        <f>DY25/MIN(DY$2:DY$49)</f>
        <v>4.9119507084631779</v>
      </c>
      <c r="EC25" s="17">
        <v>26.05</v>
      </c>
      <c r="ED25" s="1">
        <v>31.1</v>
      </c>
      <c r="EE25" s="1">
        <v>31.03</v>
      </c>
      <c r="EF25" s="1">
        <v>30.72</v>
      </c>
      <c r="EG25" s="1">
        <f t="shared" si="35"/>
        <v>0.38000000000000256</v>
      </c>
      <c r="EH25" s="10">
        <f t="shared" si="36"/>
        <v>30.95</v>
      </c>
      <c r="EI25" s="1">
        <f>10^(-(0.3012*EH25)+11.434)</f>
        <v>129.37787092400907</v>
      </c>
      <c r="EJ25" s="1">
        <f>EI25/R25</f>
        <v>0.20078071663450123</v>
      </c>
      <c r="EK25" s="1">
        <f>EJ25/MIN(EJ$2:EJ$49)</f>
        <v>5.3878314372196234</v>
      </c>
    </row>
    <row r="26" spans="1:141" ht="15.75" customHeight="1">
      <c r="A26" s="1" t="s">
        <v>57</v>
      </c>
      <c r="B26" s="5" t="s">
        <v>107</v>
      </c>
      <c r="C26" s="1">
        <v>27.07</v>
      </c>
      <c r="D26" s="1">
        <v>31.49</v>
      </c>
      <c r="E26" s="1">
        <f>ABS(C26-D26)</f>
        <v>4.4199999999999982</v>
      </c>
      <c r="F26" s="1">
        <f>C26+4.45</f>
        <v>31.52</v>
      </c>
      <c r="G26" s="1">
        <f>ABS(D26-F26)</f>
        <v>3.0000000000001137E-2</v>
      </c>
      <c r="H26" s="12">
        <f>AVERAGE(F26,D26)</f>
        <v>31.504999999999999</v>
      </c>
      <c r="J26" s="1">
        <v>26.08</v>
      </c>
      <c r="K26" s="1">
        <v>31.34</v>
      </c>
      <c r="L26" s="1">
        <f t="shared" si="0"/>
        <v>5.2600000000000016</v>
      </c>
      <c r="M26" s="1">
        <f t="shared" si="1"/>
        <v>31.7</v>
      </c>
      <c r="N26" s="1">
        <f t="shared" si="2"/>
        <v>0.35999999999999943</v>
      </c>
      <c r="O26" s="1">
        <v>31.79</v>
      </c>
      <c r="P26" s="1">
        <v>31.14</v>
      </c>
      <c r="Q26" s="1">
        <v>30.94</v>
      </c>
      <c r="R26" s="1">
        <f t="shared" si="3"/>
        <v>88.042831251400216</v>
      </c>
      <c r="S26" s="12">
        <f t="shared" si="4"/>
        <v>31.381999999999998</v>
      </c>
      <c r="T26" s="1">
        <f>10^(-(0.3012*S26)+11.434)</f>
        <v>95.882996944984484</v>
      </c>
      <c r="U26" s="1">
        <f>T26/R26</f>
        <v>1.0890494499341714</v>
      </c>
      <c r="V26" s="1">
        <f>U26/MIN(U$2:U$49)</f>
        <v>6.2484226786789021</v>
      </c>
      <c r="W26" s="1">
        <v>22.21</v>
      </c>
      <c r="X26" s="1">
        <v>28.22</v>
      </c>
      <c r="Y26" s="1">
        <v>28.13</v>
      </c>
      <c r="Z26" s="1">
        <v>25.58</v>
      </c>
      <c r="AA26" s="1">
        <v>27.68</v>
      </c>
      <c r="AE26" s="1" t="s">
        <v>54</v>
      </c>
      <c r="AF26" s="1" t="s">
        <v>54</v>
      </c>
      <c r="AG26" s="1"/>
      <c r="AH26" s="1"/>
      <c r="AI26" s="1">
        <v>32.840000000000003</v>
      </c>
      <c r="AJ26" s="1">
        <v>32.56</v>
      </c>
      <c r="AK26" s="1">
        <f>ABS(AI26-AJ26)</f>
        <v>0.28000000000000114</v>
      </c>
      <c r="AL26" s="1">
        <v>32.33</v>
      </c>
      <c r="AM26" s="1">
        <v>31.98</v>
      </c>
      <c r="AN26" s="12">
        <f t="shared" si="5"/>
        <v>32.427500000000002</v>
      </c>
      <c r="AO26" s="1">
        <f>10^(-(0.3012*AN26)+11.434)</f>
        <v>46.434096542633284</v>
      </c>
      <c r="AP26" s="1">
        <f t="shared" si="6"/>
        <v>0.52740349080828552</v>
      </c>
      <c r="AQ26" s="1">
        <f>AP26/MIN(AP$2:AP$49)</f>
        <v>7.9402650566722839</v>
      </c>
      <c r="AR26" s="1"/>
      <c r="AT26" s="1">
        <v>31.19</v>
      </c>
      <c r="AU26" s="1">
        <v>32.42</v>
      </c>
      <c r="AV26" s="1">
        <f t="shared" si="7"/>
        <v>1.2300000000000004</v>
      </c>
      <c r="AW26" s="1"/>
      <c r="AX26" s="10">
        <f t="shared" si="8"/>
        <v>31.805</v>
      </c>
      <c r="AY26" s="1">
        <f t="shared" si="9"/>
        <v>71.504603041603275</v>
      </c>
      <c r="AZ26" s="1">
        <f t="shared" si="10"/>
        <v>0.81215701523076678</v>
      </c>
      <c r="BA26" s="1">
        <f>AZ26/MIN(AZ$2:AZ$49)</f>
        <v>38.132914527677798</v>
      </c>
      <c r="BC26" s="1">
        <v>29.02</v>
      </c>
      <c r="BD26" s="1">
        <v>27.87</v>
      </c>
      <c r="BE26" s="1">
        <f t="shared" si="11"/>
        <v>1.1499999999999986</v>
      </c>
      <c r="BF26" s="8">
        <f t="shared" si="12"/>
        <v>28.445</v>
      </c>
      <c r="BG26" s="1">
        <f>10^(-(0.3012*BF26)+11.434)</f>
        <v>735.13313779414239</v>
      </c>
      <c r="BH26" s="1">
        <f t="shared" si="13"/>
        <v>8.3497216905147056</v>
      </c>
      <c r="BI26" s="1">
        <f>BH26/MIN(BH$2:BH$49)</f>
        <v>28.496793807032379</v>
      </c>
      <c r="BJ26" s="1"/>
      <c r="BL26" s="1"/>
      <c r="BM26" s="1">
        <v>39.93</v>
      </c>
      <c r="BN26" s="1" t="s">
        <v>54</v>
      </c>
      <c r="BO26" s="14">
        <f t="shared" si="14"/>
        <v>0</v>
      </c>
      <c r="BP26" s="22">
        <f t="shared" si="15"/>
        <v>39.93</v>
      </c>
      <c r="BQ26" s="1">
        <f t="shared" si="16"/>
        <v>0.25531950866180103</v>
      </c>
      <c r="BR26" s="1">
        <f t="shared" si="17"/>
        <v>2.8999465945473042E-3</v>
      </c>
      <c r="BS26" s="1">
        <f>BR26/MIN(BR$2:BR$49)</f>
        <v>14.144382752316069</v>
      </c>
      <c r="BU26" s="1"/>
      <c r="BV26" s="1"/>
      <c r="BW26" s="1"/>
      <c r="BX26" s="1">
        <v>30.33</v>
      </c>
      <c r="BY26" s="1">
        <v>29.1</v>
      </c>
      <c r="BZ26" s="1">
        <f t="shared" si="18"/>
        <v>1.2299999999999969</v>
      </c>
      <c r="CA26" s="21">
        <f t="shared" si="19"/>
        <v>29.715</v>
      </c>
      <c r="CC26" s="1"/>
      <c r="CD26" s="17" t="s">
        <v>54</v>
      </c>
      <c r="CE26" s="17">
        <v>36.81</v>
      </c>
      <c r="CF26" s="17" t="e">
        <f t="shared" si="20"/>
        <v>#VALUE!</v>
      </c>
      <c r="CG26" s="27">
        <f t="shared" si="21"/>
        <v>36.81</v>
      </c>
      <c r="CH26" s="17">
        <f>10^(-(0.3012*CG26)+11.434)</f>
        <v>2.2224295350366154</v>
      </c>
      <c r="CI26" s="17">
        <f t="shared" si="22"/>
        <v>2.5242595035257574E-2</v>
      </c>
      <c r="CJ26" s="17">
        <f>CI26/MIN(CI$2:CI$49)</f>
        <v>35.209673672887035</v>
      </c>
      <c r="CK26" s="1"/>
      <c r="CL26" s="17">
        <v>26.82</v>
      </c>
      <c r="CM26" s="17">
        <f t="shared" si="23"/>
        <v>4.3299999999999983</v>
      </c>
      <c r="CN26" s="25">
        <f t="shared" si="24"/>
        <v>32.69</v>
      </c>
      <c r="CO26" s="17">
        <v>31.15</v>
      </c>
      <c r="CP26" s="17">
        <f t="shared" si="25"/>
        <v>1.5399999999999991</v>
      </c>
      <c r="CR26" s="1"/>
      <c r="CS26" s="1"/>
      <c r="CT26" s="1"/>
      <c r="CU26" s="1"/>
      <c r="CV26" s="1">
        <v>26.29</v>
      </c>
      <c r="CW26" s="1">
        <v>32.64</v>
      </c>
      <c r="CX26" s="1"/>
      <c r="CY26" s="1"/>
      <c r="CZ26" s="1">
        <v>28.24</v>
      </c>
      <c r="DA26" s="1">
        <v>22.7</v>
      </c>
      <c r="DB26" s="1">
        <f t="shared" si="26"/>
        <v>5.5399999999999991</v>
      </c>
      <c r="DC26" s="1">
        <f t="shared" si="27"/>
        <v>28.009999999999998</v>
      </c>
      <c r="DD26" s="1">
        <f t="shared" si="28"/>
        <v>0.23000000000000043</v>
      </c>
      <c r="DE26" s="19">
        <f t="shared" si="29"/>
        <v>28.125</v>
      </c>
      <c r="DF26" s="1">
        <f>10^(-(0.3012*DE26)+11.434)</f>
        <v>917.80411387092545</v>
      </c>
      <c r="DG26" s="1">
        <f t="shared" si="30"/>
        <v>10.424518394350578</v>
      </c>
      <c r="DH26" s="1">
        <f>DG26/MIN(DG$2:DG$49)</f>
        <v>17.597946781391052</v>
      </c>
      <c r="DJ26" s="17">
        <v>34.44</v>
      </c>
      <c r="DK26" s="1">
        <v>29.18</v>
      </c>
      <c r="DL26" s="1">
        <v>29.1</v>
      </c>
      <c r="DM26" s="1">
        <v>27.79</v>
      </c>
      <c r="DN26" s="1">
        <f t="shared" si="31"/>
        <v>1.3900000000000006</v>
      </c>
      <c r="DO26" s="10">
        <f t="shared" si="32"/>
        <v>28.689999999999998</v>
      </c>
      <c r="DP26" s="1">
        <f>10^(-(0.3012*DO26)+11.434)</f>
        <v>620.25746521306792</v>
      </c>
      <c r="DQ26" s="1">
        <f>DP26/R26</f>
        <v>7.0449513764722722</v>
      </c>
      <c r="DR26" s="1">
        <f>DQ26/MIN(DQ$2:DQ$49)</f>
        <v>4.4522956962606957</v>
      </c>
      <c r="DS26" s="15">
        <v>24.64</v>
      </c>
      <c r="DT26" s="1">
        <v>29.62</v>
      </c>
      <c r="DU26" s="1">
        <v>29.83</v>
      </c>
      <c r="DV26" s="1">
        <f t="shared" si="33"/>
        <v>0.2099999999999973</v>
      </c>
      <c r="DW26" s="10">
        <f t="shared" si="34"/>
        <v>29.725000000000001</v>
      </c>
      <c r="DX26" s="1">
        <f>10^(-(0.3012*DW26)+11.434)</f>
        <v>302.57288065948745</v>
      </c>
      <c r="DY26" s="1">
        <f>DX26/R26</f>
        <v>3.4366555045863021</v>
      </c>
      <c r="DZ26" s="1">
        <f>DY26/MIN(DY$2:DY$49)</f>
        <v>6.437570526974242</v>
      </c>
      <c r="EC26" s="17">
        <v>30.4</v>
      </c>
      <c r="ED26" s="1">
        <v>33.97</v>
      </c>
      <c r="EE26" s="1">
        <v>33.9</v>
      </c>
      <c r="EF26" s="1">
        <v>32.14</v>
      </c>
      <c r="EG26" s="1">
        <f t="shared" si="35"/>
        <v>1.8299999999999983</v>
      </c>
      <c r="EH26" s="10">
        <f t="shared" si="36"/>
        <v>33.336666666666666</v>
      </c>
      <c r="EI26" s="1">
        <f>10^(-(0.3012*EH26)+11.434)</f>
        <v>24.717013797002789</v>
      </c>
      <c r="EJ26" s="1">
        <f>EI26/R26</f>
        <v>0.28073851608003231</v>
      </c>
      <c r="EK26" s="1">
        <f>EJ26/MIN(EJ$2:EJ$49)</f>
        <v>7.5334515581386841</v>
      </c>
    </row>
    <row r="27" spans="1:141" ht="15.75" customHeight="1">
      <c r="A27" s="1" t="s">
        <v>63</v>
      </c>
      <c r="B27" s="5" t="s">
        <v>107</v>
      </c>
      <c r="C27" s="1">
        <v>24.23</v>
      </c>
      <c r="D27" s="1">
        <v>28.83</v>
      </c>
      <c r="E27" s="1">
        <f>ABS(C27-D27)</f>
        <v>4.5999999999999979</v>
      </c>
      <c r="F27" s="1">
        <f>C27+4.45</f>
        <v>28.68</v>
      </c>
      <c r="G27" s="1">
        <f>ABS(D27-F27)</f>
        <v>0.14999999999999858</v>
      </c>
      <c r="H27" s="12">
        <f>AVERAGE(F27,D27)</f>
        <v>28.754999999999999</v>
      </c>
      <c r="J27" s="1">
        <v>24.5</v>
      </c>
      <c r="K27" s="1">
        <v>30.06</v>
      </c>
      <c r="L27" s="1">
        <f t="shared" si="0"/>
        <v>5.5599999999999987</v>
      </c>
      <c r="M27" s="1">
        <f t="shared" si="1"/>
        <v>30.12</v>
      </c>
      <c r="N27" s="1">
        <f t="shared" si="2"/>
        <v>6.0000000000002274E-2</v>
      </c>
      <c r="O27" s="1">
        <v>29.83</v>
      </c>
      <c r="P27" s="1">
        <v>29.71</v>
      </c>
      <c r="Q27" s="1">
        <v>29.75</v>
      </c>
      <c r="R27" s="1">
        <f t="shared" si="3"/>
        <v>592.9171330705019</v>
      </c>
      <c r="S27" s="12">
        <f t="shared" si="4"/>
        <v>29.893999999999998</v>
      </c>
      <c r="T27" s="1">
        <f>10^(-(0.3012*S27)+11.434)</f>
        <v>269.10836646194645</v>
      </c>
      <c r="U27" s="1">
        <f>T27/R27</f>
        <v>0.45387180004114946</v>
      </c>
      <c r="V27" s="1">
        <f>U27/MIN(U$2:U$49)</f>
        <v>2.6040900610723949</v>
      </c>
      <c r="W27" s="1">
        <v>20.91</v>
      </c>
      <c r="X27" s="1">
        <v>28.01</v>
      </c>
      <c r="Y27" s="1">
        <v>27.01</v>
      </c>
      <c r="Z27" s="1">
        <v>24.22</v>
      </c>
      <c r="AA27" s="1">
        <v>27.41</v>
      </c>
      <c r="AE27" s="1" t="s">
        <v>54</v>
      </c>
      <c r="AF27" s="1" t="s">
        <v>54</v>
      </c>
      <c r="AG27" s="1"/>
      <c r="AH27" s="1"/>
      <c r="AI27" s="1">
        <v>32.18</v>
      </c>
      <c r="AJ27" s="1">
        <v>31.13</v>
      </c>
      <c r="AK27" s="1">
        <f>ABS(AI27-AJ27)</f>
        <v>1.0500000000000007</v>
      </c>
      <c r="AL27" s="1">
        <v>30.31</v>
      </c>
      <c r="AM27" s="1">
        <v>30.11</v>
      </c>
      <c r="AN27" s="12">
        <f t="shared" si="5"/>
        <v>30.932500000000001</v>
      </c>
      <c r="AO27" s="1">
        <f>10^(-(0.3012*AN27)+11.434)</f>
        <v>130.95768824280921</v>
      </c>
      <c r="AP27" s="1">
        <f t="shared" si="6"/>
        <v>0.22087013671645317</v>
      </c>
      <c r="AQ27" s="1">
        <f>AP27/MIN(AP$2:AP$49)</f>
        <v>3.3252859702242441</v>
      </c>
      <c r="AR27" s="1"/>
      <c r="AT27" s="1">
        <v>29.2</v>
      </c>
      <c r="AU27" s="1">
        <v>30.6</v>
      </c>
      <c r="AV27" s="1">
        <f t="shared" si="7"/>
        <v>1.4000000000000021</v>
      </c>
      <c r="AW27" s="1"/>
      <c r="AX27" s="10">
        <f t="shared" si="8"/>
        <v>29.9</v>
      </c>
      <c r="AY27" s="1">
        <f t="shared" si="9"/>
        <v>267.99087086676928</v>
      </c>
      <c r="AZ27" s="1">
        <f t="shared" si="10"/>
        <v>0.45198705842575698</v>
      </c>
      <c r="BA27" s="1">
        <f>AZ27/MIN(AZ$2:AZ$49)</f>
        <v>21.221984842017985</v>
      </c>
      <c r="BC27" s="1">
        <v>28.63</v>
      </c>
      <c r="BD27" s="1">
        <v>28.07</v>
      </c>
      <c r="BE27" s="1">
        <f t="shared" si="11"/>
        <v>0.55999999999999872</v>
      </c>
      <c r="BF27" s="8">
        <f t="shared" si="12"/>
        <v>28.35</v>
      </c>
      <c r="BG27" s="1">
        <f>10^(-(0.3012*BF27)+11.434)</f>
        <v>785.19947400536989</v>
      </c>
      <c r="BH27" s="1">
        <f t="shared" si="13"/>
        <v>1.324298844155688</v>
      </c>
      <c r="BI27" s="1">
        <f>BH27/MIN(BH$2:BH$49)</f>
        <v>4.5197040691388155</v>
      </c>
      <c r="BJ27" s="1"/>
      <c r="BL27" s="1"/>
      <c r="BM27" s="1" t="s">
        <v>54</v>
      </c>
      <c r="BN27" s="1" t="s">
        <v>54</v>
      </c>
      <c r="BO27" s="14">
        <f t="shared" si="14"/>
        <v>0</v>
      </c>
      <c r="BP27" s="22">
        <v>41</v>
      </c>
      <c r="BQ27" s="1">
        <f t="shared" si="16"/>
        <v>0.12156260552373735</v>
      </c>
      <c r="BR27" s="1">
        <f t="shared" si="17"/>
        <v>2.0502461262033176E-4</v>
      </c>
      <c r="BS27" s="1">
        <f>BR27/MIN(BR$2:BR$49)</f>
        <v>1</v>
      </c>
      <c r="BU27" s="1"/>
      <c r="BV27" s="1"/>
      <c r="BW27" s="1"/>
      <c r="BX27" s="1">
        <v>28.64</v>
      </c>
      <c r="BY27" s="1">
        <v>26.98</v>
      </c>
      <c r="BZ27" s="1">
        <f t="shared" si="18"/>
        <v>1.6600000000000001</v>
      </c>
      <c r="CA27" s="21">
        <f t="shared" si="19"/>
        <v>27.810000000000002</v>
      </c>
      <c r="CC27" s="1"/>
      <c r="CD27" s="17" t="s">
        <v>54</v>
      </c>
      <c r="CE27" s="17">
        <v>37.549999999999997</v>
      </c>
      <c r="CF27" s="17" t="e">
        <f t="shared" si="20"/>
        <v>#VALUE!</v>
      </c>
      <c r="CG27" s="27">
        <f t="shared" si="21"/>
        <v>37.549999999999997</v>
      </c>
      <c r="CH27" s="17">
        <f>10^(-(0.3012*CG27)+11.434)</f>
        <v>1.3302706216040003</v>
      </c>
      <c r="CI27" s="17">
        <f t="shared" si="22"/>
        <v>2.2436029377579515E-3</v>
      </c>
      <c r="CJ27" s="17">
        <f>CI27/MIN(CI$2:CI$49)</f>
        <v>3.1294931119264806</v>
      </c>
      <c r="CK27" s="1"/>
      <c r="CL27" s="17">
        <v>27.17</v>
      </c>
      <c r="CM27" s="17">
        <f t="shared" si="23"/>
        <v>3.7099999999999973</v>
      </c>
      <c r="CN27" s="25">
        <f t="shared" si="24"/>
        <v>33.04</v>
      </c>
      <c r="CO27" s="17">
        <v>30.88</v>
      </c>
      <c r="CP27" s="17">
        <f t="shared" si="25"/>
        <v>2.16</v>
      </c>
      <c r="CR27" s="1"/>
      <c r="CS27" s="1"/>
      <c r="CT27" s="1"/>
      <c r="CU27" s="1"/>
      <c r="CV27" s="1">
        <v>26.11</v>
      </c>
      <c r="CW27" s="1">
        <v>33.36</v>
      </c>
      <c r="CX27" s="1"/>
      <c r="CY27" s="1"/>
      <c r="CZ27" s="1">
        <v>28.55</v>
      </c>
      <c r="DA27" s="1">
        <v>22.49</v>
      </c>
      <c r="DB27" s="1">
        <f t="shared" si="26"/>
        <v>6.0600000000000023</v>
      </c>
      <c r="DC27" s="1">
        <f t="shared" si="27"/>
        <v>27.799999999999997</v>
      </c>
      <c r="DD27" s="1">
        <f t="shared" si="28"/>
        <v>0.75000000000000355</v>
      </c>
      <c r="DE27" s="19">
        <f t="shared" si="29"/>
        <v>28.174999999999997</v>
      </c>
      <c r="DF27" s="1">
        <f>10^(-(0.3012*DE27)+11.434)</f>
        <v>886.52298480806485</v>
      </c>
      <c r="DG27" s="1">
        <f t="shared" si="30"/>
        <v>1.4951886787569877</v>
      </c>
      <c r="DH27" s="1">
        <f>DG27/MIN(DG$2:DG$49)</f>
        <v>2.5240735160641501</v>
      </c>
      <c r="DJ27" s="17">
        <v>32.1</v>
      </c>
      <c r="DK27" s="1">
        <v>28.18</v>
      </c>
      <c r="DL27" s="1">
        <v>26.33</v>
      </c>
      <c r="DM27" s="1">
        <v>25.62</v>
      </c>
      <c r="DN27" s="1">
        <f t="shared" si="31"/>
        <v>2.5599999999999987</v>
      </c>
      <c r="DO27" s="10">
        <f t="shared" si="32"/>
        <v>26.709999999999997</v>
      </c>
      <c r="DP27" s="1">
        <f>10^(-(0.3012*DO27)+11.434)</f>
        <v>2448.7700222206868</v>
      </c>
      <c r="DQ27" s="1">
        <f>DP27/R27</f>
        <v>4.1300375476407618</v>
      </c>
      <c r="DR27" s="1">
        <f>DQ27/MIN(DQ$2:DQ$49)</f>
        <v>2.6101171485961094</v>
      </c>
      <c r="DS27" s="15">
        <v>23.15</v>
      </c>
      <c r="DT27" s="1">
        <v>28.52</v>
      </c>
      <c r="DU27" s="1">
        <v>28.66</v>
      </c>
      <c r="DV27" s="1">
        <f t="shared" si="33"/>
        <v>0.14000000000000057</v>
      </c>
      <c r="DW27" s="10">
        <f t="shared" si="34"/>
        <v>28.59</v>
      </c>
      <c r="DX27" s="1">
        <f>10^(-(0.3012*DW27)+11.434)</f>
        <v>664.80151426475436</v>
      </c>
      <c r="DY27" s="1">
        <f>DX27/R27</f>
        <v>1.1212384955415091</v>
      </c>
      <c r="DZ27" s="1">
        <f>DY27/MIN(DY$2:DY$49)</f>
        <v>2.1003129010092194</v>
      </c>
      <c r="EC27" s="17">
        <v>29.28</v>
      </c>
      <c r="ED27" s="1">
        <v>32.79</v>
      </c>
      <c r="EE27" s="1">
        <v>32.880000000000003</v>
      </c>
      <c r="EF27" s="1">
        <v>31.57</v>
      </c>
      <c r="EG27" s="1">
        <f t="shared" si="35"/>
        <v>1.3100000000000023</v>
      </c>
      <c r="EH27" s="10">
        <f t="shared" si="36"/>
        <v>32.413333333333334</v>
      </c>
      <c r="EI27" s="1">
        <f>10^(-(0.3012*EH27)+11.434)</f>
        <v>46.89256617897982</v>
      </c>
      <c r="EJ27" s="1">
        <f>EI27/R27</f>
        <v>7.9087891989459466E-2</v>
      </c>
      <c r="EK27" s="1">
        <f>EJ27/MIN(EJ$2:EJ$49)</f>
        <v>2.1222766703235214</v>
      </c>
    </row>
    <row r="28" spans="1:141" ht="15.75" customHeight="1">
      <c r="A28" s="1" t="s">
        <v>69</v>
      </c>
      <c r="B28" s="5" t="s">
        <v>107</v>
      </c>
      <c r="C28" s="1">
        <v>24.04</v>
      </c>
      <c r="D28" s="1">
        <v>29.17</v>
      </c>
      <c r="E28" s="1">
        <f>ABS(C28-D28)</f>
        <v>5.1300000000000026</v>
      </c>
      <c r="F28" s="1">
        <f>C28+4.45</f>
        <v>28.49</v>
      </c>
      <c r="G28" s="1">
        <f>ABS(D28-F28)</f>
        <v>0.68000000000000327</v>
      </c>
      <c r="H28" s="12">
        <f>AVERAGE(F28,D28)</f>
        <v>28.83</v>
      </c>
      <c r="J28" s="1">
        <v>24.42</v>
      </c>
      <c r="K28" s="1">
        <v>31.01</v>
      </c>
      <c r="L28" s="1">
        <f t="shared" si="0"/>
        <v>6.59</v>
      </c>
      <c r="M28" s="1">
        <f t="shared" si="1"/>
        <v>30.040000000000003</v>
      </c>
      <c r="N28" s="1">
        <f t="shared" si="2"/>
        <v>0.96999999999999886</v>
      </c>
      <c r="O28" s="1">
        <v>30.59</v>
      </c>
      <c r="P28" s="1">
        <v>29.42</v>
      </c>
      <c r="Q28" s="1">
        <v>30.24</v>
      </c>
      <c r="R28" s="1">
        <f t="shared" si="3"/>
        <v>562.86468343417346</v>
      </c>
      <c r="S28" s="12">
        <f t="shared" si="4"/>
        <v>30.26</v>
      </c>
      <c r="T28" s="1">
        <f>10^(-(0.3012*S28)+11.434)</f>
        <v>208.77957058528986</v>
      </c>
      <c r="U28" s="1">
        <f>T28/R28</f>
        <v>0.37092320184573535</v>
      </c>
      <c r="V28" s="1">
        <f>U28/MIN(U$2:U$49)</f>
        <v>2.1281723677480207</v>
      </c>
      <c r="W28" s="1">
        <v>20.86</v>
      </c>
      <c r="X28" s="1">
        <v>27.79</v>
      </c>
      <c r="Y28" s="1">
        <v>27.68</v>
      </c>
      <c r="Z28" s="1">
        <v>26.05</v>
      </c>
      <c r="AA28" s="1">
        <v>27.33</v>
      </c>
      <c r="AE28" s="1">
        <v>36.82</v>
      </c>
      <c r="AF28" s="1">
        <v>38.020000000000003</v>
      </c>
      <c r="AG28" s="1"/>
      <c r="AH28" s="1"/>
      <c r="AI28" s="1">
        <v>32.46</v>
      </c>
      <c r="AJ28" s="1">
        <v>32.32</v>
      </c>
      <c r="AK28" s="1">
        <f>ABS(AI28-AJ28)</f>
        <v>0.14000000000000057</v>
      </c>
      <c r="AL28" s="1">
        <v>31.24</v>
      </c>
      <c r="AM28" s="1">
        <v>31.12</v>
      </c>
      <c r="AN28" s="12">
        <f t="shared" si="5"/>
        <v>31.785</v>
      </c>
      <c r="AO28" s="1">
        <f>10^(-(0.3012*AN28)+11.434)</f>
        <v>72.503337728267965</v>
      </c>
      <c r="AP28" s="1">
        <f t="shared" si="6"/>
        <v>0.12881131089253564</v>
      </c>
      <c r="AQ28" s="1">
        <f>AP28/MIN(AP$2:AP$49)</f>
        <v>1.9393044767614998</v>
      </c>
      <c r="AR28" s="1"/>
      <c r="AT28" s="1">
        <v>30.19</v>
      </c>
      <c r="AU28" s="1">
        <v>30.58</v>
      </c>
      <c r="AV28" s="1">
        <f t="shared" si="7"/>
        <v>0.38999999999999702</v>
      </c>
      <c r="AW28" s="1"/>
      <c r="AX28" s="10">
        <f t="shared" si="8"/>
        <v>30.384999999999998</v>
      </c>
      <c r="AY28" s="1">
        <f t="shared" si="9"/>
        <v>191.44234263609863</v>
      </c>
      <c r="AZ28" s="1">
        <f t="shared" si="10"/>
        <v>0.34012143286031488</v>
      </c>
      <c r="BA28" s="1">
        <f>AZ28/MIN(AZ$2:AZ$49)</f>
        <v>15.969598593701043</v>
      </c>
      <c r="BC28" s="1">
        <v>28.09</v>
      </c>
      <c r="BD28" s="1">
        <v>27.51</v>
      </c>
      <c r="BE28" s="1">
        <f t="shared" si="11"/>
        <v>0.57999999999999829</v>
      </c>
      <c r="BF28" s="8">
        <f t="shared" si="12"/>
        <v>27.8</v>
      </c>
      <c r="BG28" s="1">
        <f>10^(-(0.3012*BF28)+11.434)</f>
        <v>1149.8468505122244</v>
      </c>
      <c r="BH28" s="1">
        <f t="shared" si="13"/>
        <v>2.0428477471649682</v>
      </c>
      <c r="BI28" s="1">
        <f>BH28/MIN(BH$2:BH$49)</f>
        <v>6.9720420856964109</v>
      </c>
      <c r="BJ28" s="1"/>
      <c r="BL28" s="1"/>
      <c r="BM28" s="1">
        <v>38.9</v>
      </c>
      <c r="BN28" s="1" t="s">
        <v>54</v>
      </c>
      <c r="BO28" s="14">
        <f t="shared" si="14"/>
        <v>0</v>
      </c>
      <c r="BP28" s="22">
        <f t="shared" si="15"/>
        <v>38.9</v>
      </c>
      <c r="BQ28" s="1">
        <f t="shared" si="16"/>
        <v>0.52157888307703126</v>
      </c>
      <c r="BR28" s="1">
        <f t="shared" si="17"/>
        <v>9.2665057593372617E-4</v>
      </c>
      <c r="BS28" s="1">
        <f>BR28/MIN(BR$2:BR$49)</f>
        <v>4.5197040691388315</v>
      </c>
      <c r="BU28" s="1"/>
      <c r="BV28" s="1"/>
      <c r="BW28" s="1"/>
      <c r="BX28" s="1">
        <v>30.06</v>
      </c>
      <c r="BY28" s="1">
        <v>25.52</v>
      </c>
      <c r="BZ28" s="1">
        <f t="shared" si="18"/>
        <v>4.5399999999999991</v>
      </c>
      <c r="CA28" s="21">
        <f t="shared" si="19"/>
        <v>27.79</v>
      </c>
      <c r="CC28" s="1"/>
      <c r="CD28" s="17">
        <v>34.07</v>
      </c>
      <c r="CE28" s="17">
        <v>36.57</v>
      </c>
      <c r="CF28" s="17">
        <f t="shared" si="20"/>
        <v>2.5</v>
      </c>
      <c r="CG28" s="27">
        <f t="shared" si="21"/>
        <v>35.32</v>
      </c>
      <c r="CH28" s="17">
        <f>10^(-(0.3012*CG28)+11.434)</f>
        <v>6.2462016396663858</v>
      </c>
      <c r="CI28" s="17">
        <f t="shared" si="22"/>
        <v>1.109716388947482E-2</v>
      </c>
      <c r="CJ28" s="17">
        <f>CI28/MIN(CI$2:CI$49)</f>
        <v>15.478896630762643</v>
      </c>
      <c r="CK28" s="1"/>
      <c r="CL28" s="17">
        <v>24.1</v>
      </c>
      <c r="CM28" s="17">
        <f t="shared" si="23"/>
        <v>5.0399999999999991</v>
      </c>
      <c r="CN28" s="25">
        <f t="shared" si="24"/>
        <v>29.970000000000002</v>
      </c>
      <c r="CO28" s="17">
        <v>29.14</v>
      </c>
      <c r="CP28" s="17">
        <f t="shared" si="25"/>
        <v>0.83000000000000185</v>
      </c>
      <c r="CR28" s="1"/>
      <c r="CS28" s="1"/>
      <c r="CT28" s="1"/>
      <c r="CU28" s="1"/>
      <c r="CV28" s="1">
        <v>26.52</v>
      </c>
      <c r="CW28" s="1">
        <v>33.04</v>
      </c>
      <c r="CX28" s="1"/>
      <c r="CY28" s="1"/>
      <c r="CZ28" s="1">
        <v>27.24</v>
      </c>
      <c r="DA28" s="1">
        <v>22.08</v>
      </c>
      <c r="DB28" s="1">
        <f t="shared" si="26"/>
        <v>5.16</v>
      </c>
      <c r="DC28" s="1">
        <f t="shared" si="27"/>
        <v>27.389999999999997</v>
      </c>
      <c r="DD28" s="1">
        <f t="shared" si="28"/>
        <v>0.14999999999999858</v>
      </c>
      <c r="DE28" s="19">
        <f t="shared" si="29"/>
        <v>27.314999999999998</v>
      </c>
      <c r="DF28" s="1">
        <f>10^(-(0.3012*DE28)+11.434)</f>
        <v>1609.6149607713749</v>
      </c>
      <c r="DG28" s="1">
        <f t="shared" si="30"/>
        <v>2.8596837004423961</v>
      </c>
      <c r="DH28" s="1">
        <f>DG28/MIN(DG$2:DG$49)</f>
        <v>4.8275190918430733</v>
      </c>
      <c r="DJ28" s="17">
        <v>32.65</v>
      </c>
      <c r="DK28" s="1">
        <v>27.25</v>
      </c>
      <c r="DL28" s="1">
        <v>26.01</v>
      </c>
      <c r="DM28" s="1">
        <v>25.78</v>
      </c>
      <c r="DN28" s="1">
        <f t="shared" si="31"/>
        <v>1.4699999999999989</v>
      </c>
      <c r="DO28" s="10">
        <f t="shared" si="32"/>
        <v>26.346666666666668</v>
      </c>
      <c r="DP28" s="1">
        <f>10^(-(0.3012*DO28)+11.434)</f>
        <v>3150.5327609179517</v>
      </c>
      <c r="DQ28" s="1">
        <f>DP28/R28</f>
        <v>5.5973182429847794</v>
      </c>
      <c r="DR28" s="1">
        <f>DQ28/MIN(DQ$2:DQ$49)</f>
        <v>3.5374148936030911</v>
      </c>
      <c r="DS28" s="15">
        <v>24.34</v>
      </c>
      <c r="DT28" s="1">
        <v>29.18</v>
      </c>
      <c r="DU28" s="1">
        <v>29.43</v>
      </c>
      <c r="DV28" s="1">
        <f t="shared" si="33"/>
        <v>0.25</v>
      </c>
      <c r="DW28" s="10">
        <f t="shared" si="34"/>
        <v>29.305</v>
      </c>
      <c r="DX28" s="1">
        <f>10^(-(0.3012*DW28)+11.434)</f>
        <v>404.88715589240013</v>
      </c>
      <c r="DY28" s="1">
        <f>DX28/R28</f>
        <v>0.71933302587415104</v>
      </c>
      <c r="DZ28" s="1">
        <f>DY28/MIN(DY$2:DY$49)</f>
        <v>1.3474603667044236</v>
      </c>
      <c r="EC28" s="17">
        <v>28.31</v>
      </c>
      <c r="ED28" s="1">
        <v>34.01</v>
      </c>
      <c r="EE28" s="1">
        <v>33.270000000000003</v>
      </c>
      <c r="EF28" s="1">
        <v>33.44</v>
      </c>
      <c r="EG28" s="1">
        <f t="shared" si="35"/>
        <v>0.73999999999999488</v>
      </c>
      <c r="EH28" s="10">
        <f t="shared" si="36"/>
        <v>33.573333333333331</v>
      </c>
      <c r="EI28" s="1">
        <f>10^(-(0.3012*EH28)+11.434)</f>
        <v>20.975484445832024</v>
      </c>
      <c r="EJ28" s="1">
        <f>EI28/R28</f>
        <v>3.7265589871184536E-2</v>
      </c>
      <c r="EK28" s="1">
        <f>EJ28/MIN(EJ$2:EJ$49)</f>
        <v>1</v>
      </c>
    </row>
    <row r="29" spans="1:141" ht="15.75" customHeight="1">
      <c r="A29" s="1" t="s">
        <v>75</v>
      </c>
      <c r="B29" s="5" t="s">
        <v>107</v>
      </c>
      <c r="C29" s="1">
        <v>25.6</v>
      </c>
      <c r="D29" s="1">
        <v>31.15</v>
      </c>
      <c r="E29" s="1">
        <f>ABS(C29-D29)</f>
        <v>5.5499999999999972</v>
      </c>
      <c r="F29" s="1">
        <f>C29+4.45</f>
        <v>30.05</v>
      </c>
      <c r="G29" s="1">
        <f>ABS(D29-F29)</f>
        <v>1.0999999999999979</v>
      </c>
      <c r="H29" s="12">
        <f>AVERAGE(F29,D29)</f>
        <v>30.6</v>
      </c>
      <c r="J29" s="1">
        <v>24.52</v>
      </c>
      <c r="K29" s="1">
        <v>30.32</v>
      </c>
      <c r="L29" s="1">
        <f t="shared" si="0"/>
        <v>5.8000000000000007</v>
      </c>
      <c r="M29" s="1">
        <f t="shared" si="1"/>
        <v>30.14</v>
      </c>
      <c r="N29" s="1">
        <f t="shared" si="2"/>
        <v>0.17999999999999972</v>
      </c>
      <c r="O29" s="1">
        <v>30.52</v>
      </c>
      <c r="P29" s="1">
        <v>28.83</v>
      </c>
      <c r="Q29" s="1">
        <v>29.63</v>
      </c>
      <c r="R29" s="1">
        <f t="shared" si="3"/>
        <v>164.92253437069795</v>
      </c>
      <c r="S29" s="12">
        <f t="shared" si="4"/>
        <v>29.887999999999998</v>
      </c>
      <c r="T29" s="1">
        <f>10^(-(0.3012*S29)+11.434)</f>
        <v>270.23052190393531</v>
      </c>
      <c r="U29" s="1">
        <f>T29/R29</f>
        <v>1.6385300100745215</v>
      </c>
      <c r="V29" s="1">
        <f>U29/MIN(U$2:U$49)</f>
        <v>9.4010681289673936</v>
      </c>
      <c r="W29" s="1">
        <v>19.149999999999999</v>
      </c>
      <c r="X29" s="1">
        <v>26.76</v>
      </c>
      <c r="Y29" s="1">
        <v>25.6</v>
      </c>
      <c r="Z29" s="1">
        <v>24.65</v>
      </c>
      <c r="AA29" s="1">
        <v>25.3</v>
      </c>
      <c r="AE29" s="1">
        <v>36.1</v>
      </c>
      <c r="AF29" s="1">
        <v>38.119999999999997</v>
      </c>
      <c r="AG29" s="1"/>
      <c r="AH29" s="1"/>
      <c r="AI29" s="1">
        <v>32.1</v>
      </c>
      <c r="AJ29" s="1">
        <v>31.72</v>
      </c>
      <c r="AK29" s="1">
        <f>ABS(AI29-AJ29)</f>
        <v>0.38000000000000256</v>
      </c>
      <c r="AL29" s="1">
        <v>30.2</v>
      </c>
      <c r="AM29" s="1">
        <v>29.88</v>
      </c>
      <c r="AN29" s="12">
        <f t="shared" si="5"/>
        <v>30.974999999999998</v>
      </c>
      <c r="AO29" s="1">
        <f>10^(-(0.3012*AN29)+11.434)</f>
        <v>127.15399217494914</v>
      </c>
      <c r="AP29" s="1">
        <f t="shared" si="6"/>
        <v>0.77099222771549158</v>
      </c>
      <c r="AQ29" s="1">
        <f>AP29/MIN(AP$2:AP$49)</f>
        <v>11.607588405061545</v>
      </c>
      <c r="AR29" s="1"/>
      <c r="AT29" s="1">
        <v>29.22</v>
      </c>
      <c r="AU29" s="1">
        <v>31.25</v>
      </c>
      <c r="AV29" s="1">
        <f t="shared" si="7"/>
        <v>2.0300000000000011</v>
      </c>
      <c r="AW29" s="1"/>
      <c r="AX29" s="10">
        <f t="shared" si="8"/>
        <v>30.234999999999999</v>
      </c>
      <c r="AY29" s="1">
        <f t="shared" si="9"/>
        <v>212.43105208674172</v>
      </c>
      <c r="AZ29" s="1">
        <f t="shared" si="10"/>
        <v>1.2880656539588364</v>
      </c>
      <c r="BA29" s="1">
        <f>AZ29/MIN(AZ$2:AZ$49)</f>
        <v>60.478080675684843</v>
      </c>
      <c r="BC29" s="1">
        <v>28.95</v>
      </c>
      <c r="BD29" s="1">
        <v>27.53</v>
      </c>
      <c r="BE29" s="1">
        <f t="shared" si="11"/>
        <v>1.4199999999999982</v>
      </c>
      <c r="BF29" s="8">
        <f t="shared" si="12"/>
        <v>28.240000000000002</v>
      </c>
      <c r="BG29" s="1">
        <f>10^(-(0.3012*BF29)+11.434)</f>
        <v>847.44593339628534</v>
      </c>
      <c r="BH29" s="1">
        <f t="shared" si="13"/>
        <v>5.1384484032453264</v>
      </c>
      <c r="BI29" s="1">
        <f>BH29/MIN(BH$2:BH$49)</f>
        <v>17.53702818642455</v>
      </c>
      <c r="BJ29" s="1"/>
      <c r="BL29" s="1"/>
      <c r="BM29" s="1" t="s">
        <v>54</v>
      </c>
      <c r="BN29" s="1">
        <v>36.799999999999997</v>
      </c>
      <c r="BO29" s="14">
        <f t="shared" si="14"/>
        <v>0</v>
      </c>
      <c r="BP29" s="22">
        <f t="shared" si="15"/>
        <v>36.799999999999997</v>
      </c>
      <c r="BQ29" s="1">
        <f t="shared" si="16"/>
        <v>2.2378965151315442</v>
      </c>
      <c r="BR29" s="1">
        <f t="shared" si="17"/>
        <v>1.3569379852612518E-2</v>
      </c>
      <c r="BS29" s="1">
        <f>BR29/MIN(BR$2:BR$49)</f>
        <v>66.184150669463961</v>
      </c>
      <c r="BU29" s="1"/>
      <c r="BV29" s="1"/>
      <c r="BW29" s="1"/>
      <c r="BX29" s="1">
        <v>29.73</v>
      </c>
      <c r="BY29" s="1">
        <v>27.49</v>
      </c>
      <c r="BZ29" s="1">
        <f t="shared" si="18"/>
        <v>2.240000000000002</v>
      </c>
      <c r="CA29" s="21">
        <f t="shared" si="19"/>
        <v>28.61</v>
      </c>
      <c r="CC29" s="1"/>
      <c r="CD29" s="17">
        <v>31.9</v>
      </c>
      <c r="CE29" s="17">
        <v>36.840000000000003</v>
      </c>
      <c r="CF29" s="17">
        <f t="shared" si="20"/>
        <v>4.9400000000000048</v>
      </c>
      <c r="CG29" s="27">
        <f t="shared" si="21"/>
        <v>34.370000000000005</v>
      </c>
      <c r="CH29" s="17">
        <f>10^(-(0.3012*CG29)+11.434)</f>
        <v>12.071354387284277</v>
      </c>
      <c r="CI29" s="17">
        <f t="shared" si="22"/>
        <v>7.3194087353468509E-2</v>
      </c>
      <c r="CJ29" s="17">
        <f>CI29/MIN(CI$2:CI$49)</f>
        <v>102.0948886951122</v>
      </c>
      <c r="CK29" s="1"/>
      <c r="CL29" s="17">
        <v>26.42</v>
      </c>
      <c r="CM29" s="17">
        <f t="shared" si="23"/>
        <v>4.9699999999999989</v>
      </c>
      <c r="CN29" s="25">
        <f t="shared" si="24"/>
        <v>32.29</v>
      </c>
      <c r="CO29" s="17">
        <v>31.39</v>
      </c>
      <c r="CP29" s="17">
        <f t="shared" si="25"/>
        <v>0.89999999999999858</v>
      </c>
      <c r="CR29" s="1"/>
      <c r="CS29" s="1"/>
      <c r="CT29" s="1"/>
      <c r="CU29" s="1"/>
      <c r="CV29" s="1">
        <v>23.03</v>
      </c>
      <c r="CW29" s="1">
        <v>30.17</v>
      </c>
      <c r="CX29" s="1"/>
      <c r="CY29" s="1"/>
      <c r="CZ29" s="1">
        <v>28.38</v>
      </c>
      <c r="DA29" s="1">
        <v>23.1</v>
      </c>
      <c r="DB29" s="1">
        <f t="shared" si="26"/>
        <v>5.2799999999999976</v>
      </c>
      <c r="DC29" s="1">
        <f t="shared" si="27"/>
        <v>28.41</v>
      </c>
      <c r="DD29" s="1">
        <f t="shared" si="28"/>
        <v>3.0000000000001137E-2</v>
      </c>
      <c r="DE29" s="19">
        <f t="shared" si="29"/>
        <v>28.395</v>
      </c>
      <c r="DF29" s="1">
        <f>10^(-(0.3012*DE29)+11.434)</f>
        <v>761.07244783550061</v>
      </c>
      <c r="DG29" s="1">
        <f t="shared" si="30"/>
        <v>4.6147268518493103</v>
      </c>
      <c r="DH29" s="1">
        <f>DG29/MIN(DG$2:DG$49)</f>
        <v>7.7902608520994994</v>
      </c>
      <c r="DJ29" s="17">
        <v>32.450000000000003</v>
      </c>
      <c r="DK29" s="1">
        <v>30.09</v>
      </c>
      <c r="DL29" s="1">
        <v>27.72</v>
      </c>
      <c r="DM29" s="1">
        <v>26.71</v>
      </c>
      <c r="DN29" s="1">
        <f t="shared" si="31"/>
        <v>3.379999999999999</v>
      </c>
      <c r="DO29" s="10">
        <f t="shared" si="32"/>
        <v>28.173333333333336</v>
      </c>
      <c r="DP29" s="1">
        <f>10^(-(0.3012*DO29)+11.434)</f>
        <v>887.54830717171831</v>
      </c>
      <c r="DQ29" s="1">
        <f>DP29/R29</f>
        <v>5.3816072531165906</v>
      </c>
      <c r="DR29" s="1">
        <f>DQ29/MIN(DQ$2:DQ$49)</f>
        <v>3.4010890255447666</v>
      </c>
      <c r="DS29" s="15">
        <v>24.2</v>
      </c>
      <c r="DT29" s="1">
        <v>29.4</v>
      </c>
      <c r="DU29" s="1">
        <v>29.12</v>
      </c>
      <c r="DV29" s="1">
        <f t="shared" si="33"/>
        <v>0.27999999999999758</v>
      </c>
      <c r="DW29" s="10">
        <f t="shared" si="34"/>
        <v>29.259999999999998</v>
      </c>
      <c r="DX29" s="1">
        <f>10^(-(0.3012*DW29)+11.434)</f>
        <v>417.72262646270309</v>
      </c>
      <c r="DY29" s="1">
        <f>DX29/R29</f>
        <v>2.5328414219234832</v>
      </c>
      <c r="DZ29" s="1">
        <f>DY29/MIN(DY$2:DY$49)</f>
        <v>4.7445387719293537</v>
      </c>
      <c r="EC29" s="17">
        <v>28.47</v>
      </c>
      <c r="ED29" s="1">
        <v>33.299999999999997</v>
      </c>
      <c r="EE29" s="1">
        <v>33.31</v>
      </c>
      <c r="EF29" s="1">
        <v>32.33</v>
      </c>
      <c r="EG29" s="1">
        <f t="shared" si="35"/>
        <v>0.98000000000000398</v>
      </c>
      <c r="EH29" s="10">
        <f t="shared" si="36"/>
        <v>32.979999999999997</v>
      </c>
      <c r="EI29" s="1">
        <f>10^(-(0.3012*EH29)+11.434)</f>
        <v>31.653664870094854</v>
      </c>
      <c r="EJ29" s="1">
        <f>EI29/R29</f>
        <v>0.19193050234691769</v>
      </c>
      <c r="EK29" s="1">
        <f>EJ29/MIN(EJ$2:EJ$49)</f>
        <v>5.1503411863427164</v>
      </c>
    </row>
    <row r="30" spans="1:141" ht="15.75" customHeight="1">
      <c r="A30" s="1" t="s">
        <v>81</v>
      </c>
      <c r="B30" s="5" t="s">
        <v>107</v>
      </c>
      <c r="C30" s="1">
        <v>25.05</v>
      </c>
      <c r="D30" s="1">
        <v>30.09</v>
      </c>
      <c r="E30" s="1">
        <f>ABS(C30-D30)</f>
        <v>5.0399999999999991</v>
      </c>
      <c r="F30" s="1">
        <f>C30+4.45</f>
        <v>29.5</v>
      </c>
      <c r="G30" s="1">
        <f>ABS(D30-F30)</f>
        <v>0.58999999999999986</v>
      </c>
      <c r="H30" s="12">
        <f>AVERAGE(F30,D30)</f>
        <v>29.795000000000002</v>
      </c>
      <c r="J30" s="1">
        <v>24.05</v>
      </c>
      <c r="K30" s="1">
        <v>30.07</v>
      </c>
      <c r="L30" s="1">
        <f t="shared" si="0"/>
        <v>6.02</v>
      </c>
      <c r="M30" s="1">
        <f t="shared" si="1"/>
        <v>29.67</v>
      </c>
      <c r="N30" s="1">
        <f t="shared" si="2"/>
        <v>0.39999999999999858</v>
      </c>
      <c r="O30" s="1">
        <v>30.48</v>
      </c>
      <c r="P30" s="1">
        <v>28</v>
      </c>
      <c r="Q30" s="1">
        <v>28.37</v>
      </c>
      <c r="R30" s="1">
        <f t="shared" si="3"/>
        <v>288.23452513839055</v>
      </c>
      <c r="S30" s="12">
        <f t="shared" si="4"/>
        <v>29.318000000000001</v>
      </c>
      <c r="T30" s="1">
        <f>10^(-(0.3012*S30)+11.434)</f>
        <v>401.25309935612046</v>
      </c>
      <c r="U30" s="1">
        <f>T30/R30</f>
        <v>1.3921063035854782</v>
      </c>
      <c r="V30" s="1">
        <f>U30/MIN(U$2:U$49)</f>
        <v>7.9872117826983393</v>
      </c>
      <c r="W30" s="1">
        <v>21.23</v>
      </c>
      <c r="X30" s="1">
        <v>27.53</v>
      </c>
      <c r="Y30" s="1">
        <v>27.77</v>
      </c>
      <c r="Z30" s="1">
        <v>25.78</v>
      </c>
      <c r="AA30" s="1">
        <v>26.1</v>
      </c>
      <c r="AE30" s="1">
        <v>37.770000000000003</v>
      </c>
      <c r="AF30" s="1">
        <v>36.880000000000003</v>
      </c>
      <c r="AG30" s="1"/>
      <c r="AH30" s="1"/>
      <c r="AI30" s="1">
        <v>32.659999999999997</v>
      </c>
      <c r="AJ30" s="1">
        <v>31.23</v>
      </c>
      <c r="AK30" s="1">
        <f>ABS(AI30-AJ30)</f>
        <v>1.4299999999999962</v>
      </c>
      <c r="AL30" s="1">
        <v>29.01</v>
      </c>
      <c r="AM30" s="1">
        <v>28.96</v>
      </c>
      <c r="AN30" s="12">
        <f t="shared" si="5"/>
        <v>30.465000000000003</v>
      </c>
      <c r="AO30" s="1">
        <f>10^(-(0.3012*AN30)+11.434)</f>
        <v>181.10982044196865</v>
      </c>
      <c r="AP30" s="1">
        <f t="shared" si="6"/>
        <v>0.62834186971533712</v>
      </c>
      <c r="AQ30" s="1">
        <f>AP30/MIN(AP$2:AP$49)</f>
        <v>9.4599316817158225</v>
      </c>
      <c r="AR30" s="1"/>
      <c r="AT30" s="1">
        <v>29.17</v>
      </c>
      <c r="AU30" s="1">
        <v>30.17</v>
      </c>
      <c r="AV30" s="1">
        <f t="shared" si="7"/>
        <v>1</v>
      </c>
      <c r="AW30" s="1"/>
      <c r="AX30" s="10">
        <f t="shared" si="8"/>
        <v>29.67</v>
      </c>
      <c r="AY30" s="1">
        <f t="shared" si="9"/>
        <v>314.33735900649941</v>
      </c>
      <c r="AZ30" s="1">
        <f t="shared" si="10"/>
        <v>1.0905610938022641</v>
      </c>
      <c r="BA30" s="1">
        <f>AZ30/MIN(AZ$2:AZ$49)</f>
        <v>51.204720512518378</v>
      </c>
      <c r="BC30" s="1">
        <v>27.52</v>
      </c>
      <c r="BD30" s="1">
        <v>27.6</v>
      </c>
      <c r="BE30" s="1">
        <f t="shared" si="11"/>
        <v>8.0000000000001847E-2</v>
      </c>
      <c r="BF30" s="8">
        <f t="shared" si="12"/>
        <v>27.560000000000002</v>
      </c>
      <c r="BG30" s="1">
        <f>10^(-(0.3012*BF30)+11.434)</f>
        <v>1358.0882757276181</v>
      </c>
      <c r="BH30" s="1">
        <f t="shared" si="13"/>
        <v>4.7117474045677099</v>
      </c>
      <c r="BI30" s="1">
        <f>BH30/MIN(BH$2:BH$49)</f>
        <v>16.080738883945862</v>
      </c>
      <c r="BJ30" s="1"/>
      <c r="BL30" s="1"/>
      <c r="BM30" s="1">
        <v>38.869999999999997</v>
      </c>
      <c r="BN30" s="1">
        <v>37.47</v>
      </c>
      <c r="BO30" s="14">
        <f t="shared" si="14"/>
        <v>1.3999999999999986</v>
      </c>
      <c r="BP30" s="22">
        <f t="shared" si="15"/>
        <v>38.17</v>
      </c>
      <c r="BQ30" s="1">
        <f t="shared" si="16"/>
        <v>0.86535837267448412</v>
      </c>
      <c r="BR30" s="1">
        <f t="shared" si="17"/>
        <v>3.0022717516543103E-3</v>
      </c>
      <c r="BS30" s="1">
        <f>BR30/MIN(BR$2:BR$49)</f>
        <v>14.643469938967623</v>
      </c>
      <c r="BU30" s="1"/>
      <c r="BV30" s="1"/>
      <c r="BW30" s="1"/>
      <c r="BX30" s="1">
        <v>30.68</v>
      </c>
      <c r="BY30" s="1">
        <v>26.02</v>
      </c>
      <c r="BZ30" s="1">
        <f t="shared" si="18"/>
        <v>4.66</v>
      </c>
      <c r="CA30" s="21">
        <f t="shared" si="19"/>
        <v>28.35</v>
      </c>
      <c r="CC30" s="1"/>
      <c r="CD30" s="17">
        <v>31.71</v>
      </c>
      <c r="CE30" s="17">
        <v>32.19</v>
      </c>
      <c r="CF30" s="17">
        <f t="shared" si="20"/>
        <v>0.47999999999999687</v>
      </c>
      <c r="CG30" s="27">
        <f t="shared" si="21"/>
        <v>31.95</v>
      </c>
      <c r="CH30" s="17">
        <f>10^(-(0.3012*CG30)+11.434)</f>
        <v>64.663617969388469</v>
      </c>
      <c r="CI30" s="17">
        <f t="shared" si="22"/>
        <v>0.22434376290744978</v>
      </c>
      <c r="CJ30" s="17">
        <f>CI30/MIN(CI$2:CI$49)</f>
        <v>312.92625308474919</v>
      </c>
      <c r="CK30" s="1"/>
      <c r="CL30" s="17">
        <v>27.44</v>
      </c>
      <c r="CM30" s="17">
        <f t="shared" si="23"/>
        <v>3.34</v>
      </c>
      <c r="CN30" s="25">
        <f t="shared" si="24"/>
        <v>33.31</v>
      </c>
      <c r="CO30" s="17">
        <v>30.78</v>
      </c>
      <c r="CP30" s="17">
        <f t="shared" si="25"/>
        <v>2.5300000000000011</v>
      </c>
      <c r="CR30" s="1"/>
      <c r="CS30" s="1"/>
      <c r="CT30" s="1"/>
      <c r="CU30" s="1"/>
      <c r="CV30" s="1">
        <v>27.64</v>
      </c>
      <c r="CW30" s="1">
        <v>32.630000000000003</v>
      </c>
      <c r="CX30" s="1"/>
      <c r="CY30" s="1"/>
      <c r="CZ30" s="1">
        <v>28.53</v>
      </c>
      <c r="DA30" s="1">
        <v>21.45</v>
      </c>
      <c r="DB30" s="1">
        <f t="shared" si="26"/>
        <v>7.0800000000000018</v>
      </c>
      <c r="DC30" s="1">
        <f t="shared" si="27"/>
        <v>26.759999999999998</v>
      </c>
      <c r="DD30" s="1">
        <f t="shared" si="28"/>
        <v>1.7700000000000031</v>
      </c>
      <c r="DE30" s="19">
        <f t="shared" si="29"/>
        <v>27.645</v>
      </c>
      <c r="DF30" s="1">
        <f>10^(-(0.3012*DE30)+11.434)</f>
        <v>1280.3420229787769</v>
      </c>
      <c r="DG30" s="1">
        <f t="shared" si="30"/>
        <v>4.4420147876596117</v>
      </c>
      <c r="DH30" s="1">
        <f>DG30/MIN(DG$2:DG$49)</f>
        <v>7.498700359888975</v>
      </c>
      <c r="DJ30" s="17">
        <v>31.61</v>
      </c>
      <c r="DK30" s="1">
        <v>27.69</v>
      </c>
      <c r="DL30" s="1">
        <v>27.49</v>
      </c>
      <c r="DM30" s="1">
        <v>27</v>
      </c>
      <c r="DN30" s="1">
        <f t="shared" si="31"/>
        <v>0.69000000000000128</v>
      </c>
      <c r="DO30" s="10">
        <f t="shared" si="32"/>
        <v>27.393333333333334</v>
      </c>
      <c r="DP30" s="1">
        <f>10^(-(0.3012*DO30)+11.434)</f>
        <v>1524.5020054256343</v>
      </c>
      <c r="DQ30" s="1">
        <f>DP30/R30</f>
        <v>5.2891027009816831</v>
      </c>
      <c r="DR30" s="1">
        <f>DQ30/MIN(DQ$2:DQ$49)</f>
        <v>3.3426276398877643</v>
      </c>
      <c r="DS30" s="15">
        <v>24.28</v>
      </c>
      <c r="DT30" s="1">
        <v>29.12</v>
      </c>
      <c r="DU30" s="1">
        <v>29.21</v>
      </c>
      <c r="DV30" s="1">
        <f t="shared" si="33"/>
        <v>8.9999999999999858E-2</v>
      </c>
      <c r="DW30" s="10">
        <f t="shared" si="34"/>
        <v>29.164999999999999</v>
      </c>
      <c r="DX30" s="1">
        <f>10^(-(0.3012*DW30)+11.434)</f>
        <v>446.17167927274676</v>
      </c>
      <c r="DY30" s="1">
        <f>DX30/R30</f>
        <v>1.5479466904893699</v>
      </c>
      <c r="DZ30" s="1">
        <f>DY30/MIN(DY$2:DY$49)</f>
        <v>2.899626098316554</v>
      </c>
      <c r="EC30" s="17">
        <v>27.57</v>
      </c>
      <c r="ED30" s="1">
        <v>33.450000000000003</v>
      </c>
      <c r="EE30" s="1">
        <v>33.44</v>
      </c>
      <c r="EF30" s="1">
        <v>32.18</v>
      </c>
      <c r="EG30" s="1">
        <f t="shared" si="35"/>
        <v>1.2700000000000031</v>
      </c>
      <c r="EH30" s="10">
        <f t="shared" si="36"/>
        <v>33.023333333333333</v>
      </c>
      <c r="EI30" s="1">
        <f>10^(-(0.3012*EH30)+11.434)</f>
        <v>30.71651921132484</v>
      </c>
      <c r="EJ30" s="1">
        <f>EI30/R30</f>
        <v>0.10656779994199815</v>
      </c>
      <c r="EK30" s="1">
        <f>EJ30/MIN(EJ$2:EJ$49)</f>
        <v>2.8596837004424089</v>
      </c>
    </row>
    <row r="31" spans="1:141" ht="15.75" customHeight="1">
      <c r="A31" s="1" t="s">
        <v>87</v>
      </c>
      <c r="B31" s="5" t="s">
        <v>107</v>
      </c>
      <c r="C31" s="1">
        <v>24.61</v>
      </c>
      <c r="D31" s="1">
        <v>30.33</v>
      </c>
      <c r="E31" s="1">
        <f>ABS(C31-D31)</f>
        <v>5.7199999999999989</v>
      </c>
      <c r="F31" s="1">
        <f>C31+4.45</f>
        <v>29.06</v>
      </c>
      <c r="G31" s="1">
        <f>ABS(D31-F31)</f>
        <v>1.2699999999999996</v>
      </c>
      <c r="H31" s="12">
        <f>AVERAGE(F31,D31)</f>
        <v>29.695</v>
      </c>
      <c r="J31" s="1">
        <v>23.98</v>
      </c>
      <c r="K31" s="1">
        <v>29.59</v>
      </c>
      <c r="L31" s="1">
        <f t="shared" si="0"/>
        <v>5.6099999999999994</v>
      </c>
      <c r="M31" s="1">
        <f t="shared" si="1"/>
        <v>29.6</v>
      </c>
      <c r="N31" s="1">
        <f t="shared" si="2"/>
        <v>1.0000000000001563E-2</v>
      </c>
      <c r="O31" s="1">
        <v>31.01</v>
      </c>
      <c r="P31" s="1">
        <v>29.68</v>
      </c>
      <c r="Q31" s="1">
        <v>30.43</v>
      </c>
      <c r="R31" s="1">
        <f t="shared" si="3"/>
        <v>308.93420800596414</v>
      </c>
      <c r="S31" s="12">
        <f t="shared" si="4"/>
        <v>30.062000000000001</v>
      </c>
      <c r="T31" s="1">
        <f>10^(-(0.3012*S31)+11.434)</f>
        <v>239.51107499666739</v>
      </c>
      <c r="U31" s="1">
        <f>T31/R31</f>
        <v>0.77528181984962796</v>
      </c>
      <c r="V31" s="1">
        <f>U31/MIN(U$2:U$49)</f>
        <v>4.4481804805178351</v>
      </c>
      <c r="W31" s="1">
        <v>20.59</v>
      </c>
      <c r="X31" s="1">
        <v>27.36</v>
      </c>
      <c r="Y31" s="1">
        <v>25.54</v>
      </c>
      <c r="Z31" s="1">
        <v>24.59</v>
      </c>
      <c r="AA31" s="1">
        <v>27.24</v>
      </c>
      <c r="AE31" s="1" t="s">
        <v>54</v>
      </c>
      <c r="AF31" s="1" t="s">
        <v>54</v>
      </c>
      <c r="AG31" s="1"/>
      <c r="AH31" s="1"/>
      <c r="AI31" s="1">
        <v>31.55</v>
      </c>
      <c r="AJ31" s="1">
        <v>29.94</v>
      </c>
      <c r="AK31" s="1">
        <f>ABS(AI31-AJ31)</f>
        <v>1.6099999999999994</v>
      </c>
      <c r="AL31" s="1">
        <v>31.64</v>
      </c>
      <c r="AM31" s="1">
        <v>31.71</v>
      </c>
      <c r="AN31" s="12">
        <f t="shared" si="5"/>
        <v>31.21</v>
      </c>
      <c r="AO31" s="1">
        <f>10^(-(0.3012*AN31)+11.434)</f>
        <v>108.03090144485921</v>
      </c>
      <c r="AP31" s="1">
        <f t="shared" si="6"/>
        <v>0.3496890232459256</v>
      </c>
      <c r="AQ31" s="1">
        <f>AP31/MIN(AP$2:AP$49)</f>
        <v>5.2647045011516713</v>
      </c>
      <c r="AR31" s="1"/>
      <c r="AT31" s="1">
        <v>30.49</v>
      </c>
      <c r="AU31" s="1">
        <v>31.64</v>
      </c>
      <c r="AV31" s="1">
        <f t="shared" si="7"/>
        <v>1.1500000000000021</v>
      </c>
      <c r="AW31" s="1"/>
      <c r="AX31" s="10">
        <f t="shared" si="8"/>
        <v>31.064999999999998</v>
      </c>
      <c r="AY31" s="1">
        <f t="shared" si="9"/>
        <v>119.45985960293945</v>
      </c>
      <c r="AZ31" s="1">
        <f t="shared" si="10"/>
        <v>0.38668381974919791</v>
      </c>
      <c r="BA31" s="1">
        <f>AZ31/MIN(AZ$2:AZ$49)</f>
        <v>18.155825500740605</v>
      </c>
      <c r="BC31" s="1">
        <v>28.18</v>
      </c>
      <c r="BD31" s="1">
        <v>27.84</v>
      </c>
      <c r="BE31" s="1">
        <f t="shared" si="11"/>
        <v>0.33999999999999986</v>
      </c>
      <c r="BF31" s="8">
        <f t="shared" si="12"/>
        <v>28.009999999999998</v>
      </c>
      <c r="BG31" s="1">
        <f>10^(-(0.3012*BF31)+11.434)</f>
        <v>994.00369774916282</v>
      </c>
      <c r="BH31" s="1">
        <f t="shared" si="13"/>
        <v>3.2175255183458771</v>
      </c>
      <c r="BI31" s="1">
        <f>BH31/MIN(BH$2:BH$49)</f>
        <v>10.981103881501397</v>
      </c>
      <c r="BJ31" s="1"/>
      <c r="BL31" s="1"/>
      <c r="BM31" s="1">
        <v>38.92</v>
      </c>
      <c r="BN31" s="1">
        <v>38.520000000000003</v>
      </c>
      <c r="BO31" s="14">
        <f t="shared" si="14"/>
        <v>0.39999999999999858</v>
      </c>
      <c r="BP31" s="22">
        <f t="shared" si="15"/>
        <v>38.72</v>
      </c>
      <c r="BQ31" s="1">
        <f t="shared" si="16"/>
        <v>0.59092994753819539</v>
      </c>
      <c r="BR31" s="1">
        <f t="shared" si="17"/>
        <v>1.9128019242426763E-3</v>
      </c>
      <c r="BS31" s="1">
        <f>BR31/MIN(BR$2:BR$49)</f>
        <v>9.3296209649952466</v>
      </c>
      <c r="BU31" s="1"/>
      <c r="BV31" s="1"/>
      <c r="BW31" s="1"/>
      <c r="BX31" s="1">
        <v>30.58</v>
      </c>
      <c r="BY31" s="1">
        <v>25.19</v>
      </c>
      <c r="BZ31" s="1">
        <f t="shared" si="18"/>
        <v>5.389999999999997</v>
      </c>
      <c r="CA31" s="21">
        <f t="shared" si="19"/>
        <v>27.884999999999998</v>
      </c>
      <c r="CC31" s="1"/>
      <c r="CD31" s="17">
        <v>31.16</v>
      </c>
      <c r="CE31" s="17">
        <v>28.42</v>
      </c>
      <c r="CF31" s="17">
        <f t="shared" si="20"/>
        <v>2.7399999999999984</v>
      </c>
      <c r="CG31" s="27">
        <f t="shared" si="21"/>
        <v>29.79</v>
      </c>
      <c r="CH31" s="17">
        <f>10^(-(0.3012*CG31)+11.434)</f>
        <v>289.23576902678684</v>
      </c>
      <c r="CI31" s="17">
        <f t="shared" si="22"/>
        <v>0.93623743027254203</v>
      </c>
      <c r="CJ31" s="17">
        <f>CI31/MIN(CI$2:CI$49)</f>
        <v>1305.9122627525117</v>
      </c>
      <c r="CK31" s="1"/>
      <c r="CL31" s="17">
        <v>24.49</v>
      </c>
      <c r="CM31" s="17">
        <f t="shared" si="23"/>
        <v>6.3000000000000007</v>
      </c>
      <c r="CN31" s="25">
        <f t="shared" si="24"/>
        <v>30.36</v>
      </c>
      <c r="CO31" s="17">
        <v>30.79</v>
      </c>
      <c r="CP31" s="17">
        <f t="shared" si="25"/>
        <v>0.42999999999999972</v>
      </c>
      <c r="CR31" s="1"/>
      <c r="CS31" s="1"/>
      <c r="CT31" s="1"/>
      <c r="CU31" s="1"/>
      <c r="CV31" s="1">
        <v>26.7</v>
      </c>
      <c r="CW31" s="1">
        <v>33.049999999999997</v>
      </c>
      <c r="CX31" s="1"/>
      <c r="CY31" s="1"/>
      <c r="CZ31" s="1">
        <v>28.43</v>
      </c>
      <c r="DA31" s="1">
        <v>21.35</v>
      </c>
      <c r="DB31" s="1">
        <f t="shared" si="26"/>
        <v>7.0799999999999983</v>
      </c>
      <c r="DC31" s="1">
        <f t="shared" si="27"/>
        <v>26.66</v>
      </c>
      <c r="DD31" s="1">
        <f t="shared" si="28"/>
        <v>1.7699999999999996</v>
      </c>
      <c r="DE31" s="19">
        <f t="shared" si="29"/>
        <v>27.545000000000002</v>
      </c>
      <c r="DF31" s="1">
        <f>10^(-(0.3012*DE31)+11.434)</f>
        <v>1372.2903203763981</v>
      </c>
      <c r="DG31" s="1">
        <f t="shared" si="30"/>
        <v>4.4420147876595957</v>
      </c>
      <c r="DH31" s="1">
        <f>DG31/MIN(DG$2:DG$49)</f>
        <v>7.4987003598889483</v>
      </c>
      <c r="DJ31" s="17">
        <v>31.3</v>
      </c>
      <c r="DK31" s="1">
        <v>28.04</v>
      </c>
      <c r="DL31" s="1">
        <v>25.79</v>
      </c>
      <c r="DM31" s="1">
        <v>25.82</v>
      </c>
      <c r="DN31" s="1">
        <f t="shared" si="31"/>
        <v>2.25</v>
      </c>
      <c r="DO31" s="10">
        <f t="shared" si="32"/>
        <v>26.55</v>
      </c>
      <c r="DP31" s="1">
        <f>10^(-(0.3012*DO31)+11.434)</f>
        <v>2736.1506149019483</v>
      </c>
      <c r="DQ31" s="1">
        <f>DP31/R31</f>
        <v>8.856742128243452</v>
      </c>
      <c r="DR31" s="1">
        <f>DQ31/MIN(DQ$2:DQ$49)</f>
        <v>5.5973182429847981</v>
      </c>
      <c r="DS31" s="15">
        <v>23.49</v>
      </c>
      <c r="DT31" s="1">
        <v>29.07</v>
      </c>
      <c r="DU31" s="1">
        <v>28.82</v>
      </c>
      <c r="DV31" s="1">
        <f t="shared" si="33"/>
        <v>0.25</v>
      </c>
      <c r="DW31" s="10">
        <f t="shared" si="34"/>
        <v>28.945</v>
      </c>
      <c r="DX31" s="1">
        <f>10^(-(0.3012*DW31)+11.434)</f>
        <v>519.71589560314146</v>
      </c>
      <c r="DY31" s="1">
        <f>DX31/R31</f>
        <v>1.6822866556529346</v>
      </c>
      <c r="DZ31" s="1">
        <f>DY31/MIN(DY$2:DY$49)</f>
        <v>3.1512727935345013</v>
      </c>
      <c r="EC31" s="17">
        <v>28.14</v>
      </c>
      <c r="ED31" s="1">
        <v>33.36</v>
      </c>
      <c r="EE31" s="1">
        <v>33.57</v>
      </c>
      <c r="EF31" s="1">
        <v>34.53</v>
      </c>
      <c r="EG31" s="1">
        <f t="shared" si="35"/>
        <v>1.1700000000000017</v>
      </c>
      <c r="EH31" s="10">
        <f t="shared" si="36"/>
        <v>33.82</v>
      </c>
      <c r="EI31" s="1">
        <f>10^(-(0.3012*EH31)+11.434)</f>
        <v>17.677302753186609</v>
      </c>
      <c r="EJ31" s="1">
        <f>EI31/R31</f>
        <v>5.7220282814538101E-2</v>
      </c>
      <c r="EK31" s="1">
        <f>EJ31/MIN(EJ$2:EJ$49)</f>
        <v>1.5354723489506186</v>
      </c>
    </row>
    <row r="32" spans="1:141" ht="15.75" customHeight="1">
      <c r="A32" s="1" t="s">
        <v>93</v>
      </c>
      <c r="B32" s="5" t="s">
        <v>107</v>
      </c>
      <c r="C32" s="1">
        <v>23.87</v>
      </c>
      <c r="D32" s="1">
        <v>28.4</v>
      </c>
      <c r="E32" s="1">
        <f>ABS(C32-D32)</f>
        <v>4.5299999999999976</v>
      </c>
      <c r="F32" s="1">
        <f>C32+4.45</f>
        <v>28.32</v>
      </c>
      <c r="G32" s="1">
        <f>ABS(D32-F32)</f>
        <v>7.9999999999998295E-2</v>
      </c>
      <c r="H32" s="12">
        <f>AVERAGE(F32,D32)</f>
        <v>28.36</v>
      </c>
      <c r="J32" s="1">
        <v>23.04</v>
      </c>
      <c r="K32" s="1">
        <v>29.14</v>
      </c>
      <c r="L32" s="1">
        <f t="shared" si="0"/>
        <v>6.1000000000000014</v>
      </c>
      <c r="M32" s="1">
        <f t="shared" si="1"/>
        <v>28.66</v>
      </c>
      <c r="N32" s="1">
        <f t="shared" si="2"/>
        <v>0.48000000000000043</v>
      </c>
      <c r="O32" s="1">
        <v>29.51</v>
      </c>
      <c r="P32" s="1">
        <v>28.75</v>
      </c>
      <c r="Q32" s="1">
        <v>29.05</v>
      </c>
      <c r="R32" s="1">
        <f t="shared" si="3"/>
        <v>779.77265263410754</v>
      </c>
      <c r="S32" s="12">
        <f t="shared" si="4"/>
        <v>29.022000000000002</v>
      </c>
      <c r="T32" s="1">
        <f>10^(-(0.3012*S32)+11.434)</f>
        <v>492.68983255032941</v>
      </c>
      <c r="U32" s="1">
        <f>T32/R32</f>
        <v>0.63183779385696681</v>
      </c>
      <c r="V32" s="1">
        <f>U32/MIN(U$2:U$49)</f>
        <v>3.6251701891231445</v>
      </c>
      <c r="W32" s="1">
        <v>20.100000000000001</v>
      </c>
      <c r="X32" s="1">
        <v>26.17</v>
      </c>
      <c r="Y32" s="1">
        <v>27.46</v>
      </c>
      <c r="Z32" s="1">
        <v>25.71</v>
      </c>
      <c r="AA32" s="1">
        <v>26.18</v>
      </c>
      <c r="AE32" s="1" t="s">
        <v>54</v>
      </c>
      <c r="AF32" s="1" t="s">
        <v>54</v>
      </c>
      <c r="AG32" s="1"/>
      <c r="AH32" s="1"/>
      <c r="AI32" s="1">
        <v>31.44</v>
      </c>
      <c r="AJ32" s="1">
        <v>31.64</v>
      </c>
      <c r="AK32" s="1">
        <f>ABS(AI32-AJ32)</f>
        <v>0.19999999999999929</v>
      </c>
      <c r="AL32" s="1">
        <v>30.16</v>
      </c>
      <c r="AM32" s="1">
        <v>29.72</v>
      </c>
      <c r="AN32" s="12">
        <f t="shared" si="5"/>
        <v>30.74</v>
      </c>
      <c r="AO32" s="1">
        <f>10^(-(0.3012*AN32)+11.434)</f>
        <v>149.66215693645279</v>
      </c>
      <c r="AP32" s="1">
        <f t="shared" si="6"/>
        <v>0.19193050234691766</v>
      </c>
      <c r="AQ32" s="1">
        <f>AP32/MIN(AP$2:AP$49)</f>
        <v>2.889588498474243</v>
      </c>
      <c r="AR32" s="1"/>
      <c r="AT32" s="1">
        <v>30.3</v>
      </c>
      <c r="AU32" s="1">
        <v>32.42</v>
      </c>
      <c r="AV32" s="1">
        <f t="shared" si="7"/>
        <v>2.120000000000001</v>
      </c>
      <c r="AW32" s="1"/>
      <c r="AX32" s="10">
        <f t="shared" si="8"/>
        <v>31.36</v>
      </c>
      <c r="AY32" s="1">
        <f t="shared" si="9"/>
        <v>97.357183173241509</v>
      </c>
      <c r="AZ32" s="1">
        <f t="shared" si="10"/>
        <v>0.12485329261594967</v>
      </c>
      <c r="BA32" s="1">
        <f>AZ32/MIN(AZ$2:AZ$49)</f>
        <v>5.8621914808805231</v>
      </c>
      <c r="BC32" s="1">
        <v>27.08</v>
      </c>
      <c r="BD32" s="1">
        <v>26.05</v>
      </c>
      <c r="BE32" s="1">
        <f t="shared" si="11"/>
        <v>1.0299999999999976</v>
      </c>
      <c r="BF32" s="8">
        <f t="shared" si="12"/>
        <v>26.564999999999998</v>
      </c>
      <c r="BG32" s="1">
        <f>10^(-(0.3012*BF32)+11.434)</f>
        <v>2707.8337692450059</v>
      </c>
      <c r="BH32" s="1">
        <f t="shared" si="13"/>
        <v>3.4725939158007404</v>
      </c>
      <c r="BI32" s="1">
        <f>BH32/MIN(BH$2:BH$49)</f>
        <v>11.851627690363026</v>
      </c>
      <c r="BJ32" s="1"/>
      <c r="BL32" s="1"/>
      <c r="BM32" s="1" t="s">
        <v>54</v>
      </c>
      <c r="BN32" s="1">
        <v>39.869999999999997</v>
      </c>
      <c r="BO32" s="14">
        <f t="shared" si="14"/>
        <v>0</v>
      </c>
      <c r="BP32" s="22">
        <f t="shared" si="15"/>
        <v>39.869999999999997</v>
      </c>
      <c r="BQ32" s="1">
        <f t="shared" si="16"/>
        <v>0.26616809726260793</v>
      </c>
      <c r="BR32" s="1">
        <f t="shared" si="17"/>
        <v>3.4134064122854268E-4</v>
      </c>
      <c r="BS32" s="1">
        <f>BR32/MIN(BR$2:BR$49)</f>
        <v>1.6648764110123859</v>
      </c>
      <c r="BU32" s="1"/>
      <c r="BV32" s="1"/>
      <c r="BW32" s="1"/>
      <c r="BX32" s="1">
        <v>30.66</v>
      </c>
      <c r="BY32" s="1">
        <v>25.79</v>
      </c>
      <c r="BZ32" s="1">
        <f t="shared" si="18"/>
        <v>4.870000000000001</v>
      </c>
      <c r="CA32" s="21">
        <f t="shared" si="19"/>
        <v>28.225000000000001</v>
      </c>
      <c r="CC32" s="1"/>
      <c r="CD32" s="17">
        <v>31.6</v>
      </c>
      <c r="CE32" s="17">
        <v>28.81</v>
      </c>
      <c r="CF32" s="17">
        <f t="shared" si="20"/>
        <v>2.7900000000000027</v>
      </c>
      <c r="CG32" s="27">
        <f t="shared" si="21"/>
        <v>30.204999999999998</v>
      </c>
      <c r="CH32" s="17">
        <f>10^(-(0.3012*CG32)+11.434)</f>
        <v>216.8972271713514</v>
      </c>
      <c r="CI32" s="17">
        <f t="shared" si="22"/>
        <v>0.2781544421167666</v>
      </c>
      <c r="CJ32" s="17">
        <f>CI32/MIN(CI$2:CI$49)</f>
        <v>387.98416422384139</v>
      </c>
      <c r="CK32" s="1"/>
      <c r="CL32" s="17">
        <v>27.13</v>
      </c>
      <c r="CM32" s="17">
        <f t="shared" si="23"/>
        <v>4.370000000000001</v>
      </c>
      <c r="CN32" s="25">
        <f t="shared" si="24"/>
        <v>33</v>
      </c>
      <c r="CO32" s="17">
        <v>31.5</v>
      </c>
      <c r="CP32" s="17">
        <f t="shared" si="25"/>
        <v>1.5</v>
      </c>
      <c r="CR32" s="1"/>
      <c r="CS32" s="1"/>
      <c r="CT32" s="1"/>
      <c r="CU32" s="1"/>
      <c r="CV32" s="1">
        <v>25.95</v>
      </c>
      <c r="CW32" s="1">
        <v>30.38</v>
      </c>
      <c r="CX32" s="1"/>
      <c r="CY32" s="1"/>
      <c r="CZ32" s="1">
        <v>26.2</v>
      </c>
      <c r="DA32" s="1">
        <v>20.46</v>
      </c>
      <c r="DB32" s="1">
        <f t="shared" si="26"/>
        <v>5.7399999999999984</v>
      </c>
      <c r="DC32" s="1">
        <f t="shared" si="27"/>
        <v>25.77</v>
      </c>
      <c r="DD32" s="1">
        <f t="shared" si="28"/>
        <v>0.42999999999999972</v>
      </c>
      <c r="DE32" s="19">
        <f t="shared" si="29"/>
        <v>25.984999999999999</v>
      </c>
      <c r="DF32" s="1">
        <f>10^(-(0.3012*DE32)+11.434)</f>
        <v>4048.722395730987</v>
      </c>
      <c r="DG32" s="1">
        <f t="shared" si="30"/>
        <v>5.1921831088256534</v>
      </c>
      <c r="DH32" s="1">
        <f>DG32/MIN(DG$2:DG$49)</f>
        <v>8.7650823349181337</v>
      </c>
      <c r="DJ32" s="17">
        <v>32.39</v>
      </c>
      <c r="DK32" s="1">
        <v>28.05</v>
      </c>
      <c r="DL32" s="1">
        <v>26.16</v>
      </c>
      <c r="DM32" s="1">
        <v>26.81</v>
      </c>
      <c r="DN32" s="1">
        <f t="shared" si="31"/>
        <v>1.8900000000000006</v>
      </c>
      <c r="DO32" s="10">
        <f t="shared" si="32"/>
        <v>27.006666666666664</v>
      </c>
      <c r="DP32" s="1">
        <f>10^(-(0.3012*DO32)+11.434)</f>
        <v>1993.3887365823723</v>
      </c>
      <c r="DQ32" s="1">
        <f>DP32/R32</f>
        <v>2.5563716935296643</v>
      </c>
      <c r="DR32" s="1">
        <f>DQ32/MIN(DQ$2:DQ$49)</f>
        <v>1.6155856983138097</v>
      </c>
      <c r="DS32" s="15">
        <v>24.18</v>
      </c>
      <c r="DT32" s="1">
        <v>28.05</v>
      </c>
      <c r="DU32" s="1">
        <v>28.19</v>
      </c>
      <c r="DV32" s="1">
        <f t="shared" si="33"/>
        <v>0.14000000000000057</v>
      </c>
      <c r="DW32" s="10">
        <f t="shared" si="34"/>
        <v>28.12</v>
      </c>
      <c r="DX32" s="1">
        <f>10^(-(0.3012*DW32)+11.434)</f>
        <v>920.99230154315956</v>
      </c>
      <c r="DY32" s="1">
        <f>DX32/R32</f>
        <v>1.1811036183841606</v>
      </c>
      <c r="DZ32" s="1">
        <f>DY32/MIN(DY$2:DY$49)</f>
        <v>2.2124527270381127</v>
      </c>
      <c r="EC32" s="17">
        <v>27.05</v>
      </c>
      <c r="ED32" s="1">
        <v>32.93</v>
      </c>
      <c r="EE32" s="1">
        <v>32.93</v>
      </c>
      <c r="EF32" s="1">
        <v>32.53</v>
      </c>
      <c r="EG32" s="1">
        <f t="shared" si="35"/>
        <v>0.39999999999999858</v>
      </c>
      <c r="EH32" s="10">
        <f t="shared" si="36"/>
        <v>32.796666666666667</v>
      </c>
      <c r="EI32" s="1">
        <f>10^(-(0.3012*EH32)+11.434)</f>
        <v>35.945456215749324</v>
      </c>
      <c r="EJ32" s="1">
        <f>EI32/R32</f>
        <v>4.6097354266431294E-2</v>
      </c>
      <c r="EK32" s="1">
        <f>EJ32/MIN(EJ$2:EJ$49)</f>
        <v>1.2369951589596568</v>
      </c>
    </row>
    <row r="33" spans="1:141" ht="15.75" customHeight="1">
      <c r="A33" s="1" t="s">
        <v>99</v>
      </c>
      <c r="B33" s="5" t="s">
        <v>107</v>
      </c>
      <c r="C33" s="1">
        <v>24.38</v>
      </c>
      <c r="D33" s="1">
        <v>28.67</v>
      </c>
      <c r="E33" s="1">
        <f>ABS(C33-D33)</f>
        <v>4.2900000000000027</v>
      </c>
      <c r="F33" s="1">
        <f>C33+4.45</f>
        <v>28.83</v>
      </c>
      <c r="G33" s="1">
        <f>ABS(D33-F33)</f>
        <v>0.15999999999999659</v>
      </c>
      <c r="H33" s="12">
        <f>AVERAGE(F33,D33)</f>
        <v>28.75</v>
      </c>
      <c r="J33" s="1">
        <v>23.7</v>
      </c>
      <c r="K33" s="1">
        <v>29.75</v>
      </c>
      <c r="L33" s="1">
        <f t="shared" si="0"/>
        <v>6.0500000000000007</v>
      </c>
      <c r="M33" s="1">
        <f t="shared" si="1"/>
        <v>29.32</v>
      </c>
      <c r="N33" s="1">
        <f t="shared" si="2"/>
        <v>0.42999999999999972</v>
      </c>
      <c r="O33" s="1">
        <v>30.26</v>
      </c>
      <c r="P33" s="1">
        <v>29.12</v>
      </c>
      <c r="Q33" s="1">
        <v>29.96</v>
      </c>
      <c r="R33" s="1">
        <f t="shared" si="3"/>
        <v>594.9767567589779</v>
      </c>
      <c r="S33" s="12">
        <f t="shared" si="4"/>
        <v>29.681999999999999</v>
      </c>
      <c r="T33" s="1">
        <f>10^(-(0.3012*S33)+11.434)</f>
        <v>311.73215369083459</v>
      </c>
      <c r="U33" s="1">
        <f>T33/R33</f>
        <v>0.52394005337105254</v>
      </c>
      <c r="V33" s="1">
        <f>U33/MIN(U$2:U$49)</f>
        <v>3.0061067584670349</v>
      </c>
      <c r="W33" s="1">
        <v>21.24</v>
      </c>
      <c r="X33" s="1">
        <v>27.32</v>
      </c>
      <c r="Y33" s="1">
        <v>27.3</v>
      </c>
      <c r="Z33" s="1">
        <v>27.06</v>
      </c>
      <c r="AA33" s="1">
        <v>27.78</v>
      </c>
      <c r="AE33" s="1">
        <v>37.340000000000003</v>
      </c>
      <c r="AF33" s="1" t="s">
        <v>54</v>
      </c>
      <c r="AG33" s="1"/>
      <c r="AH33" s="1"/>
      <c r="AI33" s="1">
        <v>30.66</v>
      </c>
      <c r="AJ33" s="1">
        <v>30.78</v>
      </c>
      <c r="AK33" s="1">
        <f>ABS(AI33-AJ33)</f>
        <v>0.12000000000000099</v>
      </c>
      <c r="AL33" s="1">
        <v>31.81</v>
      </c>
      <c r="AM33" s="1">
        <v>30.6</v>
      </c>
      <c r="AN33" s="12">
        <f t="shared" si="5"/>
        <v>30.962499999999999</v>
      </c>
      <c r="AO33" s="1">
        <f>10^(-(0.3012*AN33)+11.434)</f>
        <v>128.26111174897497</v>
      </c>
      <c r="AP33" s="1">
        <f t="shared" si="6"/>
        <v>0.21557331491006951</v>
      </c>
      <c r="AQ33" s="1">
        <f>AP33/MIN(AP$2:AP$49)</f>
        <v>3.2455402540246974</v>
      </c>
      <c r="AR33" s="1"/>
      <c r="AT33" s="1">
        <v>30.1</v>
      </c>
      <c r="AU33" s="1">
        <v>33.020000000000003</v>
      </c>
      <c r="AV33" s="1">
        <f t="shared" si="7"/>
        <v>2.9200000000000017</v>
      </c>
      <c r="AW33" s="1"/>
      <c r="AX33" s="10">
        <f t="shared" si="8"/>
        <v>31.560000000000002</v>
      </c>
      <c r="AY33" s="1">
        <f t="shared" si="9"/>
        <v>84.747715503337673</v>
      </c>
      <c r="AZ33" s="1">
        <f t="shared" si="10"/>
        <v>0.14243869956363447</v>
      </c>
      <c r="BA33" s="1">
        <f>AZ33/MIN(AZ$2:AZ$49)</f>
        <v>6.6878727315435569</v>
      </c>
      <c r="BC33" s="1">
        <v>28.58</v>
      </c>
      <c r="BD33" s="1">
        <v>26.63</v>
      </c>
      <c r="BE33" s="1">
        <f t="shared" si="11"/>
        <v>1.9499999999999993</v>
      </c>
      <c r="BF33" s="8">
        <f t="shared" si="12"/>
        <v>27.604999999999997</v>
      </c>
      <c r="BG33" s="1">
        <f>10^(-(0.3012*BF33)+11.434)</f>
        <v>1316.3579480156961</v>
      </c>
      <c r="BH33" s="1">
        <f t="shared" si="13"/>
        <v>2.2124527270381189</v>
      </c>
      <c r="BI33" s="1">
        <f>BH33/MIN(BH$2:BH$49)</f>
        <v>7.5508875034522598</v>
      </c>
      <c r="BJ33" s="1"/>
      <c r="BL33" s="1"/>
      <c r="BM33" s="1">
        <v>35.67</v>
      </c>
      <c r="BN33" s="1">
        <v>37.450000000000003</v>
      </c>
      <c r="BO33" s="14">
        <f t="shared" si="14"/>
        <v>1.7800000000000011</v>
      </c>
      <c r="BP33" s="22">
        <f t="shared" si="15"/>
        <v>36.56</v>
      </c>
      <c r="BQ33" s="1">
        <f t="shared" si="16"/>
        <v>2.6431876715911584</v>
      </c>
      <c r="BR33" s="1">
        <f t="shared" si="17"/>
        <v>4.4425057644090467E-3</v>
      </c>
      <c r="BS33" s="1">
        <f>BR33/MIN(BR$2:BR$49)</f>
        <v>21.66815831343995</v>
      </c>
      <c r="BU33" s="1"/>
      <c r="BV33" s="1"/>
      <c r="BW33" s="1"/>
      <c r="BX33" s="1">
        <v>30.01</v>
      </c>
      <c r="BY33" s="1">
        <v>26.42</v>
      </c>
      <c r="BZ33" s="1">
        <f t="shared" si="18"/>
        <v>3.59</v>
      </c>
      <c r="CA33" s="21">
        <f t="shared" si="19"/>
        <v>28.215000000000003</v>
      </c>
      <c r="CC33" s="1"/>
      <c r="CD33" s="17">
        <v>33.35</v>
      </c>
      <c r="CE33" s="17">
        <v>31.46</v>
      </c>
      <c r="CF33" s="17">
        <f t="shared" si="20"/>
        <v>1.8900000000000006</v>
      </c>
      <c r="CG33" s="27">
        <f t="shared" si="21"/>
        <v>32.405000000000001</v>
      </c>
      <c r="CH33" s="17">
        <f>10^(-(0.3012*CG33)+11.434)</f>
        <v>47.164365904999947</v>
      </c>
      <c r="CI33" s="17">
        <f t="shared" si="22"/>
        <v>7.9270938518537781E-2</v>
      </c>
      <c r="CJ33" s="17">
        <f>CI33/MIN(CI$2:CI$49)</f>
        <v>110.57119416932905</v>
      </c>
      <c r="CK33" s="1"/>
      <c r="CL33" s="17">
        <v>28.71</v>
      </c>
      <c r="CM33" s="17">
        <f t="shared" si="23"/>
        <v>2.5700000000000003</v>
      </c>
      <c r="CN33" s="25">
        <f t="shared" si="24"/>
        <v>34.58</v>
      </c>
      <c r="CO33" s="17">
        <v>31.28</v>
      </c>
      <c r="CP33" s="17">
        <f t="shared" si="25"/>
        <v>3.2999999999999972</v>
      </c>
      <c r="CR33" s="1"/>
      <c r="CS33" s="1"/>
      <c r="CT33" s="1"/>
      <c r="CU33" s="1"/>
      <c r="CV33" s="1">
        <v>27.93</v>
      </c>
      <c r="CW33" s="1">
        <v>33.450000000000003</v>
      </c>
      <c r="CX33" s="1"/>
      <c r="CY33" s="1"/>
      <c r="CZ33" s="1">
        <v>26.24</v>
      </c>
      <c r="DA33" s="1">
        <v>22.21</v>
      </c>
      <c r="DB33" s="1">
        <f t="shared" si="26"/>
        <v>4.0299999999999976</v>
      </c>
      <c r="DC33" s="1">
        <f t="shared" si="27"/>
        <v>27.52</v>
      </c>
      <c r="DD33" s="1">
        <f t="shared" si="28"/>
        <v>1.2800000000000011</v>
      </c>
      <c r="DE33" s="19">
        <f t="shared" si="29"/>
        <v>26.88</v>
      </c>
      <c r="DF33" s="1">
        <f>10^(-(0.3012*DE33)+11.434)</f>
        <v>2176.4264739309788</v>
      </c>
      <c r="DG33" s="1">
        <f t="shared" si="30"/>
        <v>3.6580025172523474</v>
      </c>
      <c r="DH33" s="1">
        <f>DG33/MIN(DG$2:DG$49)</f>
        <v>6.1751853840737185</v>
      </c>
      <c r="DJ33" s="17">
        <v>33.18</v>
      </c>
      <c r="DK33" s="1">
        <v>27.98</v>
      </c>
      <c r="DL33" s="1">
        <v>27.12</v>
      </c>
      <c r="DM33" s="1">
        <v>26.87</v>
      </c>
      <c r="DN33" s="1">
        <f t="shared" si="31"/>
        <v>1.1099999999999994</v>
      </c>
      <c r="DO33" s="10">
        <f t="shared" si="32"/>
        <v>27.323333333333334</v>
      </c>
      <c r="DP33" s="1">
        <f>10^(-(0.3012*DO33)+11.434)</f>
        <v>1600.3390403399046</v>
      </c>
      <c r="DQ33" s="1">
        <f>DP33/R33</f>
        <v>2.689750519091612</v>
      </c>
      <c r="DR33" s="1">
        <f>DQ33/MIN(DQ$2:DQ$49)</f>
        <v>1.699878965830885</v>
      </c>
      <c r="DS33" s="15">
        <v>24.52</v>
      </c>
      <c r="DT33" s="1">
        <v>28.58</v>
      </c>
      <c r="DU33" s="1">
        <v>28.59</v>
      </c>
      <c r="DV33" s="1">
        <f t="shared" si="33"/>
        <v>1.0000000000001563E-2</v>
      </c>
      <c r="DW33" s="10">
        <f t="shared" si="34"/>
        <v>28.585000000000001</v>
      </c>
      <c r="DX33" s="1">
        <f>10^(-(0.3012*DW33)+11.434)</f>
        <v>667.11084363060525</v>
      </c>
      <c r="DY33" s="1">
        <f>DX33/R33</f>
        <v>1.1212384955415133</v>
      </c>
      <c r="DZ33" s="1">
        <f>DY33/MIN(DY$2:DY$49)</f>
        <v>2.1003129010092274</v>
      </c>
      <c r="EC33" s="17">
        <v>28.57</v>
      </c>
      <c r="ED33" s="1">
        <v>34.03</v>
      </c>
      <c r="EE33" s="1">
        <v>33.42</v>
      </c>
      <c r="EF33" s="1">
        <v>32.81</v>
      </c>
      <c r="EG33" s="1">
        <f t="shared" si="35"/>
        <v>1.2199999999999989</v>
      </c>
      <c r="EH33" s="10">
        <f t="shared" si="36"/>
        <v>33.42</v>
      </c>
      <c r="EI33" s="1">
        <f>10^(-(0.3012*EH33)+11.434)</f>
        <v>23.328993386641844</v>
      </c>
      <c r="EJ33" s="1">
        <f>EI33/R33</f>
        <v>3.9209923953537403E-2</v>
      </c>
      <c r="EK33" s="1">
        <f>EJ33/MIN(EJ$2:EJ$49)</f>
        <v>1.0521750518125117</v>
      </c>
    </row>
    <row r="34" spans="1:141" ht="15.75" customHeight="1">
      <c r="A34" s="1" t="s">
        <v>58</v>
      </c>
      <c r="B34" s="5" t="s">
        <v>107</v>
      </c>
      <c r="C34" s="1">
        <v>27.69</v>
      </c>
      <c r="D34" s="1">
        <v>31.56</v>
      </c>
      <c r="E34" s="1">
        <f>ABS(C34-D34)</f>
        <v>3.8699999999999974</v>
      </c>
      <c r="F34" s="1">
        <f>C34+4.45</f>
        <v>32.14</v>
      </c>
      <c r="G34" s="1">
        <f>ABS(D34-F34)</f>
        <v>0.58000000000000185</v>
      </c>
      <c r="H34" s="12">
        <f>AVERAGE(F34,D34)</f>
        <v>31.85</v>
      </c>
      <c r="J34" s="1">
        <v>25.26</v>
      </c>
      <c r="K34" s="1">
        <v>30.7</v>
      </c>
      <c r="L34" s="1">
        <f t="shared" si="0"/>
        <v>5.4399999999999977</v>
      </c>
      <c r="M34" s="1">
        <f t="shared" si="1"/>
        <v>30.880000000000003</v>
      </c>
      <c r="N34" s="1">
        <f t="shared" si="2"/>
        <v>0.18000000000000327</v>
      </c>
      <c r="O34" s="1">
        <v>30.14</v>
      </c>
      <c r="P34" s="1">
        <v>30.25</v>
      </c>
      <c r="Q34" s="1">
        <v>30.87</v>
      </c>
      <c r="R34" s="1">
        <f t="shared" si="3"/>
        <v>69.307462714890491</v>
      </c>
      <c r="S34" s="12">
        <f t="shared" si="4"/>
        <v>30.568000000000001</v>
      </c>
      <c r="T34" s="1">
        <f>10^(-(0.3012*S34)+11.434)</f>
        <v>168.62361671177169</v>
      </c>
      <c r="U34" s="1">
        <f>T34/R34</f>
        <v>2.4329792219553212</v>
      </c>
      <c r="V34" s="1">
        <f>U34/MIN(U$2:U$49)</f>
        <v>13.959221546954636</v>
      </c>
      <c r="W34" s="1">
        <v>22.03</v>
      </c>
      <c r="X34" s="1">
        <v>27.42</v>
      </c>
      <c r="Y34" s="1">
        <v>27.11</v>
      </c>
      <c r="Z34" s="1">
        <v>26.63</v>
      </c>
      <c r="AA34" s="1">
        <v>27.84</v>
      </c>
      <c r="AE34" s="1">
        <v>37.04</v>
      </c>
      <c r="AF34" s="1">
        <v>37.369999999999997</v>
      </c>
      <c r="AG34" s="1"/>
      <c r="AH34" s="1"/>
      <c r="AI34" s="1">
        <v>32.86</v>
      </c>
      <c r="AJ34" s="1">
        <v>33.020000000000003</v>
      </c>
      <c r="AK34" s="1">
        <f>ABS(AI34-AJ34)</f>
        <v>0.16000000000000369</v>
      </c>
      <c r="AL34" s="1">
        <v>31.64</v>
      </c>
      <c r="AM34" s="1">
        <v>32.9</v>
      </c>
      <c r="AN34" s="12">
        <f t="shared" si="5"/>
        <v>32.604999999999997</v>
      </c>
      <c r="AO34" s="1">
        <f>10^(-(0.3012*AN34)+11.434)</f>
        <v>41.055750930054366</v>
      </c>
      <c r="AP34" s="1">
        <f t="shared" si="6"/>
        <v>0.59237128761941626</v>
      </c>
      <c r="AQ34" s="1">
        <f>AP34/MIN(AP$2:AP$49)</f>
        <v>8.9183805523391975</v>
      </c>
      <c r="AR34" s="1"/>
      <c r="AT34" s="1">
        <v>31.15</v>
      </c>
      <c r="AU34" s="1">
        <v>31.21</v>
      </c>
      <c r="AV34" s="1">
        <f t="shared" si="7"/>
        <v>6.0000000000002274E-2</v>
      </c>
      <c r="AW34" s="1"/>
      <c r="AX34" s="10">
        <f t="shared" si="8"/>
        <v>31.18</v>
      </c>
      <c r="AY34" s="1">
        <f t="shared" si="9"/>
        <v>110.30215565021859</v>
      </c>
      <c r="AZ34" s="1">
        <f t="shared" si="10"/>
        <v>1.5914903147438482</v>
      </c>
      <c r="BA34" s="1">
        <f>AZ34/MIN(AZ$2:AZ$49)</f>
        <v>74.72466900567278</v>
      </c>
      <c r="BC34" s="1">
        <v>29.18</v>
      </c>
      <c r="BD34" s="1">
        <v>31.02</v>
      </c>
      <c r="BE34" s="1">
        <f t="shared" si="11"/>
        <v>1.8399999999999999</v>
      </c>
      <c r="BF34" s="8">
        <f t="shared" si="12"/>
        <v>30.1</v>
      </c>
      <c r="BG34" s="1">
        <f>10^(-(0.3012*BF34)+11.434)</f>
        <v>233.28133930595178</v>
      </c>
      <c r="BH34" s="1">
        <f t="shared" si="13"/>
        <v>3.3658906294925153</v>
      </c>
      <c r="BI34" s="1">
        <f>BH34/MIN(BH$2:BH$49)</f>
        <v>11.487459678402523</v>
      </c>
      <c r="BJ34" s="1"/>
      <c r="BL34" s="1"/>
      <c r="BM34" s="1" t="s">
        <v>54</v>
      </c>
      <c r="BN34" s="1">
        <v>39.020000000000003</v>
      </c>
      <c r="BO34" s="14">
        <f t="shared" si="14"/>
        <v>0</v>
      </c>
      <c r="BP34" s="22">
        <f t="shared" si="15"/>
        <v>39.020000000000003</v>
      </c>
      <c r="BQ34" s="1">
        <f t="shared" si="16"/>
        <v>0.47992790240309252</v>
      </c>
      <c r="BR34" s="1">
        <f t="shared" si="17"/>
        <v>6.924620864817513E-3</v>
      </c>
      <c r="BS34" s="1">
        <f>BR34/MIN(BR$2:BR$49)</f>
        <v>33.774583335712229</v>
      </c>
      <c r="BU34" s="1"/>
      <c r="BV34" s="1"/>
      <c r="BW34" s="1"/>
      <c r="BX34" s="1">
        <v>30.52</v>
      </c>
      <c r="BY34" s="1">
        <v>27.64</v>
      </c>
      <c r="BZ34" s="1">
        <f t="shared" si="18"/>
        <v>2.879999999999999</v>
      </c>
      <c r="CA34" s="21">
        <f t="shared" si="19"/>
        <v>29.08</v>
      </c>
      <c r="CC34" s="1"/>
      <c r="CD34" s="17">
        <v>32.35</v>
      </c>
      <c r="CE34" s="17">
        <v>29.82</v>
      </c>
      <c r="CF34" s="17">
        <f t="shared" si="20"/>
        <v>2.5300000000000011</v>
      </c>
      <c r="CG34" s="27">
        <f t="shared" si="21"/>
        <v>31.085000000000001</v>
      </c>
      <c r="CH34" s="17">
        <f>10^(-(0.3012*CG34)+11.434)</f>
        <v>117.81429804415025</v>
      </c>
      <c r="CI34" s="17">
        <f t="shared" si="22"/>
        <v>1.6998789658308788</v>
      </c>
      <c r="CJ34" s="17">
        <f>CI34/MIN(CI$2:CI$49)</f>
        <v>2371.0788683458036</v>
      </c>
      <c r="CK34" s="1"/>
      <c r="CL34" s="17">
        <v>25.21</v>
      </c>
      <c r="CM34" s="17">
        <f t="shared" si="23"/>
        <v>6.8699999999999974</v>
      </c>
      <c r="CN34" s="25">
        <f t="shared" si="24"/>
        <v>31.080000000000002</v>
      </c>
      <c r="CO34" s="17">
        <v>32.08</v>
      </c>
      <c r="CP34" s="17">
        <f t="shared" si="25"/>
        <v>0.99999999999999645</v>
      </c>
      <c r="CR34" s="1"/>
      <c r="CS34" s="1"/>
      <c r="CT34" s="1"/>
      <c r="CU34" s="1"/>
      <c r="CV34" s="1">
        <v>29.98</v>
      </c>
      <c r="CW34" s="1">
        <v>34.51</v>
      </c>
      <c r="CX34" s="1"/>
      <c r="CY34" s="1"/>
      <c r="CZ34" s="1">
        <v>30.13</v>
      </c>
      <c r="DA34" s="1">
        <v>24.1</v>
      </c>
      <c r="DB34" s="1">
        <f t="shared" si="26"/>
        <v>6.0299999999999976</v>
      </c>
      <c r="DC34" s="1">
        <f t="shared" si="27"/>
        <v>29.41</v>
      </c>
      <c r="DD34" s="1">
        <f t="shared" si="28"/>
        <v>0.71999999999999886</v>
      </c>
      <c r="DE34" s="19">
        <f t="shared" si="29"/>
        <v>29.77</v>
      </c>
      <c r="DF34" s="1">
        <f>10^(-(0.3012*DE34)+11.434)</f>
        <v>293.27564594188721</v>
      </c>
      <c r="DG34" s="1">
        <f t="shared" si="30"/>
        <v>4.2315161232828951</v>
      </c>
      <c r="DH34" s="1">
        <f>DG34/MIN(DG$2:DG$49)</f>
        <v>7.1433511578325168</v>
      </c>
      <c r="DJ34" s="17">
        <v>33.130000000000003</v>
      </c>
      <c r="DK34" s="1">
        <v>27.36</v>
      </c>
      <c r="DL34" s="1">
        <v>30.8</v>
      </c>
      <c r="DM34" s="1">
        <v>27.28</v>
      </c>
      <c r="DN34" s="1">
        <f t="shared" si="31"/>
        <v>3.5199999999999996</v>
      </c>
      <c r="DO34" s="10">
        <f t="shared" si="32"/>
        <v>28.48</v>
      </c>
      <c r="DP34" s="1">
        <f>10^(-(0.3012*DO34)+11.434)</f>
        <v>717.50346049710333</v>
      </c>
      <c r="DQ34" s="1">
        <f>DP34/R34</f>
        <v>10.352470461206913</v>
      </c>
      <c r="DR34" s="1">
        <f>DQ34/MIN(DQ$2:DQ$49)</f>
        <v>6.5425944363547917</v>
      </c>
      <c r="DS34" s="15">
        <v>23.74</v>
      </c>
      <c r="DT34" s="1">
        <v>29.17</v>
      </c>
      <c r="DU34" s="1">
        <v>29.26</v>
      </c>
      <c r="DV34" s="1">
        <f t="shared" si="33"/>
        <v>8.9999999999999858E-2</v>
      </c>
      <c r="DW34" s="10">
        <f t="shared" si="34"/>
        <v>29.215000000000003</v>
      </c>
      <c r="DX34" s="1">
        <f>10^(-(0.3012*DW34)+11.434)</f>
        <v>430.96499881381794</v>
      </c>
      <c r="DY34" s="1">
        <f>DX34/R34</f>
        <v>6.2181615360336435</v>
      </c>
      <c r="DZ34" s="1">
        <f>DY34/MIN(DY$2:DY$49)</f>
        <v>11.647909830622893</v>
      </c>
      <c r="EC34" s="17">
        <v>28.37</v>
      </c>
      <c r="ED34" s="1">
        <v>33</v>
      </c>
      <c r="EE34" s="1">
        <v>33.51</v>
      </c>
      <c r="EF34" s="1">
        <v>32.43</v>
      </c>
      <c r="EG34" s="1">
        <f t="shared" si="35"/>
        <v>1.0799999999999983</v>
      </c>
      <c r="EH34" s="10">
        <f t="shared" si="36"/>
        <v>32.979999999999997</v>
      </c>
      <c r="EI34" s="1">
        <f>10^(-(0.3012*EH34)+11.434)</f>
        <v>31.653664870094854</v>
      </c>
      <c r="EJ34" s="1">
        <f>EI34/R34</f>
        <v>0.45671365867638614</v>
      </c>
      <c r="EK34" s="1">
        <f>EJ34/MIN(EJ$2:EJ$49)</f>
        <v>12.255640129543155</v>
      </c>
    </row>
    <row r="35" spans="1:141" ht="15.75" customHeight="1">
      <c r="A35" s="1" t="s">
        <v>64</v>
      </c>
      <c r="B35" s="5" t="s">
        <v>107</v>
      </c>
      <c r="C35" s="1">
        <v>27</v>
      </c>
      <c r="D35" s="1">
        <v>31.09</v>
      </c>
      <c r="E35" s="1">
        <f>ABS(C35-D35)</f>
        <v>4.09</v>
      </c>
      <c r="F35" s="1">
        <f>C35+4.45</f>
        <v>31.45</v>
      </c>
      <c r="G35" s="1">
        <f>ABS(D35-F35)</f>
        <v>0.35999999999999943</v>
      </c>
      <c r="H35" s="12">
        <f>AVERAGE(F35,D35)</f>
        <v>31.27</v>
      </c>
      <c r="J35" s="1">
        <v>25.63</v>
      </c>
      <c r="K35" s="1">
        <v>30.24</v>
      </c>
      <c r="L35" s="1">
        <f t="shared" si="0"/>
        <v>4.6099999999999994</v>
      </c>
      <c r="M35" s="1">
        <f t="shared" si="1"/>
        <v>31.25</v>
      </c>
      <c r="N35" s="1">
        <f t="shared" si="2"/>
        <v>1.0100000000000016</v>
      </c>
      <c r="O35" s="1">
        <v>31.71</v>
      </c>
      <c r="P35" s="1">
        <v>30.28</v>
      </c>
      <c r="Q35" s="1">
        <v>30.87</v>
      </c>
      <c r="R35" s="1">
        <f t="shared" si="3"/>
        <v>103.62773360467592</v>
      </c>
      <c r="S35" s="12">
        <f t="shared" si="4"/>
        <v>30.869999999999997</v>
      </c>
      <c r="T35" s="1">
        <f>10^(-(0.3012*S35)+11.434)</f>
        <v>136.75902628868985</v>
      </c>
      <c r="U35" s="1">
        <f>T35/R35</f>
        <v>1.3197145352073874</v>
      </c>
      <c r="V35" s="1">
        <f>U35/MIN(U$2:U$49)</f>
        <v>7.5718639146004536</v>
      </c>
      <c r="W35" s="1">
        <v>20.170000000000002</v>
      </c>
      <c r="X35" s="1">
        <v>26.64</v>
      </c>
      <c r="Y35" s="1">
        <v>26.48</v>
      </c>
      <c r="Z35" s="1">
        <v>23.46</v>
      </c>
      <c r="AA35" s="1">
        <v>25.91</v>
      </c>
      <c r="AE35" s="1">
        <v>35.68</v>
      </c>
      <c r="AF35" s="1">
        <v>37.630000000000003</v>
      </c>
      <c r="AG35" s="1"/>
      <c r="AH35" s="1"/>
      <c r="AI35" s="1">
        <v>32.81</v>
      </c>
      <c r="AJ35" s="1">
        <v>30.09</v>
      </c>
      <c r="AK35" s="1">
        <f>ABS(AI35-AJ35)</f>
        <v>2.7200000000000024</v>
      </c>
      <c r="AL35" s="1">
        <v>31.45</v>
      </c>
      <c r="AM35" s="1">
        <v>32.24</v>
      </c>
      <c r="AN35" s="12">
        <f t="shared" si="5"/>
        <v>31.647500000000001</v>
      </c>
      <c r="AO35" s="1">
        <f>10^(-(0.3012*AN35)+11.434)</f>
        <v>79.75776949533001</v>
      </c>
      <c r="AP35" s="1">
        <f t="shared" si="6"/>
        <v>0.76965660370025846</v>
      </c>
      <c r="AQ35" s="1">
        <f>AP35/MIN(AP$2:AP$49)</f>
        <v>11.587480065086861</v>
      </c>
      <c r="AR35" s="1"/>
      <c r="AT35" s="1">
        <v>31.47</v>
      </c>
      <c r="AU35" s="1">
        <v>33.11</v>
      </c>
      <c r="AV35" s="1">
        <f t="shared" si="7"/>
        <v>1.6400000000000006</v>
      </c>
      <c r="AW35" s="1"/>
      <c r="AX35" s="10">
        <f t="shared" si="8"/>
        <v>32.29</v>
      </c>
      <c r="AY35" s="1">
        <f t="shared" si="9"/>
        <v>51.080130719655308</v>
      </c>
      <c r="AZ35" s="1">
        <f t="shared" si="10"/>
        <v>0.49291950082125946</v>
      </c>
      <c r="BA35" s="1">
        <f>AZ35/MIN(AZ$2:AZ$49)</f>
        <v>23.143871001966112</v>
      </c>
      <c r="BC35" s="1">
        <v>31.02</v>
      </c>
      <c r="BD35" s="1">
        <v>30.7</v>
      </c>
      <c r="BE35" s="1">
        <f t="shared" si="11"/>
        <v>0.32000000000000028</v>
      </c>
      <c r="BF35" s="8">
        <f t="shared" si="12"/>
        <v>30.86</v>
      </c>
      <c r="BG35" s="1">
        <f>10^(-(0.3012*BF35)+11.434)</f>
        <v>137.71079960886084</v>
      </c>
      <c r="BH35" s="1">
        <f t="shared" si="13"/>
        <v>1.3288990776755443</v>
      </c>
      <c r="BI35" s="1">
        <f>BH35/MIN(BH$2:BH$49)</f>
        <v>4.5354042219030051</v>
      </c>
      <c r="BJ35" s="1"/>
      <c r="BL35" s="1"/>
      <c r="BM35" s="1" t="s">
        <v>54</v>
      </c>
      <c r="BN35" s="1" t="s">
        <v>54</v>
      </c>
      <c r="BO35" s="14">
        <f t="shared" si="14"/>
        <v>0</v>
      </c>
      <c r="BP35" s="22">
        <v>41</v>
      </c>
      <c r="BQ35" s="1">
        <f t="shared" si="16"/>
        <v>0.12156260552373735</v>
      </c>
      <c r="BR35" s="1">
        <f t="shared" si="17"/>
        <v>1.1730701936170894E-3</v>
      </c>
      <c r="BS35" s="1">
        <f>BR35/MIN(BR$2:BR$49)</f>
        <v>5.7216066823616032</v>
      </c>
      <c r="BU35" s="1"/>
      <c r="BV35" s="1"/>
      <c r="BW35" s="1"/>
      <c r="BX35" s="1">
        <v>29.21</v>
      </c>
      <c r="BY35" s="1">
        <v>28.23</v>
      </c>
      <c r="BZ35" s="1">
        <f t="shared" si="18"/>
        <v>0.98000000000000043</v>
      </c>
      <c r="CA35" s="21">
        <f t="shared" si="19"/>
        <v>28.72</v>
      </c>
      <c r="CC35" s="1"/>
      <c r="CD35" s="17" t="s">
        <v>54</v>
      </c>
      <c r="CE35" s="17">
        <v>39.630000000000003</v>
      </c>
      <c r="CF35" s="17" t="e">
        <f t="shared" si="20"/>
        <v>#VALUE!</v>
      </c>
      <c r="CG35" s="27">
        <f t="shared" si="21"/>
        <v>39.630000000000003</v>
      </c>
      <c r="CH35" s="17">
        <f>10^(-(0.3012*CG35)+11.434)</f>
        <v>0.31437210277529198</v>
      </c>
      <c r="CI35" s="17">
        <f t="shared" si="22"/>
        <v>3.0336676470661206E-3</v>
      </c>
      <c r="CJ35" s="17">
        <f>CI35/MIN(CI$2:CI$49)</f>
        <v>4.2315161232828933</v>
      </c>
      <c r="CK35" s="1"/>
      <c r="CL35" s="17">
        <v>25.01</v>
      </c>
      <c r="CM35" s="17">
        <f t="shared" si="23"/>
        <v>8.9699999999999953</v>
      </c>
      <c r="CN35" s="25">
        <f t="shared" si="24"/>
        <v>30.880000000000003</v>
      </c>
      <c r="CO35" s="17">
        <v>33.979999999999997</v>
      </c>
      <c r="CP35" s="17">
        <f t="shared" si="25"/>
        <v>3.0999999999999943</v>
      </c>
      <c r="CR35" s="1"/>
      <c r="CS35" s="1"/>
      <c r="CT35" s="1"/>
      <c r="CU35" s="1"/>
      <c r="CV35" s="1">
        <v>28.16</v>
      </c>
      <c r="CW35" s="1">
        <v>33.590000000000003</v>
      </c>
      <c r="CX35" s="1"/>
      <c r="CY35" s="1"/>
      <c r="CZ35" s="1">
        <v>29.69</v>
      </c>
      <c r="DA35" s="1">
        <v>24.68</v>
      </c>
      <c r="DB35" s="1">
        <f t="shared" si="26"/>
        <v>5.0100000000000016</v>
      </c>
      <c r="DC35" s="1">
        <f t="shared" si="27"/>
        <v>29.99</v>
      </c>
      <c r="DD35" s="1">
        <f t="shared" si="28"/>
        <v>0.29999999999999716</v>
      </c>
      <c r="DE35" s="19">
        <f t="shared" si="29"/>
        <v>29.84</v>
      </c>
      <c r="DF35" s="1">
        <f>10^(-(0.3012*DE35)+11.434)</f>
        <v>279.37786875832501</v>
      </c>
      <c r="DG35" s="1">
        <f t="shared" si="30"/>
        <v>2.6959758651492773</v>
      </c>
      <c r="DH35" s="1">
        <f>DG35/MIN(DG$2:DG$49)</f>
        <v>4.5511589124849259</v>
      </c>
      <c r="DJ35" s="17">
        <v>33.36</v>
      </c>
      <c r="DK35" s="1">
        <v>27.97</v>
      </c>
      <c r="DL35" s="1">
        <v>29.3</v>
      </c>
      <c r="DM35" s="1">
        <v>27.03</v>
      </c>
      <c r="DN35" s="1">
        <f t="shared" si="31"/>
        <v>2.2699999999999996</v>
      </c>
      <c r="DO35" s="10">
        <f t="shared" si="32"/>
        <v>28.099999999999998</v>
      </c>
      <c r="DP35" s="1">
        <f>10^(-(0.3012*DO35)+11.434)</f>
        <v>933.85618608451011</v>
      </c>
      <c r="DQ35" s="1">
        <f>DP35/R35</f>
        <v>9.0116434433182704</v>
      </c>
      <c r="DR35" s="1">
        <f>DQ35/MIN(DQ$2:DQ$49)</f>
        <v>5.6952133769038182</v>
      </c>
      <c r="DS35" s="15">
        <v>23.86</v>
      </c>
      <c r="DT35" s="1">
        <v>29.57</v>
      </c>
      <c r="DU35" s="1">
        <v>29.63</v>
      </c>
      <c r="DV35" s="1">
        <f t="shared" si="33"/>
        <v>5.9999999999998721E-2</v>
      </c>
      <c r="DW35" s="10">
        <f t="shared" si="34"/>
        <v>29.6</v>
      </c>
      <c r="DX35" s="1">
        <f>10^(-(0.3012*DW35)+11.434)</f>
        <v>329.9742116869125</v>
      </c>
      <c r="DY35" s="1">
        <f>DX35/R35</f>
        <v>3.1842268494041761</v>
      </c>
      <c r="DZ35" s="1">
        <f>DY35/MIN(DY$2:DY$49)</f>
        <v>5.9647191548784475</v>
      </c>
      <c r="EC35" s="17">
        <v>28.36</v>
      </c>
      <c r="ED35" s="1">
        <v>33.21</v>
      </c>
      <c r="EE35" s="1">
        <v>33.39</v>
      </c>
      <c r="EF35" s="1">
        <v>31.48</v>
      </c>
      <c r="EG35" s="1">
        <f t="shared" si="35"/>
        <v>1.9100000000000001</v>
      </c>
      <c r="EH35" s="10">
        <f t="shared" si="36"/>
        <v>32.693333333333335</v>
      </c>
      <c r="EI35" s="1">
        <f>10^(-(0.3012*EH35)+11.434)</f>
        <v>38.616063503360579</v>
      </c>
      <c r="EJ35" s="1">
        <f>EI35/R35</f>
        <v>0.37264216981406734</v>
      </c>
      <c r="EK35" s="1">
        <f>EJ35/MIN(EJ$2:EJ$49)</f>
        <v>9.999631593171463</v>
      </c>
    </row>
    <row r="36" spans="1:141" ht="15.75" customHeight="1">
      <c r="A36" s="1" t="s">
        <v>70</v>
      </c>
      <c r="B36" s="5" t="s">
        <v>107</v>
      </c>
      <c r="C36" s="1">
        <v>25.48</v>
      </c>
      <c r="D36" s="1">
        <v>29.69</v>
      </c>
      <c r="E36" s="1">
        <f>ABS(C36-D36)</f>
        <v>4.2100000000000009</v>
      </c>
      <c r="F36" s="1">
        <f>C36+4.45</f>
        <v>29.93</v>
      </c>
      <c r="G36" s="1">
        <f>ABS(D36-F36)</f>
        <v>0.23999999999999844</v>
      </c>
      <c r="H36" s="12">
        <f>AVERAGE(F36,D36)</f>
        <v>29.810000000000002</v>
      </c>
      <c r="J36" s="1">
        <v>22.94</v>
      </c>
      <c r="K36" s="1">
        <v>27.33</v>
      </c>
      <c r="L36" s="1">
        <f t="shared" si="0"/>
        <v>4.389999999999997</v>
      </c>
      <c r="M36" s="1">
        <f t="shared" si="1"/>
        <v>28.560000000000002</v>
      </c>
      <c r="N36" s="1">
        <f t="shared" si="2"/>
        <v>1.230000000000004</v>
      </c>
      <c r="O36" s="1">
        <v>28.41</v>
      </c>
      <c r="P36" s="1">
        <v>27.64</v>
      </c>
      <c r="Q36" s="1">
        <v>28.34</v>
      </c>
      <c r="R36" s="1">
        <f t="shared" si="3"/>
        <v>285.25154148358286</v>
      </c>
      <c r="S36" s="12">
        <f t="shared" si="4"/>
        <v>28.056000000000001</v>
      </c>
      <c r="T36" s="1">
        <f>10^(-(0.3012*S36)+11.434)</f>
        <v>962.79272494688155</v>
      </c>
      <c r="U36" s="1">
        <f>T36/R36</f>
        <v>3.3752410940162907</v>
      </c>
      <c r="V36" s="1">
        <f>U36/MIN(U$2:U$49)</f>
        <v>19.365450300842795</v>
      </c>
      <c r="W36" s="1">
        <v>20.82</v>
      </c>
      <c r="X36" s="1">
        <v>26.62</v>
      </c>
      <c r="Y36" s="1">
        <v>27.01</v>
      </c>
      <c r="Z36" s="1">
        <v>24.78</v>
      </c>
      <c r="AA36" s="1">
        <v>27.68</v>
      </c>
      <c r="AE36" s="1">
        <v>35.22</v>
      </c>
      <c r="AF36" s="1">
        <v>36.08</v>
      </c>
      <c r="AG36" s="1"/>
      <c r="AH36" s="1"/>
      <c r="AI36" s="1">
        <v>28.77</v>
      </c>
      <c r="AJ36" s="1">
        <v>28.01</v>
      </c>
      <c r="AK36" s="1">
        <f>ABS(AI36-AJ36)</f>
        <v>0.75999999999999801</v>
      </c>
      <c r="AL36" s="1">
        <v>30.07</v>
      </c>
      <c r="AM36" s="1">
        <v>30.6</v>
      </c>
      <c r="AN36" s="12">
        <f t="shared" si="5"/>
        <v>29.362499999999997</v>
      </c>
      <c r="AO36" s="1">
        <f>10^(-(0.3012*AN36)+11.434)</f>
        <v>389.05858236960455</v>
      </c>
      <c r="AP36" s="1">
        <f t="shared" si="6"/>
        <v>1.3639140400298104</v>
      </c>
      <c r="AQ36" s="1">
        <f>AP36/MIN(AP$2:AP$49)</f>
        <v>20.534257321194222</v>
      </c>
      <c r="AR36" s="1"/>
      <c r="AT36" s="1">
        <v>30.28</v>
      </c>
      <c r="AU36" s="1">
        <v>31.86</v>
      </c>
      <c r="AV36" s="1">
        <f t="shared" si="7"/>
        <v>1.5799999999999983</v>
      </c>
      <c r="AW36" s="1"/>
      <c r="AX36" s="10">
        <f t="shared" si="8"/>
        <v>31.07</v>
      </c>
      <c r="AY36" s="1">
        <f t="shared" si="9"/>
        <v>119.04632688276941</v>
      </c>
      <c r="AZ36" s="1">
        <f t="shared" si="10"/>
        <v>0.41733806682906532</v>
      </c>
      <c r="BA36" s="1">
        <f>AZ36/MIN(AZ$2:AZ$49)</f>
        <v>19.595123274305681</v>
      </c>
      <c r="BC36" s="1">
        <v>28.17</v>
      </c>
      <c r="BD36" s="1">
        <v>28.36</v>
      </c>
      <c r="BE36" s="1">
        <f t="shared" si="11"/>
        <v>0.18999999999999773</v>
      </c>
      <c r="BF36" s="8">
        <f t="shared" si="12"/>
        <v>28.265000000000001</v>
      </c>
      <c r="BG36" s="1">
        <f>10^(-(0.3012*BF36)+11.434)</f>
        <v>832.87916870308152</v>
      </c>
      <c r="BH36" s="1">
        <f t="shared" si="13"/>
        <v>2.9198060223314037</v>
      </c>
      <c r="BI36" s="1">
        <f>BH36/MIN(BH$2:BH$49)</f>
        <v>9.9650159920216854</v>
      </c>
      <c r="BJ36" s="1"/>
      <c r="BL36" s="1"/>
      <c r="BM36" s="1" t="s">
        <v>54</v>
      </c>
      <c r="BN36" s="1">
        <v>39.04</v>
      </c>
      <c r="BO36" s="14">
        <f t="shared" si="14"/>
        <v>0</v>
      </c>
      <c r="BP36" s="22">
        <f t="shared" si="15"/>
        <v>39.04</v>
      </c>
      <c r="BQ36" s="1">
        <f t="shared" si="16"/>
        <v>0.47331688754161849</v>
      </c>
      <c r="BR36" s="1">
        <f t="shared" si="17"/>
        <v>1.6592965110018849E-3</v>
      </c>
      <c r="BS36" s="1">
        <f>BR36/MIN(BR$2:BR$49)</f>
        <v>8.0931576448072597</v>
      </c>
      <c r="BU36" s="1"/>
      <c r="BV36" s="1"/>
      <c r="BW36" s="1"/>
      <c r="BX36" s="1">
        <v>26.85</v>
      </c>
      <c r="BY36" s="1">
        <v>27.21</v>
      </c>
      <c r="BZ36" s="1">
        <f t="shared" si="18"/>
        <v>0.35999999999999943</v>
      </c>
      <c r="CA36" s="21">
        <f t="shared" si="19"/>
        <v>27.03</v>
      </c>
      <c r="CC36" s="1"/>
      <c r="CD36" s="17">
        <v>29.28</v>
      </c>
      <c r="CE36" s="17">
        <v>29.92</v>
      </c>
      <c r="CF36" s="17">
        <f t="shared" si="20"/>
        <v>0.64000000000000057</v>
      </c>
      <c r="CG36" s="27">
        <f t="shared" si="21"/>
        <v>29.6</v>
      </c>
      <c r="CH36" s="17">
        <f>10^(-(0.3012*CG36)+11.434)</f>
        <v>329.9742116869125</v>
      </c>
      <c r="CI36" s="17">
        <f t="shared" si="22"/>
        <v>1.156783272653773</v>
      </c>
      <c r="CJ36" s="17">
        <f>CI36/MIN(CI$2:CI$49)</f>
        <v>1613.5409803748037</v>
      </c>
      <c r="CK36" s="1"/>
      <c r="CL36" s="17">
        <v>23.92</v>
      </c>
      <c r="CM36" s="17">
        <f t="shared" si="23"/>
        <v>8.7999999999999972</v>
      </c>
      <c r="CN36" s="25">
        <f t="shared" si="24"/>
        <v>29.790000000000003</v>
      </c>
      <c r="CO36" s="17">
        <v>32.72</v>
      </c>
      <c r="CP36" s="17">
        <f t="shared" si="25"/>
        <v>2.9299999999999962</v>
      </c>
      <c r="CR36" s="1"/>
      <c r="CS36" s="1"/>
      <c r="CT36" s="1"/>
      <c r="CU36" s="1"/>
      <c r="CV36" s="1">
        <v>27.43</v>
      </c>
      <c r="CW36" s="1">
        <v>32.799999999999997</v>
      </c>
      <c r="CX36" s="1"/>
      <c r="CY36" s="1"/>
      <c r="CZ36" s="1">
        <v>28.01</v>
      </c>
      <c r="DA36" s="1">
        <v>23.3</v>
      </c>
      <c r="DB36" s="1">
        <f t="shared" si="26"/>
        <v>4.7100000000000009</v>
      </c>
      <c r="DC36" s="1">
        <f t="shared" si="27"/>
        <v>28.61</v>
      </c>
      <c r="DD36" s="1">
        <f t="shared" si="28"/>
        <v>0.59999999999999787</v>
      </c>
      <c r="DE36" s="19">
        <f t="shared" si="29"/>
        <v>28.310000000000002</v>
      </c>
      <c r="DF36" s="1">
        <f>10^(-(0.3012*DE36)+11.434)</f>
        <v>807.28707629230541</v>
      </c>
      <c r="DG36" s="1">
        <f t="shared" si="30"/>
        <v>2.8300883917879456</v>
      </c>
      <c r="DH36" s="1">
        <f>DG36/MIN(DG$2:DG$49)</f>
        <v>4.7775583505428223</v>
      </c>
      <c r="DJ36" s="17">
        <v>31.73</v>
      </c>
      <c r="DK36" s="1">
        <v>27.54</v>
      </c>
      <c r="DL36" s="1">
        <v>28.95</v>
      </c>
      <c r="DM36" s="1">
        <v>25.17</v>
      </c>
      <c r="DN36" s="1">
        <f t="shared" si="31"/>
        <v>3.7799999999999976</v>
      </c>
      <c r="DO36" s="10">
        <f t="shared" si="32"/>
        <v>27.22</v>
      </c>
      <c r="DP36" s="1">
        <f>10^(-(0.3012*DO36)+11.434)</f>
        <v>1719.2379931902562</v>
      </c>
      <c r="DQ36" s="1">
        <f>DP36/R36</f>
        <v>6.0270944873726613</v>
      </c>
      <c r="DR36" s="1">
        <f>DQ36/MIN(DQ$2:DQ$49)</f>
        <v>3.8090265515108599</v>
      </c>
      <c r="DS36" s="15">
        <v>21.45</v>
      </c>
      <c r="DT36" s="1">
        <v>27</v>
      </c>
      <c r="DU36" s="1">
        <v>26.67</v>
      </c>
      <c r="DV36" s="1">
        <f t="shared" si="33"/>
        <v>0.32999999999999829</v>
      </c>
      <c r="DW36" s="10">
        <f t="shared" si="34"/>
        <v>26.835000000000001</v>
      </c>
      <c r="DX36" s="1">
        <f>10^(-(0.3012*DW36)+11.434)</f>
        <v>2245.4221374091012</v>
      </c>
      <c r="DY36" s="1">
        <f>DX36/R36</f>
        <v>7.8717265671229768</v>
      </c>
      <c r="DZ36" s="1">
        <f>DY36/MIN(DY$2:DY$49)</f>
        <v>14.745381047732085</v>
      </c>
      <c r="EC36" s="17">
        <v>28.33</v>
      </c>
      <c r="ED36" s="1">
        <v>31.84</v>
      </c>
      <c r="EE36" s="1">
        <v>31.56</v>
      </c>
      <c r="EF36" s="1">
        <v>30.02</v>
      </c>
      <c r="EG36" s="1">
        <f t="shared" si="35"/>
        <v>1.8200000000000003</v>
      </c>
      <c r="EH36" s="10">
        <f t="shared" si="36"/>
        <v>31.14</v>
      </c>
      <c r="EI36" s="1">
        <f>10^(-(0.3012*EH36)+11.434)</f>
        <v>113.40494701222228</v>
      </c>
      <c r="EJ36" s="1">
        <f>EI36/R36</f>
        <v>0.39756120658422139</v>
      </c>
      <c r="EK36" s="1">
        <f>EJ36/MIN(EJ$2:EJ$49)</f>
        <v>10.668319164099264</v>
      </c>
    </row>
    <row r="37" spans="1:141" ht="15.75" customHeight="1">
      <c r="A37" s="1" t="s">
        <v>76</v>
      </c>
      <c r="B37" s="5" t="s">
        <v>107</v>
      </c>
      <c r="C37" s="1">
        <v>27.04</v>
      </c>
      <c r="D37" s="1">
        <v>31.58</v>
      </c>
      <c r="E37" s="1">
        <f>ABS(C37-D37)</f>
        <v>4.5399999999999991</v>
      </c>
      <c r="F37" s="1">
        <f>C37+4.45</f>
        <v>31.49</v>
      </c>
      <c r="G37" s="1">
        <f>ABS(D37-F37)</f>
        <v>8.9999999999999858E-2</v>
      </c>
      <c r="H37" s="12">
        <f>AVERAGE(F37,D37)</f>
        <v>31.534999999999997</v>
      </c>
      <c r="J37" s="1">
        <v>24.4</v>
      </c>
      <c r="K37" s="1">
        <v>29.56</v>
      </c>
      <c r="L37" s="1">
        <f t="shared" si="0"/>
        <v>5.16</v>
      </c>
      <c r="M37" s="1">
        <f t="shared" si="1"/>
        <v>30.02</v>
      </c>
      <c r="N37" s="1">
        <f t="shared" si="2"/>
        <v>0.46000000000000085</v>
      </c>
      <c r="O37" s="1">
        <v>30.2</v>
      </c>
      <c r="P37" s="1">
        <v>32.1</v>
      </c>
      <c r="Q37" s="1">
        <v>32.58</v>
      </c>
      <c r="R37" s="1">
        <f t="shared" si="3"/>
        <v>86.229923339014803</v>
      </c>
      <c r="S37" s="12">
        <f t="shared" si="4"/>
        <v>30.891999999999996</v>
      </c>
      <c r="T37" s="1">
        <f>10^(-(0.3012*S37)+11.434)</f>
        <v>134.68821582999081</v>
      </c>
      <c r="U37" s="1">
        <f>T37/R37</f>
        <v>1.561966085722484</v>
      </c>
      <c r="V37" s="1">
        <f>U37/MIN(U$2:U$49)</f>
        <v>8.9617825103769384</v>
      </c>
      <c r="W37" s="1">
        <v>22.06</v>
      </c>
      <c r="X37" s="1">
        <v>28.41</v>
      </c>
      <c r="Y37" s="1">
        <v>28.6</v>
      </c>
      <c r="Z37" s="1">
        <v>26.6</v>
      </c>
      <c r="AA37" s="1">
        <v>29.22</v>
      </c>
      <c r="AE37" s="1">
        <v>38.42</v>
      </c>
      <c r="AF37" s="1">
        <v>39.71</v>
      </c>
      <c r="AG37" s="1"/>
      <c r="AH37" s="1"/>
      <c r="AI37" s="1">
        <v>31.69</v>
      </c>
      <c r="AJ37" s="1">
        <v>31.5</v>
      </c>
      <c r="AK37" s="1">
        <f>ABS(AI37-AJ37)</f>
        <v>0.19000000000000128</v>
      </c>
      <c r="AL37" s="1">
        <v>33.43</v>
      </c>
      <c r="AM37" s="1">
        <v>35.22</v>
      </c>
      <c r="AN37" s="12">
        <f t="shared" si="5"/>
        <v>32.96</v>
      </c>
      <c r="AO37" s="1">
        <f>10^(-(0.3012*AN37)+11.434)</f>
        <v>32.095784841692058</v>
      </c>
      <c r="AP37" s="1">
        <f t="shared" si="6"/>
        <v>0.37221168242846264</v>
      </c>
      <c r="AQ37" s="1">
        <f>AP37/MIN(AP$2:AP$49)</f>
        <v>5.6037919110896652</v>
      </c>
      <c r="AR37" s="1"/>
      <c r="AT37" s="1">
        <v>31.9</v>
      </c>
      <c r="AU37" s="1">
        <v>33.82</v>
      </c>
      <c r="AV37" s="1">
        <f t="shared" si="7"/>
        <v>1.9200000000000017</v>
      </c>
      <c r="AW37" s="1"/>
      <c r="AX37" s="10">
        <f t="shared" si="8"/>
        <v>32.86</v>
      </c>
      <c r="AY37" s="1">
        <f t="shared" si="9"/>
        <v>34.400757041985827</v>
      </c>
      <c r="AZ37" s="1">
        <f t="shared" si="10"/>
        <v>0.39894221993841406</v>
      </c>
      <c r="BA37" s="1">
        <f>AZ37/MIN(AZ$2:AZ$49)</f>
        <v>18.731389730187825</v>
      </c>
      <c r="BC37" s="1">
        <v>29.22</v>
      </c>
      <c r="BD37" s="1">
        <v>29.14</v>
      </c>
      <c r="BE37" s="1">
        <f t="shared" si="11"/>
        <v>7.9999999999998295E-2</v>
      </c>
      <c r="BF37" s="8">
        <f t="shared" si="12"/>
        <v>29.18</v>
      </c>
      <c r="BG37" s="1">
        <f>10^(-(0.3012*BF37)+11.434)</f>
        <v>441.55417959650367</v>
      </c>
      <c r="BH37" s="1">
        <f t="shared" si="13"/>
        <v>5.1206606998886439</v>
      </c>
      <c r="BI37" s="1">
        <f>BH37/MIN(BH$2:BH$49)</f>
        <v>17.476320472605554</v>
      </c>
      <c r="BJ37" s="1"/>
      <c r="BL37" s="1"/>
      <c r="BM37" s="1" t="s">
        <v>54</v>
      </c>
      <c r="BN37" s="1">
        <v>38.69</v>
      </c>
      <c r="BO37" s="14">
        <f t="shared" si="14"/>
        <v>0</v>
      </c>
      <c r="BP37" s="22">
        <f t="shared" si="15"/>
        <v>38.69</v>
      </c>
      <c r="BQ37" s="1">
        <f t="shared" si="16"/>
        <v>0.60335372731294812</v>
      </c>
      <c r="BR37" s="1">
        <f t="shared" si="17"/>
        <v>6.9970342538848134E-3</v>
      </c>
      <c r="BS37" s="1">
        <f>BR37/MIN(BR$2:BR$49)</f>
        <v>34.127776974962742</v>
      </c>
      <c r="BU37" s="1"/>
      <c r="BV37" s="1"/>
      <c r="BW37" s="1"/>
      <c r="BX37" s="1">
        <v>30.46</v>
      </c>
      <c r="BY37" s="1">
        <v>27.58</v>
      </c>
      <c r="BZ37" s="1">
        <f t="shared" si="18"/>
        <v>2.8800000000000026</v>
      </c>
      <c r="CA37" s="21">
        <f t="shared" si="19"/>
        <v>29.02</v>
      </c>
      <c r="CC37" s="1"/>
      <c r="CD37" s="17">
        <v>31.64</v>
      </c>
      <c r="CE37" s="17">
        <v>31.55</v>
      </c>
      <c r="CF37" s="17">
        <f t="shared" si="20"/>
        <v>8.9999999999999858E-2</v>
      </c>
      <c r="CG37" s="27">
        <f t="shared" si="21"/>
        <v>31.594999999999999</v>
      </c>
      <c r="CH37" s="17">
        <f>10^(-(0.3012*CG37)+11.434)</f>
        <v>82.715328716274854</v>
      </c>
      <c r="CI37" s="17">
        <f t="shared" si="22"/>
        <v>0.95924158938513437</v>
      </c>
      <c r="CJ37" s="17">
        <f>CI37/MIN(CI$2:CI$49)</f>
        <v>1337.9996505326596</v>
      </c>
      <c r="CK37" s="1"/>
      <c r="CL37" s="17">
        <v>23.87</v>
      </c>
      <c r="CM37" s="17">
        <f t="shared" si="23"/>
        <v>9.7200000000000024</v>
      </c>
      <c r="CN37" s="25">
        <f t="shared" si="24"/>
        <v>29.740000000000002</v>
      </c>
      <c r="CO37" s="17">
        <v>33.590000000000003</v>
      </c>
      <c r="CP37" s="17">
        <f t="shared" si="25"/>
        <v>3.8500000000000014</v>
      </c>
      <c r="CR37" s="1"/>
      <c r="CS37" s="1"/>
      <c r="CT37" s="1"/>
      <c r="CU37" s="1"/>
      <c r="CV37" s="1">
        <v>24.02</v>
      </c>
      <c r="CW37" s="1">
        <v>30.06</v>
      </c>
      <c r="CX37" s="1"/>
      <c r="CY37" s="1"/>
      <c r="CZ37" s="1">
        <v>28.81</v>
      </c>
      <c r="DA37" s="1">
        <v>24.17</v>
      </c>
      <c r="DB37" s="1">
        <f t="shared" si="26"/>
        <v>4.639999999999997</v>
      </c>
      <c r="DC37" s="1">
        <f t="shared" si="27"/>
        <v>29.48</v>
      </c>
      <c r="DD37" s="1">
        <f t="shared" si="28"/>
        <v>0.67000000000000171</v>
      </c>
      <c r="DE37" s="19">
        <f t="shared" si="29"/>
        <v>29.145</v>
      </c>
      <c r="DF37" s="1">
        <f>10^(-(0.3012*DE37)+11.434)</f>
        <v>452.40354566095516</v>
      </c>
      <c r="DG37" s="1">
        <f t="shared" si="30"/>
        <v>5.2464797386206738</v>
      </c>
      <c r="DH37" s="1">
        <f>DG37/MIN(DG$2:DG$49)</f>
        <v>8.856742128243404</v>
      </c>
      <c r="DJ37" s="17">
        <v>32.159999999999997</v>
      </c>
      <c r="DK37" s="1">
        <v>28.35</v>
      </c>
      <c r="DL37" s="1">
        <v>28.94</v>
      </c>
      <c r="DM37" s="1">
        <v>26.43</v>
      </c>
      <c r="DN37" s="1">
        <f t="shared" si="31"/>
        <v>2.5100000000000016</v>
      </c>
      <c r="DO37" s="10">
        <f t="shared" si="32"/>
        <v>27.906666666666666</v>
      </c>
      <c r="DP37" s="1">
        <f>10^(-(0.3012*DO37)+11.434)</f>
        <v>1067.8542980361196</v>
      </c>
      <c r="DQ37" s="1">
        <f>DP37/R37</f>
        <v>12.383802010791863</v>
      </c>
      <c r="DR37" s="1">
        <f>DQ37/MIN(DQ$2:DQ$49)</f>
        <v>7.8263632280174003</v>
      </c>
      <c r="DS37" s="15">
        <v>24.11</v>
      </c>
      <c r="DT37" s="1">
        <v>29.78</v>
      </c>
      <c r="DU37" s="1">
        <v>29.9</v>
      </c>
      <c r="DV37" s="1">
        <f t="shared" si="33"/>
        <v>0.11999999999999744</v>
      </c>
      <c r="DW37" s="10">
        <f t="shared" si="34"/>
        <v>29.84</v>
      </c>
      <c r="DX37" s="1">
        <f>10^(-(0.3012*DW37)+11.434)</f>
        <v>279.37786875832501</v>
      </c>
      <c r="DY37" s="1">
        <f>DX37/R37</f>
        <v>3.2399178607633092</v>
      </c>
      <c r="DZ37" s="1">
        <f>DY37/MIN(DY$2:DY$49)</f>
        <v>6.0690400019533133</v>
      </c>
      <c r="EC37" s="17">
        <v>28</v>
      </c>
      <c r="ED37" s="1">
        <v>33.369999999999997</v>
      </c>
      <c r="EE37" s="1">
        <v>33.81</v>
      </c>
      <c r="EF37" s="1">
        <v>32.049999999999997</v>
      </c>
      <c r="EG37" s="1">
        <f t="shared" si="35"/>
        <v>1.7600000000000051</v>
      </c>
      <c r="EH37" s="10">
        <f t="shared" si="36"/>
        <v>33.076666666666668</v>
      </c>
      <c r="EI37" s="1">
        <f>10^(-(0.3012*EH37)+11.434)</f>
        <v>29.601110218337006</v>
      </c>
      <c r="EJ37" s="1">
        <f>EI37/R37</f>
        <v>0.34328118444405431</v>
      </c>
      <c r="EK37" s="1">
        <f>EJ37/MIN(EJ$2:EJ$49)</f>
        <v>9.2117469663212042</v>
      </c>
    </row>
    <row r="38" spans="1:141" ht="15.75" customHeight="1">
      <c r="A38" s="1" t="s">
        <v>82</v>
      </c>
      <c r="B38" s="5" t="s">
        <v>107</v>
      </c>
      <c r="C38" s="1">
        <v>24.09</v>
      </c>
      <c r="D38" s="1">
        <v>28.75</v>
      </c>
      <c r="E38" s="1">
        <f>ABS(C38-D38)</f>
        <v>4.66</v>
      </c>
      <c r="F38" s="1">
        <f>C38+4.45</f>
        <v>28.54</v>
      </c>
      <c r="G38" s="1">
        <f>ABS(D38-F38)</f>
        <v>0.21000000000000085</v>
      </c>
      <c r="H38" s="12">
        <f>AVERAGE(F38,D38)</f>
        <v>28.645</v>
      </c>
      <c r="J38" s="1">
        <v>23.61</v>
      </c>
      <c r="K38" s="1">
        <v>30.15</v>
      </c>
      <c r="L38" s="1">
        <f t="shared" si="0"/>
        <v>6.5399999999999991</v>
      </c>
      <c r="M38" s="1">
        <f t="shared" si="1"/>
        <v>29.23</v>
      </c>
      <c r="N38" s="1">
        <f t="shared" si="2"/>
        <v>0.91999999999999815</v>
      </c>
      <c r="O38" s="1">
        <v>30.48</v>
      </c>
      <c r="P38" s="1">
        <v>30.68</v>
      </c>
      <c r="Q38" s="1">
        <v>31.22</v>
      </c>
      <c r="R38" s="1">
        <f t="shared" si="3"/>
        <v>639.9204659402825</v>
      </c>
      <c r="S38" s="12">
        <f t="shared" si="4"/>
        <v>30.351999999999997</v>
      </c>
      <c r="T38" s="1">
        <f>10^(-(0.3012*S38)+11.434)</f>
        <v>195.87436430048783</v>
      </c>
      <c r="U38" s="1">
        <f>T38/R38</f>
        <v>0.30609173284163543</v>
      </c>
      <c r="V38" s="1">
        <f>U38/MIN(U$2:U$49)</f>
        <v>1.7562017274416757</v>
      </c>
      <c r="W38" s="1">
        <v>21.9</v>
      </c>
      <c r="X38" s="1">
        <v>27.59</v>
      </c>
      <c r="Y38" s="1">
        <v>27.96</v>
      </c>
      <c r="Z38" s="1">
        <v>25.26</v>
      </c>
      <c r="AA38" s="1">
        <v>28.23</v>
      </c>
      <c r="AE38" s="1">
        <v>35.5</v>
      </c>
      <c r="AF38" s="1">
        <v>38.21</v>
      </c>
      <c r="AG38" s="1"/>
      <c r="AH38" s="1"/>
      <c r="AI38" s="1">
        <v>31.34</v>
      </c>
      <c r="AJ38" s="1">
        <v>31.48</v>
      </c>
      <c r="AK38" s="1">
        <f>ABS(AI38-AJ38)</f>
        <v>0.14000000000000057</v>
      </c>
      <c r="AL38" s="1">
        <v>31.34</v>
      </c>
      <c r="AM38" s="1">
        <v>32.549999999999997</v>
      </c>
      <c r="AN38" s="12">
        <f t="shared" si="5"/>
        <v>31.677499999999998</v>
      </c>
      <c r="AO38" s="1">
        <f>10^(-(0.3012*AN38)+11.434)</f>
        <v>78.115460980972387</v>
      </c>
      <c r="AP38" s="1">
        <f t="shared" si="6"/>
        <v>0.12207057773373689</v>
      </c>
      <c r="AQ38" s="1">
        <f>AP38/MIN(AP$2:AP$49)</f>
        <v>1.8378201125318783</v>
      </c>
      <c r="AR38" s="1"/>
      <c r="AT38" s="1">
        <v>30.06</v>
      </c>
      <c r="AU38" s="1">
        <v>31.53</v>
      </c>
      <c r="AV38" s="1">
        <f t="shared" si="7"/>
        <v>1.4700000000000024</v>
      </c>
      <c r="AW38" s="1"/>
      <c r="AX38" s="10">
        <f t="shared" si="8"/>
        <v>30.795000000000002</v>
      </c>
      <c r="AY38" s="1">
        <f t="shared" si="9"/>
        <v>144.06085898634308</v>
      </c>
      <c r="AZ38" s="1">
        <f t="shared" si="10"/>
        <v>0.22512306865301424</v>
      </c>
      <c r="BA38" s="1">
        <f>AZ38/MIN(AZ$2:AZ$49)</f>
        <v>10.570122001242211</v>
      </c>
      <c r="BC38" s="1">
        <v>27.54</v>
      </c>
      <c r="BD38" s="1">
        <v>28.48</v>
      </c>
      <c r="BE38" s="1">
        <f t="shared" si="11"/>
        <v>0.94000000000000128</v>
      </c>
      <c r="BF38" s="8">
        <f t="shared" si="12"/>
        <v>28.009999999999998</v>
      </c>
      <c r="BG38" s="1">
        <f>10^(-(0.3012*BF38)+11.434)</f>
        <v>994.00369774916282</v>
      </c>
      <c r="BH38" s="1">
        <f t="shared" si="13"/>
        <v>1.5533238123406472</v>
      </c>
      <c r="BI38" s="1">
        <f>BH38/MIN(BH$2:BH$49)</f>
        <v>5.3013441688852563</v>
      </c>
      <c r="BJ38" s="1"/>
      <c r="BL38" s="1"/>
      <c r="BM38" s="1">
        <v>37.78</v>
      </c>
      <c r="BN38" s="1">
        <v>36.61</v>
      </c>
      <c r="BO38" s="14">
        <f t="shared" si="14"/>
        <v>1.1700000000000017</v>
      </c>
      <c r="BP38" s="22">
        <f t="shared" si="15"/>
        <v>37.195</v>
      </c>
      <c r="BQ38" s="1">
        <f t="shared" si="16"/>
        <v>1.7016333945259259</v>
      </c>
      <c r="BR38" s="1">
        <f t="shared" si="17"/>
        <v>2.6591326345932536E-3</v>
      </c>
      <c r="BS38" s="1">
        <f>BR38/MIN(BR$2:BR$49)</f>
        <v>12.969821528293693</v>
      </c>
      <c r="BU38" s="1"/>
      <c r="BV38" s="1"/>
      <c r="BW38" s="1"/>
      <c r="BX38" s="1">
        <v>27.57</v>
      </c>
      <c r="BY38" s="1">
        <v>26.21</v>
      </c>
      <c r="BZ38" s="1">
        <f t="shared" si="18"/>
        <v>1.3599999999999994</v>
      </c>
      <c r="CA38" s="21">
        <f t="shared" si="19"/>
        <v>26.89</v>
      </c>
      <c r="CC38" s="1"/>
      <c r="CD38" s="17">
        <v>34.53</v>
      </c>
      <c r="CE38" s="17">
        <v>31.89</v>
      </c>
      <c r="CF38" s="17">
        <f t="shared" si="20"/>
        <v>2.6400000000000006</v>
      </c>
      <c r="CG38" s="27">
        <f t="shared" si="21"/>
        <v>33.21</v>
      </c>
      <c r="CH38" s="17">
        <f>10^(-(0.3012*CG38)+11.434)</f>
        <v>26.98658931751778</v>
      </c>
      <c r="CI38" s="17">
        <f t="shared" si="22"/>
        <v>4.2171786579546858E-2</v>
      </c>
      <c r="CJ38" s="17">
        <f>CI38/MIN(CI$2:CI$49)</f>
        <v>58.823383316751389</v>
      </c>
      <c r="CK38" s="1"/>
      <c r="CL38" s="17">
        <v>23.14</v>
      </c>
      <c r="CM38" s="17">
        <f t="shared" si="23"/>
        <v>7.6499999999999986</v>
      </c>
      <c r="CN38" s="25">
        <f t="shared" si="24"/>
        <v>29.01</v>
      </c>
      <c r="CO38" s="17">
        <v>30.79</v>
      </c>
      <c r="CP38" s="17">
        <f t="shared" si="25"/>
        <v>1.7799999999999976</v>
      </c>
      <c r="CR38" s="1"/>
      <c r="CS38" s="1"/>
      <c r="CT38" s="1"/>
      <c r="CU38" s="1"/>
      <c r="CV38" s="1">
        <v>25.77</v>
      </c>
      <c r="CW38" s="1">
        <v>30.92</v>
      </c>
      <c r="CX38" s="1"/>
      <c r="CY38" s="1"/>
      <c r="CZ38" s="1">
        <v>27.42</v>
      </c>
      <c r="DA38" s="1">
        <v>22.05</v>
      </c>
      <c r="DB38" s="1">
        <f t="shared" si="26"/>
        <v>5.370000000000001</v>
      </c>
      <c r="DC38" s="1">
        <f t="shared" si="27"/>
        <v>27.36</v>
      </c>
      <c r="DD38" s="1">
        <f t="shared" si="28"/>
        <v>6.0000000000002274E-2</v>
      </c>
      <c r="DE38" s="19">
        <f t="shared" si="29"/>
        <v>27.39</v>
      </c>
      <c r="DF38" s="1">
        <f>10^(-(0.3012*DE38)+11.434)</f>
        <v>1528.030419113823</v>
      </c>
      <c r="DG38" s="1">
        <f t="shared" si="30"/>
        <v>2.3878442719730408</v>
      </c>
      <c r="DH38" s="1">
        <f>DG38/MIN(DG$2:DG$49)</f>
        <v>4.0309925917732388</v>
      </c>
      <c r="DJ38" s="17">
        <v>30.68</v>
      </c>
      <c r="DK38" s="1">
        <v>26.21</v>
      </c>
      <c r="DL38" s="1">
        <v>25.63</v>
      </c>
      <c r="DM38" s="1">
        <v>24.2</v>
      </c>
      <c r="DN38" s="1">
        <f t="shared" si="31"/>
        <v>2.0100000000000016</v>
      </c>
      <c r="DO38" s="10">
        <f t="shared" si="32"/>
        <v>25.346666666666668</v>
      </c>
      <c r="DP38" s="1">
        <f>10^(-(0.3012*DO38)+11.434)</f>
        <v>6303.5325532955158</v>
      </c>
      <c r="DQ38" s="1">
        <f>DP38/R38</f>
        <v>9.8504937547719607</v>
      </c>
      <c r="DR38" s="1">
        <f>DQ38/MIN(DQ$2:DQ$49)</f>
        <v>6.2253532503975082</v>
      </c>
      <c r="DS38" s="15">
        <v>22.52</v>
      </c>
      <c r="DT38" s="1">
        <v>27.31</v>
      </c>
      <c r="DU38" s="1">
        <v>27.42</v>
      </c>
      <c r="DV38" s="1">
        <f t="shared" si="33"/>
        <v>0.11000000000000298</v>
      </c>
      <c r="DW38" s="10">
        <f t="shared" si="34"/>
        <v>27.365000000000002</v>
      </c>
      <c r="DX38" s="1">
        <f>10^(-(0.3012*DW38)+11.434)</f>
        <v>1554.7551354900804</v>
      </c>
      <c r="DY38" s="1">
        <f>DX38/R38</f>
        <v>2.429606831226383</v>
      </c>
      <c r="DZ38" s="1">
        <f>DY38/MIN(DY$2:DY$49)</f>
        <v>4.5511589124849019</v>
      </c>
      <c r="EC38" s="17">
        <v>27.25</v>
      </c>
      <c r="ED38" s="1">
        <v>31.44</v>
      </c>
      <c r="EE38" s="1">
        <v>31.53</v>
      </c>
      <c r="EF38" s="1">
        <v>29.99</v>
      </c>
      <c r="EG38" s="1">
        <f t="shared" si="35"/>
        <v>1.5400000000000027</v>
      </c>
      <c r="EH38" s="10">
        <f t="shared" si="36"/>
        <v>30.986666666666665</v>
      </c>
      <c r="EI38" s="1">
        <f>10^(-(0.3012*EH38)+11.434)</f>
        <v>126.12930422144927</v>
      </c>
      <c r="EJ38" s="1">
        <f>EI38/R38</f>
        <v>0.19710153204135791</v>
      </c>
      <c r="EK38" s="1">
        <f>EJ38/MIN(EJ$2:EJ$49)</f>
        <v>5.2891027009816867</v>
      </c>
    </row>
    <row r="39" spans="1:141" ht="15.75" customHeight="1">
      <c r="A39" s="1" t="s">
        <v>88</v>
      </c>
      <c r="B39" s="5" t="s">
        <v>107</v>
      </c>
      <c r="C39" s="1">
        <v>26.55</v>
      </c>
      <c r="D39" s="1">
        <v>31.16</v>
      </c>
      <c r="E39" s="1">
        <f>ABS(C39-D39)</f>
        <v>4.6099999999999994</v>
      </c>
      <c r="F39" s="1">
        <f>C39+4.45</f>
        <v>31</v>
      </c>
      <c r="G39" s="1">
        <f>ABS(D39-F39)</f>
        <v>0.16000000000000014</v>
      </c>
      <c r="H39" s="12">
        <f>AVERAGE(F39,D39)</f>
        <v>31.08</v>
      </c>
      <c r="J39" s="1">
        <v>24.52</v>
      </c>
      <c r="K39" s="1">
        <v>30.59</v>
      </c>
      <c r="L39" s="1">
        <f t="shared" si="0"/>
        <v>6.07</v>
      </c>
      <c r="M39" s="1">
        <f t="shared" si="1"/>
        <v>30.14</v>
      </c>
      <c r="N39" s="1">
        <f t="shared" si="2"/>
        <v>0.44999999999999929</v>
      </c>
      <c r="O39" s="1">
        <v>31.35</v>
      </c>
      <c r="P39" s="1">
        <v>29.67</v>
      </c>
      <c r="Q39" s="1">
        <v>29.39</v>
      </c>
      <c r="R39" s="1">
        <f t="shared" si="3"/>
        <v>118.223551050277</v>
      </c>
      <c r="S39" s="12">
        <f t="shared" si="4"/>
        <v>30.228000000000002</v>
      </c>
      <c r="T39" s="1">
        <f>10^(-(0.3012*S39)+11.434)</f>
        <v>213.46486350064941</v>
      </c>
      <c r="U39" s="1">
        <f>T39/R39</f>
        <v>1.805603550259365</v>
      </c>
      <c r="V39" s="1">
        <f>U39/MIN(U$2:U$49)</f>
        <v>10.35965278971099</v>
      </c>
      <c r="W39" s="1">
        <v>20.2</v>
      </c>
      <c r="X39" s="1">
        <v>27.61</v>
      </c>
      <c r="Y39" s="1">
        <v>27.48</v>
      </c>
      <c r="Z39" s="1">
        <v>26.07</v>
      </c>
      <c r="AA39" s="1">
        <v>26.77</v>
      </c>
      <c r="AE39" s="1">
        <v>36.57</v>
      </c>
      <c r="AF39" s="1">
        <v>37.729999999999997</v>
      </c>
      <c r="AG39" s="1"/>
      <c r="AH39" s="1"/>
      <c r="AI39" s="1">
        <v>32.15</v>
      </c>
      <c r="AJ39" s="1">
        <v>33.119999999999997</v>
      </c>
      <c r="AK39" s="1">
        <f>ABS(AI39-AJ39)</f>
        <v>0.96999999999999886</v>
      </c>
      <c r="AL39" s="1">
        <v>30.86</v>
      </c>
      <c r="AM39" s="1">
        <v>31.49</v>
      </c>
      <c r="AN39" s="12">
        <f t="shared" si="5"/>
        <v>31.904999999999998</v>
      </c>
      <c r="AO39" s="1">
        <f>10^(-(0.3012*AN39)+11.434)</f>
        <v>66.713542135508391</v>
      </c>
      <c r="AP39" s="1">
        <f t="shared" si="6"/>
        <v>0.56429993468168693</v>
      </c>
      <c r="AQ39" s="1">
        <f>AP39/MIN(AP$2:AP$49)</f>
        <v>8.4957553958705407</v>
      </c>
      <c r="AR39" s="1"/>
      <c r="AT39" s="1">
        <v>29.9</v>
      </c>
      <c r="AU39" s="1">
        <v>34.049999999999997</v>
      </c>
      <c r="AV39" s="1">
        <f t="shared" si="7"/>
        <v>4.1499999999999986</v>
      </c>
      <c r="AW39" s="1"/>
      <c r="AX39" s="10">
        <f t="shared" si="8"/>
        <v>31.974999999999998</v>
      </c>
      <c r="AY39" s="1">
        <f t="shared" si="9"/>
        <v>63.552113777733332</v>
      </c>
      <c r="AZ39" s="1">
        <f t="shared" si="10"/>
        <v>0.53755882997209659</v>
      </c>
      <c r="BA39" s="1">
        <f>AZ39/MIN(AZ$2:AZ$49)</f>
        <v>25.239805274722563</v>
      </c>
      <c r="BC39" s="1">
        <v>27.32</v>
      </c>
      <c r="BD39" s="1">
        <v>27.22</v>
      </c>
      <c r="BE39" s="1">
        <f t="shared" si="11"/>
        <v>0.10000000000000142</v>
      </c>
      <c r="BF39" s="8">
        <f t="shared" si="12"/>
        <v>27.27</v>
      </c>
      <c r="BG39" s="1">
        <f>10^(-(0.3012*BF39)+11.434)</f>
        <v>1660.6419325036875</v>
      </c>
      <c r="BH39" s="1">
        <f t="shared" si="13"/>
        <v>14.046625378368692</v>
      </c>
      <c r="BI39" s="1">
        <f>BH39/MIN(BH$2:BH$49)</f>
        <v>47.939775950463556</v>
      </c>
      <c r="BJ39" s="1"/>
      <c r="BL39" s="1"/>
      <c r="BM39" s="1">
        <v>36.61</v>
      </c>
      <c r="BN39" s="1">
        <v>35.770000000000003</v>
      </c>
      <c r="BO39" s="14">
        <f t="shared" si="14"/>
        <v>0.83999999999999631</v>
      </c>
      <c r="BP39" s="22">
        <f t="shared" si="15"/>
        <v>36.19</v>
      </c>
      <c r="BQ39" s="1">
        <f t="shared" si="16"/>
        <v>3.4164258559226401</v>
      </c>
      <c r="BR39" s="1">
        <f t="shared" si="17"/>
        <v>2.8898014190672845E-2</v>
      </c>
      <c r="BS39" s="1">
        <f>BR39/MIN(BR$2:BR$49)</f>
        <v>140.94900032410598</v>
      </c>
      <c r="BU39" s="1"/>
      <c r="BV39" s="1"/>
      <c r="BW39" s="1"/>
      <c r="BX39" s="1">
        <v>28.69</v>
      </c>
      <c r="BY39" s="1">
        <v>26.7</v>
      </c>
      <c r="BZ39" s="1">
        <f t="shared" si="18"/>
        <v>1.990000000000002</v>
      </c>
      <c r="CA39" s="21">
        <f t="shared" si="19"/>
        <v>27.695</v>
      </c>
      <c r="CC39" s="1"/>
      <c r="CD39" s="17">
        <v>30.45</v>
      </c>
      <c r="CE39" s="17">
        <v>30.02</v>
      </c>
      <c r="CF39" s="17">
        <f t="shared" si="20"/>
        <v>0.42999999999999972</v>
      </c>
      <c r="CG39" s="27">
        <f t="shared" si="21"/>
        <v>30.234999999999999</v>
      </c>
      <c r="CH39" s="17">
        <f>10^(-(0.3012*CG39)+11.434)</f>
        <v>212.43105208674172</v>
      </c>
      <c r="CI39" s="17">
        <f t="shared" si="22"/>
        <v>1.7968590031304426</v>
      </c>
      <c r="CJ39" s="17">
        <f>CI39/MIN(CI$2:CI$49)</f>
        <v>2506.3516270036462</v>
      </c>
      <c r="CK39" s="1"/>
      <c r="CL39" s="17">
        <v>23.88</v>
      </c>
      <c r="CM39" s="17">
        <f t="shared" si="23"/>
        <v>6.7100000000000009</v>
      </c>
      <c r="CN39" s="25">
        <f t="shared" si="24"/>
        <v>29.75</v>
      </c>
      <c r="CO39" s="17">
        <v>30.59</v>
      </c>
      <c r="CP39" s="17">
        <f t="shared" si="25"/>
        <v>0.83999999999999986</v>
      </c>
      <c r="CR39" s="1"/>
      <c r="CS39" s="1"/>
      <c r="CT39" s="1"/>
      <c r="CU39" s="1"/>
      <c r="CV39" s="1">
        <v>20.43</v>
      </c>
      <c r="CW39" s="1">
        <v>25.4</v>
      </c>
      <c r="CX39" s="1"/>
      <c r="CY39" s="1"/>
      <c r="CZ39" s="1">
        <v>26.9</v>
      </c>
      <c r="DA39" s="1">
        <v>23.41</v>
      </c>
      <c r="DB39" s="1">
        <f t="shared" si="26"/>
        <v>3.4899999999999984</v>
      </c>
      <c r="DC39" s="1">
        <f t="shared" si="27"/>
        <v>28.72</v>
      </c>
      <c r="DD39" s="1">
        <f t="shared" si="28"/>
        <v>1.8200000000000003</v>
      </c>
      <c r="DE39" s="19">
        <f t="shared" si="29"/>
        <v>27.81</v>
      </c>
      <c r="DF39" s="1">
        <f>10^(-(0.3012*DE39)+11.434)</f>
        <v>1141.8998081763395</v>
      </c>
      <c r="DG39" s="1">
        <f t="shared" si="30"/>
        <v>9.6588183829017549</v>
      </c>
      <c r="DH39" s="1">
        <f>DG39/MIN(DG$2:DG$49)</f>
        <v>16.305345287274129</v>
      </c>
      <c r="DJ39" s="17">
        <v>33.04</v>
      </c>
      <c r="DK39" s="1">
        <v>26.74</v>
      </c>
      <c r="DL39" s="1">
        <v>28.43</v>
      </c>
      <c r="DM39" s="1">
        <v>26.41</v>
      </c>
      <c r="DN39" s="1">
        <f t="shared" si="31"/>
        <v>2.0199999999999996</v>
      </c>
      <c r="DO39" s="10">
        <f t="shared" si="32"/>
        <v>27.193333333333332</v>
      </c>
      <c r="DP39" s="1">
        <f>10^(-(0.3012*DO39)+11.434)</f>
        <v>1751.3300518920973</v>
      </c>
      <c r="DQ39" s="1">
        <f>DP39/R39</f>
        <v>14.813715510434196</v>
      </c>
      <c r="DR39" s="1">
        <f>DQ39/MIN(DQ$2:DQ$49)</f>
        <v>9.362029386463016</v>
      </c>
      <c r="DS39" s="15">
        <v>24.05</v>
      </c>
      <c r="DT39" s="1">
        <v>29.59</v>
      </c>
      <c r="DU39" s="1">
        <v>29.18</v>
      </c>
      <c r="DV39" s="1">
        <f t="shared" si="33"/>
        <v>0.41000000000000014</v>
      </c>
      <c r="DW39" s="10">
        <f t="shared" si="34"/>
        <v>29.384999999999998</v>
      </c>
      <c r="DX39" s="1">
        <f>10^(-(0.3012*DW39)+11.434)</f>
        <v>383.03459461065705</v>
      </c>
      <c r="DY39" s="1">
        <f>DX39/R39</f>
        <v>3.2399178607633239</v>
      </c>
      <c r="DZ39" s="1">
        <f>DY39/MIN(DY$2:DY$49)</f>
        <v>6.0690400019533408</v>
      </c>
      <c r="EC39" s="17">
        <v>29.16</v>
      </c>
      <c r="ED39" s="1">
        <v>33.36</v>
      </c>
      <c r="EE39" s="1">
        <v>33.549999999999997</v>
      </c>
      <c r="EF39" s="1">
        <v>30.76</v>
      </c>
      <c r="EG39" s="1">
        <f t="shared" si="35"/>
        <v>2.7899999999999956</v>
      </c>
      <c r="EH39" s="10">
        <f t="shared" si="36"/>
        <v>32.556666666666665</v>
      </c>
      <c r="EI39" s="1">
        <f>10^(-(0.3012*EH39)+11.434)</f>
        <v>42.455308400890928</v>
      </c>
      <c r="EJ39" s="1">
        <f>EI39/R39</f>
        <v>0.35911041432714141</v>
      </c>
      <c r="EK39" s="1">
        <f>EJ39/MIN(EJ$2:EJ$49)</f>
        <v>9.6365149610800085</v>
      </c>
    </row>
    <row r="40" spans="1:141" ht="15.75" customHeight="1">
      <c r="A40" s="1" t="s">
        <v>94</v>
      </c>
      <c r="B40" s="5" t="s">
        <v>107</v>
      </c>
      <c r="C40" s="1">
        <v>25.29</v>
      </c>
      <c r="D40" s="1">
        <v>30.34</v>
      </c>
      <c r="E40" s="1">
        <f>ABS(C40-D40)</f>
        <v>5.0500000000000007</v>
      </c>
      <c r="F40" s="1">
        <f>C40+4.45</f>
        <v>29.74</v>
      </c>
      <c r="G40" s="1">
        <f>ABS(D40-F40)</f>
        <v>0.60000000000000142</v>
      </c>
      <c r="H40" s="12">
        <f>AVERAGE(F40,D40)</f>
        <v>30.04</v>
      </c>
      <c r="J40" s="1">
        <v>23.77</v>
      </c>
      <c r="K40" s="1">
        <v>29.22</v>
      </c>
      <c r="L40" s="1">
        <f t="shared" si="0"/>
        <v>5.4499999999999993</v>
      </c>
      <c r="M40" s="1">
        <f t="shared" si="1"/>
        <v>29.39</v>
      </c>
      <c r="N40" s="1">
        <f t="shared" si="2"/>
        <v>0.17000000000000171</v>
      </c>
      <c r="O40" s="1">
        <v>30.51</v>
      </c>
      <c r="P40" s="1">
        <v>29.29</v>
      </c>
      <c r="Q40" s="1">
        <v>29.47</v>
      </c>
      <c r="R40" s="1">
        <f t="shared" si="3"/>
        <v>243.19352068073187</v>
      </c>
      <c r="S40" s="12">
        <f t="shared" si="4"/>
        <v>29.576000000000001</v>
      </c>
      <c r="T40" s="1">
        <f>10^(-(0.3012*S40)+11.434)</f>
        <v>335.51257333701886</v>
      </c>
      <c r="U40" s="1">
        <f>T40/R40</f>
        <v>1.379611481415596</v>
      </c>
      <c r="V40" s="1">
        <f>U40/MIN(U$2:U$49)</f>
        <v>7.9155227237515016</v>
      </c>
      <c r="W40" s="1">
        <v>19.920000000000002</v>
      </c>
      <c r="X40" s="1">
        <v>25.94</v>
      </c>
      <c r="Y40" s="1">
        <v>27.61</v>
      </c>
      <c r="Z40" s="1">
        <v>24.84</v>
      </c>
      <c r="AA40" s="1">
        <v>26.42</v>
      </c>
      <c r="AE40" s="1">
        <v>35.39</v>
      </c>
      <c r="AF40" s="1">
        <v>38.99</v>
      </c>
      <c r="AG40" s="1"/>
      <c r="AH40" s="1"/>
      <c r="AI40" s="1">
        <v>31.34</v>
      </c>
      <c r="AJ40" s="1">
        <v>30.89</v>
      </c>
      <c r="AK40" s="1">
        <f>ABS(AI40-AJ40)</f>
        <v>0.44999999999999929</v>
      </c>
      <c r="AL40" s="1">
        <v>29.91</v>
      </c>
      <c r="AM40" s="1">
        <v>30.9</v>
      </c>
      <c r="AN40" s="12">
        <f t="shared" si="5"/>
        <v>30.759999999999998</v>
      </c>
      <c r="AO40" s="1">
        <f>10^(-(0.3012*AN40)+11.434)</f>
        <v>147.60055822807746</v>
      </c>
      <c r="AP40" s="1">
        <f t="shared" si="6"/>
        <v>0.60692635977686971</v>
      </c>
      <c r="AQ40" s="1">
        <f>AP40/MIN(AP$2:AP$49)</f>
        <v>9.137512835047545</v>
      </c>
      <c r="AR40" s="1"/>
      <c r="AT40" s="1">
        <v>29.21</v>
      </c>
      <c r="AU40" s="1">
        <v>34.15</v>
      </c>
      <c r="AV40" s="1">
        <f t="shared" si="7"/>
        <v>4.9399999999999977</v>
      </c>
      <c r="AW40" s="1"/>
      <c r="AX40" s="10">
        <f t="shared" si="8"/>
        <v>31.68</v>
      </c>
      <c r="AY40" s="1">
        <f t="shared" si="9"/>
        <v>77.980138104947571</v>
      </c>
      <c r="AZ40" s="1">
        <f t="shared" si="10"/>
        <v>0.32065055798637448</v>
      </c>
      <c r="BA40" s="1">
        <f>AZ40/MIN(AZ$2:AZ$49)</f>
        <v>15.055389649589284</v>
      </c>
      <c r="BC40" s="1">
        <v>28.28</v>
      </c>
      <c r="BD40" s="1">
        <v>27.45</v>
      </c>
      <c r="BE40" s="1">
        <f t="shared" si="11"/>
        <v>0.83000000000000185</v>
      </c>
      <c r="BF40" s="8">
        <f t="shared" si="12"/>
        <v>27.865000000000002</v>
      </c>
      <c r="BG40" s="1">
        <f>10^(-(0.3012*BF40)+11.434)</f>
        <v>1099.1627450088984</v>
      </c>
      <c r="BH40" s="1">
        <f t="shared" si="13"/>
        <v>4.5197040691388146</v>
      </c>
      <c r="BI40" s="1">
        <f>BH40/MIN(BH$2:BH$49)</f>
        <v>15.42531352552357</v>
      </c>
      <c r="BJ40" s="1"/>
      <c r="BL40" s="1"/>
      <c r="BM40" s="1">
        <v>39.07</v>
      </c>
      <c r="BN40" s="1">
        <v>37.909999999999997</v>
      </c>
      <c r="BO40" s="14">
        <f t="shared" si="14"/>
        <v>1.1600000000000037</v>
      </c>
      <c r="BP40" s="22">
        <f t="shared" si="15"/>
        <v>38.489999999999995</v>
      </c>
      <c r="BQ40" s="1">
        <f t="shared" si="16"/>
        <v>0.69312569665610713</v>
      </c>
      <c r="BR40" s="1">
        <f t="shared" si="17"/>
        <v>2.850099355920148E-3</v>
      </c>
      <c r="BS40" s="1">
        <f>BR40/MIN(BR$2:BR$49)</f>
        <v>13.901254681056331</v>
      </c>
      <c r="BU40" s="1"/>
      <c r="BV40" s="1"/>
      <c r="BW40" s="1"/>
      <c r="BX40" s="1">
        <v>29.87</v>
      </c>
      <c r="BY40" s="1">
        <v>28.68</v>
      </c>
      <c r="BZ40" s="1">
        <f t="shared" si="18"/>
        <v>1.1900000000000013</v>
      </c>
      <c r="CA40" s="21">
        <f t="shared" si="19"/>
        <v>29.274999999999999</v>
      </c>
      <c r="CC40" s="1"/>
      <c r="CD40" s="17">
        <v>33.28</v>
      </c>
      <c r="CE40" s="17">
        <v>38.020000000000003</v>
      </c>
      <c r="CF40" s="17">
        <f t="shared" si="20"/>
        <v>4.740000000000002</v>
      </c>
      <c r="CG40" s="27">
        <f t="shared" si="21"/>
        <v>35.650000000000006</v>
      </c>
      <c r="CH40" s="17">
        <f>10^(-(0.3012*CG40)+11.434)</f>
        <v>4.9684394331370108</v>
      </c>
      <c r="CI40" s="17">
        <f t="shared" si="22"/>
        <v>2.0429982752951929E-2</v>
      </c>
      <c r="CJ40" s="17">
        <f>CI40/MIN(CI$2:CI$49)</f>
        <v>28.49679380703212</v>
      </c>
      <c r="CK40" s="1"/>
      <c r="CL40" s="17">
        <v>24.66</v>
      </c>
      <c r="CM40" s="17">
        <f t="shared" si="23"/>
        <v>6.1499999999999986</v>
      </c>
      <c r="CN40" s="25">
        <f t="shared" si="24"/>
        <v>30.53</v>
      </c>
      <c r="CO40" s="17">
        <v>30.81</v>
      </c>
      <c r="CP40" s="17">
        <f t="shared" si="25"/>
        <v>0.27999999999999758</v>
      </c>
      <c r="CR40" s="1"/>
      <c r="CS40" s="1"/>
      <c r="CT40" s="1"/>
      <c r="CU40" s="1"/>
      <c r="CV40" s="1">
        <v>26.34</v>
      </c>
      <c r="CW40" s="1">
        <v>32.6</v>
      </c>
      <c r="CX40" s="1"/>
      <c r="CY40" s="1"/>
      <c r="CZ40" s="1">
        <v>25.97</v>
      </c>
      <c r="DA40" s="1">
        <v>23.32</v>
      </c>
      <c r="DB40" s="1">
        <f t="shared" si="26"/>
        <v>2.6499999999999986</v>
      </c>
      <c r="DC40" s="1">
        <f t="shared" si="27"/>
        <v>28.63</v>
      </c>
      <c r="DD40" s="1">
        <f t="shared" si="28"/>
        <v>2.66</v>
      </c>
      <c r="DE40" s="19">
        <f t="shared" si="29"/>
        <v>27.299999999999997</v>
      </c>
      <c r="DF40" s="1">
        <f>10^(-(0.3012*DE40)+11.434)</f>
        <v>1626.4473154487407</v>
      </c>
      <c r="DG40" s="1">
        <f t="shared" si="30"/>
        <v>6.6878727315435569</v>
      </c>
      <c r="DH40" s="1">
        <f>DG40/MIN(DG$2:DG$49)</f>
        <v>11.2900015097294</v>
      </c>
      <c r="DJ40" s="17">
        <v>35.1</v>
      </c>
      <c r="DK40" s="1">
        <v>28.01</v>
      </c>
      <c r="DL40" s="1">
        <v>27.44</v>
      </c>
      <c r="DM40" s="1">
        <v>27.26</v>
      </c>
      <c r="DN40" s="1">
        <f t="shared" si="31"/>
        <v>0.75</v>
      </c>
      <c r="DO40" s="10">
        <f t="shared" si="32"/>
        <v>27.570000000000004</v>
      </c>
      <c r="DP40" s="1">
        <f>10^(-(0.3012*DO40)+11.434)</f>
        <v>1348.7019952692474</v>
      </c>
      <c r="DQ40" s="1">
        <f>DP40/R40</f>
        <v>5.5457974023898595</v>
      </c>
      <c r="DR40" s="1">
        <f>DQ40/MIN(DQ$2:DQ$49)</f>
        <v>3.5048545529292623</v>
      </c>
      <c r="DS40" s="15">
        <v>24.13</v>
      </c>
      <c r="DT40" s="1" t="s">
        <v>54</v>
      </c>
      <c r="DU40" s="1">
        <v>29.1</v>
      </c>
      <c r="DV40" s="1">
        <f t="shared" si="33"/>
        <v>0</v>
      </c>
      <c r="DW40" s="10">
        <f t="shared" si="34"/>
        <v>29.1</v>
      </c>
      <c r="DX40" s="1">
        <f>10^(-(0.3012*DW40)+11.434)</f>
        <v>466.7453500667591</v>
      </c>
      <c r="DY40" s="1">
        <f>DX40/R40</f>
        <v>1.9192343149614972</v>
      </c>
      <c r="DZ40" s="1">
        <f>DY40/MIN(DY$2:DY$49)</f>
        <v>3.5951250405708124</v>
      </c>
      <c r="EC40" s="17">
        <v>30.01</v>
      </c>
      <c r="ED40" s="1">
        <v>34.92</v>
      </c>
      <c r="EE40" s="1">
        <v>36.6</v>
      </c>
      <c r="EF40" s="1">
        <v>31.4</v>
      </c>
      <c r="EG40" s="1">
        <f t="shared" si="35"/>
        <v>5.2000000000000028</v>
      </c>
      <c r="EH40" s="10">
        <f t="shared" si="36"/>
        <v>34.306666666666672</v>
      </c>
      <c r="EI40" s="1">
        <f>10^(-(0.3012*EH40)+11.434)</f>
        <v>12.613395108233719</v>
      </c>
      <c r="EJ40" s="1">
        <f>EI40/R40</f>
        <v>5.1865670898332751E-2</v>
      </c>
      <c r="EK40" s="1">
        <f>EJ40/MIN(EJ$2:EJ$49)</f>
        <v>1.3917845142829113</v>
      </c>
    </row>
    <row r="41" spans="1:141" ht="15.75" customHeight="1">
      <c r="A41" s="1" t="s">
        <v>100</v>
      </c>
      <c r="B41" s="5" t="s">
        <v>107</v>
      </c>
      <c r="C41" s="1">
        <v>26.27</v>
      </c>
      <c r="D41" s="1">
        <v>30.95</v>
      </c>
      <c r="E41" s="1">
        <f>ABS(C41-D41)</f>
        <v>4.68</v>
      </c>
      <c r="F41" s="1">
        <f>C41+4.45</f>
        <v>30.72</v>
      </c>
      <c r="G41" s="1">
        <f>ABS(D41-F41)</f>
        <v>0.23000000000000043</v>
      </c>
      <c r="H41" s="12">
        <f>AVERAGE(F41,D41)</f>
        <v>30.835000000000001</v>
      </c>
      <c r="J41" s="1">
        <v>25.34</v>
      </c>
      <c r="K41" s="1">
        <v>30.6</v>
      </c>
      <c r="L41" s="1">
        <f t="shared" si="0"/>
        <v>5.2600000000000016</v>
      </c>
      <c r="M41" s="1">
        <f t="shared" si="1"/>
        <v>30.96</v>
      </c>
      <c r="N41" s="1">
        <f t="shared" si="2"/>
        <v>0.35999999999999943</v>
      </c>
      <c r="O41" s="1">
        <v>32.159999999999997</v>
      </c>
      <c r="P41" s="1">
        <v>30.19</v>
      </c>
      <c r="Q41" s="1">
        <v>31</v>
      </c>
      <c r="R41" s="1">
        <f t="shared" si="3"/>
        <v>140.11931321923046</v>
      </c>
      <c r="S41" s="12">
        <f t="shared" si="4"/>
        <v>30.981999999999999</v>
      </c>
      <c r="T41" s="1">
        <f>10^(-(0.3012*S41)+11.434)</f>
        <v>126.53818474754053</v>
      </c>
      <c r="U41" s="1">
        <f>T41/R41</f>
        <v>0.90307454297580714</v>
      </c>
      <c r="V41" s="1">
        <f>U41/MIN(U$2:U$49)</f>
        <v>5.1813914007382325</v>
      </c>
      <c r="W41" s="1">
        <v>21.4</v>
      </c>
      <c r="X41" s="1">
        <v>27.8</v>
      </c>
      <c r="Y41" s="1">
        <v>28.04</v>
      </c>
      <c r="Z41" s="1">
        <v>25.99</v>
      </c>
      <c r="AA41" s="1">
        <v>26.53</v>
      </c>
      <c r="AE41" s="1">
        <v>37.17</v>
      </c>
      <c r="AF41" s="1" t="s">
        <v>54</v>
      </c>
      <c r="AG41" s="1"/>
      <c r="AH41" s="1"/>
      <c r="AI41" s="1">
        <v>33</v>
      </c>
      <c r="AJ41" s="1">
        <v>34.159999999999997</v>
      </c>
      <c r="AK41" s="1">
        <f>ABS(AI41-AJ41)</f>
        <v>1.1599999999999966</v>
      </c>
      <c r="AL41" s="1">
        <v>31.76</v>
      </c>
      <c r="AM41" s="1">
        <v>33.11</v>
      </c>
      <c r="AN41" s="12">
        <f t="shared" si="5"/>
        <v>33.0075</v>
      </c>
      <c r="AO41" s="1">
        <f>10^(-(0.3012*AN41)+11.434)</f>
        <v>31.055676920478049</v>
      </c>
      <c r="AP41" s="1">
        <f t="shared" si="6"/>
        <v>0.22163737608311271</v>
      </c>
      <c r="AQ41" s="1">
        <f>AP41/MIN(AP$2:AP$49)</f>
        <v>3.3368370578438076</v>
      </c>
      <c r="AR41" s="1"/>
      <c r="AT41" s="1">
        <v>32.58</v>
      </c>
      <c r="AU41" s="1">
        <v>36.06</v>
      </c>
      <c r="AV41" s="1">
        <f t="shared" si="7"/>
        <v>3.480000000000004</v>
      </c>
      <c r="AW41" s="1"/>
      <c r="AX41" s="10">
        <f t="shared" si="8"/>
        <v>34.32</v>
      </c>
      <c r="AY41" s="1">
        <f t="shared" si="9"/>
        <v>12.497294380970972</v>
      </c>
      <c r="AZ41" s="1">
        <f t="shared" si="10"/>
        <v>8.919037707113027E-2</v>
      </c>
      <c r="BA41" s="1">
        <f>AZ41/MIN(AZ$2:AZ$49)</f>
        <v>4.1877235088320663</v>
      </c>
      <c r="BC41" s="1">
        <v>30.28</v>
      </c>
      <c r="BD41" s="1">
        <v>28.32</v>
      </c>
      <c r="BE41" s="1">
        <f t="shared" si="11"/>
        <v>1.9600000000000009</v>
      </c>
      <c r="BF41" s="8">
        <f t="shared" si="12"/>
        <v>29.3</v>
      </c>
      <c r="BG41" s="1">
        <f>10^(-(0.3012*BF41)+11.434)</f>
        <v>406.29361748867416</v>
      </c>
      <c r="BH41" s="1">
        <f t="shared" si="13"/>
        <v>2.8996260983165669</v>
      </c>
      <c r="BI41" s="1">
        <f>BH41/MIN(BH$2:BH$49)</f>
        <v>9.8961438601103122</v>
      </c>
      <c r="BJ41" s="1"/>
      <c r="BL41" s="1"/>
      <c r="BM41" s="1" t="s">
        <v>54</v>
      </c>
      <c r="BN41" s="1">
        <v>39.17</v>
      </c>
      <c r="BO41" s="14">
        <f t="shared" si="14"/>
        <v>0</v>
      </c>
      <c r="BP41" s="22">
        <f t="shared" si="15"/>
        <v>39.17</v>
      </c>
      <c r="BQ41" s="1">
        <f t="shared" si="16"/>
        <v>0.43250984745375298</v>
      </c>
      <c r="BR41" s="1">
        <f t="shared" si="17"/>
        <v>3.0867254307552073E-3</v>
      </c>
      <c r="BS41" s="1">
        <f>BR41/MIN(BR$2:BR$49)</f>
        <v>15.055389649589342</v>
      </c>
      <c r="BU41" s="1"/>
      <c r="BV41" s="1"/>
      <c r="BW41" s="1"/>
      <c r="BX41" s="1">
        <v>30.7</v>
      </c>
      <c r="BY41" s="1">
        <v>29.11</v>
      </c>
      <c r="BZ41" s="1">
        <f t="shared" si="18"/>
        <v>1.5899999999999999</v>
      </c>
      <c r="CA41" s="21">
        <f t="shared" si="19"/>
        <v>29.905000000000001</v>
      </c>
      <c r="CC41" s="1"/>
      <c r="CD41" s="17">
        <v>30.72</v>
      </c>
      <c r="CE41" s="17">
        <v>31.18</v>
      </c>
      <c r="CF41" s="17">
        <f t="shared" si="20"/>
        <v>0.46000000000000085</v>
      </c>
      <c r="CG41" s="27">
        <f t="shared" si="21"/>
        <v>30.95</v>
      </c>
      <c r="CH41" s="17">
        <f>10^(-(0.3012*CG41)+11.434)</f>
        <v>129.37787092400907</v>
      </c>
      <c r="CI41" s="17">
        <f t="shared" si="22"/>
        <v>0.92334074405278199</v>
      </c>
      <c r="CJ41" s="17">
        <f>CI41/MIN(CI$2:CI$49)</f>
        <v>1287.9232995486443</v>
      </c>
      <c r="CK41" s="1"/>
      <c r="CL41" s="17">
        <v>26.27</v>
      </c>
      <c r="CM41" s="17">
        <f t="shared" si="23"/>
        <v>6.4199999999999982</v>
      </c>
      <c r="CN41" s="25">
        <f t="shared" si="24"/>
        <v>32.14</v>
      </c>
      <c r="CO41" s="17">
        <v>32.69</v>
      </c>
      <c r="CP41" s="17">
        <f t="shared" si="25"/>
        <v>0.54999999999999716</v>
      </c>
      <c r="CR41" s="1"/>
      <c r="CS41" s="1"/>
      <c r="CT41" s="1"/>
      <c r="CU41" s="1"/>
      <c r="CV41" s="1">
        <v>28.99</v>
      </c>
      <c r="CW41" s="1">
        <v>35.880000000000003</v>
      </c>
      <c r="CX41" s="1"/>
      <c r="CY41" s="1"/>
      <c r="CZ41" s="1">
        <v>25.47</v>
      </c>
      <c r="DA41" s="1">
        <v>25.09</v>
      </c>
      <c r="DB41" s="1">
        <f t="shared" si="26"/>
        <v>0.37999999999999901</v>
      </c>
      <c r="DC41" s="1">
        <f t="shared" si="27"/>
        <v>30.4</v>
      </c>
      <c r="DD41" s="1">
        <f t="shared" si="28"/>
        <v>4.93</v>
      </c>
      <c r="DE41" s="19">
        <f t="shared" si="29"/>
        <v>27.934999999999999</v>
      </c>
      <c r="DF41" s="1">
        <f>10^(-(0.3012*DE41)+11.434)</f>
        <v>1047.075505137527</v>
      </c>
      <c r="DG41" s="1">
        <f t="shared" si="30"/>
        <v>7.4727422014927685</v>
      </c>
      <c r="DH41" s="1">
        <f>DG41/MIN(DG$2:DG$49)</f>
        <v>12.614963550181081</v>
      </c>
      <c r="DJ41" s="17">
        <v>35.770000000000003</v>
      </c>
      <c r="DK41" s="1">
        <v>29.62</v>
      </c>
      <c r="DL41" s="1">
        <v>29.24</v>
      </c>
      <c r="DM41" s="1">
        <v>28.36</v>
      </c>
      <c r="DN41" s="1">
        <f t="shared" si="31"/>
        <v>1.2600000000000016</v>
      </c>
      <c r="DO41" s="10">
        <f t="shared" si="32"/>
        <v>29.073333333333334</v>
      </c>
      <c r="DP41" s="1">
        <f>10^(-(0.3012*DO41)+11.434)</f>
        <v>475.45782572893239</v>
      </c>
      <c r="DQ41" s="1">
        <f>DP41/R41</f>
        <v>3.3932354848544812</v>
      </c>
      <c r="DR41" s="1">
        <f>DQ41/MIN(DQ$2:DQ$49)</f>
        <v>2.1444701231113092</v>
      </c>
      <c r="DS41" s="15">
        <v>26.1</v>
      </c>
      <c r="DT41" s="1">
        <v>31.87</v>
      </c>
      <c r="DU41" s="1">
        <v>31.31</v>
      </c>
      <c r="DV41" s="1">
        <f t="shared" si="33"/>
        <v>0.56000000000000227</v>
      </c>
      <c r="DW41" s="10">
        <f t="shared" si="34"/>
        <v>31.59</v>
      </c>
      <c r="DX41" s="1">
        <f>10^(-(0.3012*DW41)+11.434)</f>
        <v>83.002657992023813</v>
      </c>
      <c r="DY41" s="1">
        <f>DX41/R41</f>
        <v>0.59237128761941604</v>
      </c>
      <c r="DZ41" s="1">
        <f>DY41/MIN(DY$2:DY$49)</f>
        <v>1.1096346250345475</v>
      </c>
      <c r="EC41" s="17">
        <v>30.59</v>
      </c>
      <c r="ED41" s="1">
        <v>36.03</v>
      </c>
      <c r="EE41" s="1">
        <v>35.61</v>
      </c>
      <c r="EF41" s="1">
        <v>32.76</v>
      </c>
      <c r="EG41" s="1">
        <f t="shared" si="35"/>
        <v>3.2700000000000031</v>
      </c>
      <c r="EH41" s="10">
        <f t="shared" si="36"/>
        <v>34.800000000000004</v>
      </c>
      <c r="EI41" s="1">
        <f>10^(-(0.3012*EH41)+11.434)</f>
        <v>8.9585969914706833</v>
      </c>
      <c r="EJ41" s="1">
        <f>EI41/R41</f>
        <v>6.3935490302140408E-2</v>
      </c>
      <c r="EK41" s="1">
        <f>EJ41/MIN(EJ$2:EJ$49)</f>
        <v>1.7156709587355348</v>
      </c>
    </row>
    <row r="42" spans="1:141" ht="15.75" customHeight="1">
      <c r="A42" s="1" t="s">
        <v>59</v>
      </c>
      <c r="B42" s="5" t="s">
        <v>107</v>
      </c>
      <c r="C42" s="1">
        <v>26.99</v>
      </c>
      <c r="D42" s="1">
        <v>29.57</v>
      </c>
      <c r="E42" s="1">
        <f>ABS(C42-D42)</f>
        <v>2.5800000000000018</v>
      </c>
      <c r="F42" s="1">
        <f>C42+4.45</f>
        <v>31.439999999999998</v>
      </c>
      <c r="G42" s="1">
        <f>ABS(D42-F42)</f>
        <v>1.8699999999999974</v>
      </c>
      <c r="H42" s="12">
        <f>AVERAGE(F42,D42)</f>
        <v>30.504999999999999</v>
      </c>
      <c r="J42" s="1">
        <v>26.23</v>
      </c>
      <c r="K42" s="1">
        <v>30.7</v>
      </c>
      <c r="L42" s="1">
        <f t="shared" si="0"/>
        <v>4.4699999999999989</v>
      </c>
      <c r="M42" s="1">
        <f t="shared" si="1"/>
        <v>31.85</v>
      </c>
      <c r="N42" s="1">
        <f t="shared" si="2"/>
        <v>1.1500000000000021</v>
      </c>
      <c r="O42" s="1">
        <v>30.59</v>
      </c>
      <c r="P42" s="1">
        <v>28.34</v>
      </c>
      <c r="Q42" s="1">
        <v>29.01</v>
      </c>
      <c r="R42" s="1">
        <f t="shared" si="3"/>
        <v>176.15460463131436</v>
      </c>
      <c r="S42" s="12">
        <f t="shared" si="4"/>
        <v>30.098000000000003</v>
      </c>
      <c r="T42" s="1">
        <f>10^(-(0.3012*S42)+11.434)</f>
        <v>233.60514306538968</v>
      </c>
      <c r="U42" s="1">
        <f>T42/R42</f>
        <v>1.326137023521567</v>
      </c>
      <c r="V42" s="1">
        <f>U42/MIN(U$2:U$49)</f>
        <v>7.6087129499112898</v>
      </c>
      <c r="W42" s="1">
        <v>21.86</v>
      </c>
      <c r="X42" s="1">
        <v>27.27</v>
      </c>
      <c r="Y42" s="1">
        <v>27.68</v>
      </c>
      <c r="Z42" s="1">
        <v>25.41</v>
      </c>
      <c r="AA42" s="1">
        <v>25.91</v>
      </c>
      <c r="AE42" s="1">
        <v>35.340000000000003</v>
      </c>
      <c r="AF42" s="1">
        <v>36.630000000000003</v>
      </c>
      <c r="AG42" s="1"/>
      <c r="AH42" s="1"/>
      <c r="AI42" s="1">
        <v>30.19</v>
      </c>
      <c r="AJ42" s="1">
        <v>32.21</v>
      </c>
      <c r="AK42" s="1">
        <f>ABS(AI42-AJ42)</f>
        <v>2.0199999999999996</v>
      </c>
      <c r="AL42" s="1">
        <v>28.44</v>
      </c>
      <c r="AM42" s="1">
        <v>29.2</v>
      </c>
      <c r="AN42" s="12">
        <f t="shared" si="5"/>
        <v>30.01</v>
      </c>
      <c r="AO42" s="1">
        <f>10^(-(0.3012*AN42)+11.434)</f>
        <v>248.30644947401888</v>
      </c>
      <c r="AP42" s="1">
        <f t="shared" si="6"/>
        <v>1.4095938621287585</v>
      </c>
      <c r="AQ42" s="1">
        <f>AP42/MIN(AP$2:AP$49)</f>
        <v>21.2219848420178</v>
      </c>
      <c r="AR42" s="1"/>
      <c r="AT42" s="1">
        <v>31.56</v>
      </c>
      <c r="AU42" s="1">
        <v>32.15</v>
      </c>
      <c r="AV42" s="1">
        <f t="shared" si="7"/>
        <v>0.58999999999999986</v>
      </c>
      <c r="AW42" s="1"/>
      <c r="AX42" s="10">
        <f t="shared" si="8"/>
        <v>31.854999999999997</v>
      </c>
      <c r="AY42" s="1">
        <f t="shared" si="9"/>
        <v>69.067541927441056</v>
      </c>
      <c r="AZ42" s="1">
        <f t="shared" si="10"/>
        <v>0.39208479433164456</v>
      </c>
      <c r="BA42" s="1">
        <f>AZ42/MIN(AZ$2:AZ$49)</f>
        <v>18.409415506436829</v>
      </c>
      <c r="BC42" s="1">
        <v>27.97</v>
      </c>
      <c r="BD42" s="1">
        <v>29.24</v>
      </c>
      <c r="BE42" s="1">
        <f t="shared" si="11"/>
        <v>1.2699999999999996</v>
      </c>
      <c r="BF42" s="8">
        <f t="shared" si="12"/>
        <v>28.604999999999997</v>
      </c>
      <c r="BG42" s="1">
        <f>10^(-(0.3012*BF42)+11.434)</f>
        <v>657.92138063124526</v>
      </c>
      <c r="BH42" s="1">
        <f t="shared" si="13"/>
        <v>3.7349087865642372</v>
      </c>
      <c r="BI42" s="1">
        <f>BH42/MIN(BH$2:BH$49)</f>
        <v>12.746883012843711</v>
      </c>
      <c r="BJ42" s="1"/>
      <c r="BL42" s="1"/>
      <c r="BM42" s="1" t="s">
        <v>54</v>
      </c>
      <c r="BN42" s="1">
        <v>36.32</v>
      </c>
      <c r="BO42" s="14">
        <f t="shared" si="14"/>
        <v>0</v>
      </c>
      <c r="BP42" s="22">
        <f t="shared" si="15"/>
        <v>36.32</v>
      </c>
      <c r="BQ42" s="1">
        <f t="shared" si="16"/>
        <v>3.1218785229847201</v>
      </c>
      <c r="BR42" s="1">
        <f t="shared" si="17"/>
        <v>1.7722378188856924E-2</v>
      </c>
      <c r="BS42" s="1">
        <f>BR42/MIN(BR$2:BR$49)</f>
        <v>86.440247160352101</v>
      </c>
      <c r="BU42" s="1"/>
      <c r="BV42" s="1"/>
      <c r="BW42" s="1"/>
      <c r="BX42" s="1">
        <v>29.83</v>
      </c>
      <c r="BY42" s="1">
        <v>30.12</v>
      </c>
      <c r="BZ42" s="1">
        <f t="shared" si="18"/>
        <v>0.2900000000000027</v>
      </c>
      <c r="CA42" s="21">
        <f t="shared" si="19"/>
        <v>29.975000000000001</v>
      </c>
      <c r="CC42" s="1"/>
      <c r="CD42" s="17">
        <v>31.64</v>
      </c>
      <c r="CE42" s="17" t="s">
        <v>54</v>
      </c>
      <c r="CF42" s="17" t="e">
        <f t="shared" si="20"/>
        <v>#VALUE!</v>
      </c>
      <c r="CG42" s="27">
        <f t="shared" si="21"/>
        <v>31.64</v>
      </c>
      <c r="CH42" s="17">
        <f>10^(-(0.3012*CG42)+11.434)</f>
        <v>80.173713538660451</v>
      </c>
      <c r="CI42" s="17">
        <f t="shared" si="22"/>
        <v>0.45513265864642782</v>
      </c>
      <c r="CJ42" s="17">
        <f>CI42/MIN(CI$2:CI$49)</f>
        <v>634.84250990958753</v>
      </c>
      <c r="CK42" s="1"/>
      <c r="CL42" s="17">
        <v>25.85</v>
      </c>
      <c r="CM42" s="17">
        <f t="shared" si="23"/>
        <v>7.019999999999996</v>
      </c>
      <c r="CN42" s="25">
        <f t="shared" si="24"/>
        <v>31.720000000000002</v>
      </c>
      <c r="CO42" s="17">
        <v>32.869999999999997</v>
      </c>
      <c r="CP42" s="17">
        <f t="shared" si="25"/>
        <v>1.149999999999995</v>
      </c>
      <c r="CR42" s="1"/>
      <c r="CS42" s="1"/>
      <c r="CT42" s="1"/>
      <c r="CU42" s="1"/>
      <c r="CV42" s="1">
        <v>23.8</v>
      </c>
      <c r="CW42" s="1">
        <v>26.22</v>
      </c>
      <c r="CX42" s="1"/>
      <c r="CY42" s="1"/>
      <c r="CZ42" s="1">
        <v>29.42</v>
      </c>
      <c r="DA42" s="1">
        <v>22.14</v>
      </c>
      <c r="DB42" s="1">
        <f t="shared" si="26"/>
        <v>7.2800000000000011</v>
      </c>
      <c r="DC42" s="1">
        <f t="shared" si="27"/>
        <v>27.45</v>
      </c>
      <c r="DD42" s="1">
        <f t="shared" si="28"/>
        <v>1.9700000000000024</v>
      </c>
      <c r="DE42" s="19">
        <f t="shared" si="29"/>
        <v>28.435000000000002</v>
      </c>
      <c r="DF42" s="1">
        <f>10^(-(0.3012*DE42)+11.434)</f>
        <v>740.24929082852407</v>
      </c>
      <c r="DG42" s="1">
        <f t="shared" si="30"/>
        <v>4.2022704565562785</v>
      </c>
      <c r="DH42" s="1">
        <f>DG42/MIN(DG$2:DG$49)</f>
        <v>7.0939806577123177</v>
      </c>
      <c r="DJ42" s="17">
        <v>31.94</v>
      </c>
      <c r="DK42" s="1">
        <v>30.07</v>
      </c>
      <c r="DL42" s="1">
        <v>29.24</v>
      </c>
      <c r="DM42" s="1">
        <v>27.58</v>
      </c>
      <c r="DN42" s="1">
        <f t="shared" si="31"/>
        <v>2.490000000000002</v>
      </c>
      <c r="DO42" s="10">
        <f t="shared" si="32"/>
        <v>28.963333333333335</v>
      </c>
      <c r="DP42" s="1">
        <f>10^(-(0.3012*DO42)+11.434)</f>
        <v>513.14960625236949</v>
      </c>
      <c r="DQ42" s="1">
        <f>DP42/R42</f>
        <v>2.9130638243966107</v>
      </c>
      <c r="DR42" s="1">
        <f>DQ42/MIN(DQ$2:DQ$49)</f>
        <v>1.8410093746861789</v>
      </c>
      <c r="DS42" s="15">
        <v>24.45</v>
      </c>
      <c r="DT42" s="1">
        <v>29.58</v>
      </c>
      <c r="DU42" s="1">
        <v>29.98</v>
      </c>
      <c r="DV42" s="1">
        <f t="shared" si="33"/>
        <v>0.40000000000000213</v>
      </c>
      <c r="DW42" s="10">
        <f t="shared" si="34"/>
        <v>29.78</v>
      </c>
      <c r="DX42" s="1">
        <f>10^(-(0.3012*DW42)+11.434)</f>
        <v>291.24870298566037</v>
      </c>
      <c r="DY42" s="1">
        <f>DX42/R42</f>
        <v>1.6533697974868955</v>
      </c>
      <c r="DZ42" s="1">
        <f>DY42/MIN(DY$2:DY$49)</f>
        <v>3.0971055039665014</v>
      </c>
      <c r="EC42" s="17">
        <v>31.25</v>
      </c>
      <c r="ED42" s="1">
        <v>34.14</v>
      </c>
      <c r="EE42" s="1">
        <v>34.22</v>
      </c>
      <c r="EF42" s="1">
        <v>32.119999999999997</v>
      </c>
      <c r="EG42" s="1">
        <f t="shared" si="35"/>
        <v>2.1000000000000014</v>
      </c>
      <c r="EH42" s="10">
        <f t="shared" si="36"/>
        <v>33.493333333333332</v>
      </c>
      <c r="EI42" s="1">
        <f>10^(-(0.3012*EH42)+11.434)</f>
        <v>22.172159800267593</v>
      </c>
      <c r="EJ42" s="1">
        <f>EI42/R42</f>
        <v>0.12586761411473277</v>
      </c>
      <c r="EK42" s="1">
        <f>EJ42/MIN(EJ$2:EJ$49)</f>
        <v>3.3775827660267197</v>
      </c>
    </row>
    <row r="43" spans="1:141" ht="15.75" customHeight="1">
      <c r="A43" s="1" t="s">
        <v>65</v>
      </c>
      <c r="B43" s="5" t="s">
        <v>107</v>
      </c>
      <c r="C43" s="1">
        <v>26.75</v>
      </c>
      <c r="D43" s="1">
        <v>29.92</v>
      </c>
      <c r="E43" s="1">
        <f>ABS(C43-D43)</f>
        <v>3.1700000000000017</v>
      </c>
      <c r="F43" s="1">
        <f>C43+4.45</f>
        <v>31.2</v>
      </c>
      <c r="G43" s="1">
        <f>ABS(D43-F43)</f>
        <v>1.2799999999999976</v>
      </c>
      <c r="H43" s="12">
        <f>AVERAGE(F43,D43)</f>
        <v>30.560000000000002</v>
      </c>
      <c r="J43" s="1">
        <v>24.09</v>
      </c>
      <c r="K43" s="1">
        <v>29.69</v>
      </c>
      <c r="L43" s="1">
        <f t="shared" si="0"/>
        <v>5.6000000000000014</v>
      </c>
      <c r="M43" s="1">
        <f t="shared" si="1"/>
        <v>29.71</v>
      </c>
      <c r="N43" s="1">
        <f t="shared" si="2"/>
        <v>1.9999999999999574E-2</v>
      </c>
      <c r="O43" s="1">
        <v>30.32</v>
      </c>
      <c r="P43" s="1">
        <v>27.28</v>
      </c>
      <c r="Q43" s="1">
        <v>28.09</v>
      </c>
      <c r="R43" s="1">
        <f t="shared" si="3"/>
        <v>169.56179288771023</v>
      </c>
      <c r="S43" s="12">
        <f t="shared" si="4"/>
        <v>29.018000000000001</v>
      </c>
      <c r="T43" s="1">
        <f>10^(-(0.3012*S43)+11.434)</f>
        <v>494.05852788466854</v>
      </c>
      <c r="U43" s="1">
        <f>T43/R43</f>
        <v>2.913737343010117</v>
      </c>
      <c r="V43" s="1">
        <f>U43/MIN(U$2:U$49)</f>
        <v>16.717571910879268</v>
      </c>
      <c r="W43" s="1">
        <v>20.69</v>
      </c>
      <c r="X43" s="1">
        <v>26.68</v>
      </c>
      <c r="Y43" s="1">
        <v>27.14</v>
      </c>
      <c r="Z43" s="1">
        <v>25.14</v>
      </c>
      <c r="AA43" s="1">
        <v>25.56</v>
      </c>
      <c r="AE43" s="1">
        <v>35.130000000000003</v>
      </c>
      <c r="AF43" s="1">
        <v>36.81</v>
      </c>
      <c r="AG43" s="1"/>
      <c r="AH43" s="1"/>
      <c r="AI43" s="1">
        <v>32.26</v>
      </c>
      <c r="AJ43" s="1">
        <v>31.98</v>
      </c>
      <c r="AK43" s="1">
        <f>ABS(AI43-AJ43)</f>
        <v>0.27999999999999758</v>
      </c>
      <c r="AL43" s="1">
        <v>29.39</v>
      </c>
      <c r="AM43" s="1">
        <v>29.84</v>
      </c>
      <c r="AN43" s="12">
        <f t="shared" si="5"/>
        <v>30.8675</v>
      </c>
      <c r="AO43" s="1">
        <f>10^(-(0.3012*AN43)+11.434)</f>
        <v>136.99635114101039</v>
      </c>
      <c r="AP43" s="1">
        <f t="shared" si="6"/>
        <v>0.80794351609465576</v>
      </c>
      <c r="AQ43" s="1">
        <f>AP43/MIN(AP$2:AP$49)</f>
        <v>12.1639044496642</v>
      </c>
      <c r="AR43" s="1"/>
      <c r="AT43" s="1">
        <v>30.93</v>
      </c>
      <c r="AU43" s="1">
        <v>31.1</v>
      </c>
      <c r="AV43" s="1">
        <f t="shared" si="7"/>
        <v>0.17000000000000171</v>
      </c>
      <c r="AW43" s="1"/>
      <c r="AX43" s="10">
        <f t="shared" si="8"/>
        <v>31.015000000000001</v>
      </c>
      <c r="AY43" s="1">
        <f t="shared" si="9"/>
        <v>123.67502305623692</v>
      </c>
      <c r="AZ43" s="1">
        <f t="shared" si="10"/>
        <v>0.72938025099875459</v>
      </c>
      <c r="BA43" s="1">
        <f>AZ43/MIN(AZ$2:AZ$49)</f>
        <v>34.246327062272279</v>
      </c>
      <c r="BC43" s="1">
        <v>27.32</v>
      </c>
      <c r="BD43" s="1">
        <v>28.52</v>
      </c>
      <c r="BE43" s="1">
        <f t="shared" si="11"/>
        <v>1.1999999999999993</v>
      </c>
      <c r="BF43" s="8">
        <f t="shared" si="12"/>
        <v>27.92</v>
      </c>
      <c r="BG43" s="1">
        <f>10^(-(0.3012*BF43)+11.434)</f>
        <v>1058.0251711794001</v>
      </c>
      <c r="BH43" s="1">
        <f t="shared" si="13"/>
        <v>6.2397616418225867</v>
      </c>
      <c r="BI43" s="1">
        <f>BH43/MIN(BH$2:BH$49)</f>
        <v>21.295703917178951</v>
      </c>
      <c r="BJ43" s="1"/>
      <c r="BL43" s="1"/>
      <c r="BM43" s="1">
        <v>38.03</v>
      </c>
      <c r="BN43" s="1">
        <v>37.159999999999997</v>
      </c>
      <c r="BO43" s="14">
        <f t="shared" si="14"/>
        <v>0.87000000000000455</v>
      </c>
      <c r="BP43" s="22">
        <f t="shared" si="15"/>
        <v>37.594999999999999</v>
      </c>
      <c r="BQ43" s="1">
        <f t="shared" si="16"/>
        <v>1.2893950541042791</v>
      </c>
      <c r="BR43" s="1">
        <f t="shared" si="17"/>
        <v>7.6042782524608108E-3</v>
      </c>
      <c r="BS43" s="1">
        <f>BR43/MIN(BR$2:BR$49)</f>
        <v>37.089587222108541</v>
      </c>
      <c r="BU43" s="1"/>
      <c r="BV43" s="1"/>
      <c r="BW43" s="1"/>
      <c r="BX43" s="1">
        <v>30.15</v>
      </c>
      <c r="BY43" s="1">
        <v>28.11</v>
      </c>
      <c r="BZ43" s="1">
        <f t="shared" si="18"/>
        <v>2.0399999999999991</v>
      </c>
      <c r="CA43" s="21">
        <f t="shared" si="19"/>
        <v>29.13</v>
      </c>
      <c r="CC43" s="1"/>
      <c r="CD43" s="17" t="s">
        <v>54</v>
      </c>
      <c r="CE43" s="17" t="s">
        <v>54</v>
      </c>
      <c r="CF43" s="17" t="e">
        <f t="shared" si="20"/>
        <v>#VALUE!</v>
      </c>
      <c r="CG43" s="27">
        <v>41</v>
      </c>
      <c r="CH43" s="17">
        <f>10^(-(0.3012*CG43)+11.434)</f>
        <v>0.12156260552373735</v>
      </c>
      <c r="CI43" s="17">
        <f t="shared" si="22"/>
        <v>7.1692215241107046E-4</v>
      </c>
      <c r="CJ43" s="17">
        <f>CI43/MIN(CI$2:CI$49)</f>
        <v>1</v>
      </c>
      <c r="CK43" s="1"/>
      <c r="CL43" s="17">
        <v>25.2</v>
      </c>
      <c r="CM43" s="17">
        <f t="shared" si="23"/>
        <v>10.09</v>
      </c>
      <c r="CN43" s="25">
        <f t="shared" si="24"/>
        <v>31.07</v>
      </c>
      <c r="CO43" s="17">
        <v>35.29</v>
      </c>
      <c r="CP43" s="17">
        <f t="shared" si="25"/>
        <v>4.2199999999999989</v>
      </c>
      <c r="CR43" s="1"/>
      <c r="CS43" s="1"/>
      <c r="CT43" s="1"/>
      <c r="CU43" s="1"/>
      <c r="CV43" s="1">
        <v>27.41</v>
      </c>
      <c r="CW43" s="1">
        <v>31.37</v>
      </c>
      <c r="CX43" s="1"/>
      <c r="CY43" s="1"/>
      <c r="CZ43" s="1">
        <v>27.79</v>
      </c>
      <c r="DA43" s="1">
        <v>21.34</v>
      </c>
      <c r="DB43" s="1">
        <f t="shared" si="26"/>
        <v>6.4499999999999993</v>
      </c>
      <c r="DC43" s="1">
        <f t="shared" si="27"/>
        <v>26.65</v>
      </c>
      <c r="DD43" s="1">
        <f t="shared" si="28"/>
        <v>1.1400000000000006</v>
      </c>
      <c r="DE43" s="19">
        <f t="shared" si="29"/>
        <v>27.22</v>
      </c>
      <c r="DF43" s="1">
        <f>10^(-(0.3012*DE43)+11.434)</f>
        <v>1719.2379931902562</v>
      </c>
      <c r="DG43" s="1">
        <f t="shared" si="30"/>
        <v>10.139300628466438</v>
      </c>
      <c r="DH43" s="1">
        <f>DG43/MIN(DG$2:DG$49)</f>
        <v>17.116461989934745</v>
      </c>
      <c r="DJ43" s="17">
        <v>30.03</v>
      </c>
      <c r="DK43" s="1">
        <v>28.92</v>
      </c>
      <c r="DL43" s="1">
        <v>27.42</v>
      </c>
      <c r="DM43" s="1">
        <v>26.65</v>
      </c>
      <c r="DN43" s="1">
        <f t="shared" si="31"/>
        <v>2.2700000000000031</v>
      </c>
      <c r="DO43" s="10">
        <f t="shared" si="32"/>
        <v>27.663333333333338</v>
      </c>
      <c r="DP43" s="1">
        <f>10^(-(0.3012*DO43)+11.434)</f>
        <v>1264.1656922912687</v>
      </c>
      <c r="DQ43" s="1">
        <f>DP43/R43</f>
        <v>7.4554867034724239</v>
      </c>
      <c r="DR43" s="1">
        <f>DQ43/MIN(DQ$2:DQ$49)</f>
        <v>4.7117474045677339</v>
      </c>
      <c r="DS43" s="15">
        <v>23.31</v>
      </c>
      <c r="DT43" s="1">
        <v>28.74</v>
      </c>
      <c r="DU43" s="1">
        <v>28.58</v>
      </c>
      <c r="DV43" s="1">
        <f t="shared" si="33"/>
        <v>0.16000000000000014</v>
      </c>
      <c r="DW43" s="10">
        <f t="shared" si="34"/>
        <v>28.659999999999997</v>
      </c>
      <c r="DX43" s="1">
        <f>10^(-(0.3012*DW43)+11.434)</f>
        <v>633.29783012189716</v>
      </c>
      <c r="DY43" s="1">
        <f>DX43/R43</f>
        <v>3.7349087865642541</v>
      </c>
      <c r="DZ43" s="1">
        <f>DY43/MIN(DY$2:DY$49)</f>
        <v>6.9962609558148046</v>
      </c>
      <c r="EC43" s="17">
        <v>29.29</v>
      </c>
      <c r="ED43" s="1">
        <v>32.58</v>
      </c>
      <c r="EE43" s="1">
        <v>33.1</v>
      </c>
      <c r="EF43" s="1">
        <v>31.73</v>
      </c>
      <c r="EG43" s="1">
        <f t="shared" si="35"/>
        <v>1.370000000000001</v>
      </c>
      <c r="EH43" s="10">
        <f t="shared" si="36"/>
        <v>32.470000000000006</v>
      </c>
      <c r="EI43" s="1">
        <f>10^(-(0.3012*EH43)+11.434)</f>
        <v>45.085407566798622</v>
      </c>
      <c r="EJ43" s="1">
        <f>EI43/R43</f>
        <v>0.26589367096782091</v>
      </c>
      <c r="EK43" s="1">
        <f>EJ43/MIN(EJ$2:EJ$49)</f>
        <v>7.1350989448156321</v>
      </c>
    </row>
    <row r="44" spans="1:141" ht="15.75" customHeight="1">
      <c r="A44" s="1" t="s">
        <v>71</v>
      </c>
      <c r="B44" s="5" t="s">
        <v>107</v>
      </c>
      <c r="C44" s="1">
        <v>26.72</v>
      </c>
      <c r="D44" s="1">
        <v>30.45</v>
      </c>
      <c r="E44" s="1">
        <f>ABS(C44-D44)</f>
        <v>3.7300000000000004</v>
      </c>
      <c r="F44" s="1">
        <f>C44+4.45</f>
        <v>31.169999999999998</v>
      </c>
      <c r="G44" s="1">
        <f>ABS(D44-F44)</f>
        <v>0.71999999999999886</v>
      </c>
      <c r="H44" s="12">
        <f>AVERAGE(F44,D44)</f>
        <v>30.81</v>
      </c>
      <c r="J44" s="1">
        <v>26.18</v>
      </c>
      <c r="K44" s="1">
        <v>31.63</v>
      </c>
      <c r="L44" s="1">
        <f t="shared" si="0"/>
        <v>5.4499999999999993</v>
      </c>
      <c r="M44" s="1">
        <f t="shared" si="1"/>
        <v>31.8</v>
      </c>
      <c r="N44" s="1">
        <f t="shared" si="2"/>
        <v>0.17000000000000171</v>
      </c>
      <c r="O44" s="1">
        <v>32.270000000000003</v>
      </c>
      <c r="P44" s="1">
        <v>29.49</v>
      </c>
      <c r="Q44" s="1">
        <v>30.44</v>
      </c>
      <c r="R44" s="1">
        <f t="shared" si="3"/>
        <v>142.56995088833682</v>
      </c>
      <c r="S44" s="12">
        <f t="shared" si="4"/>
        <v>31.125999999999998</v>
      </c>
      <c r="T44" s="1">
        <f>10^(-(0.3012*S44)+11.434)</f>
        <v>114.51141995380854</v>
      </c>
      <c r="U44" s="1">
        <f>T44/R44</f>
        <v>0.80319463702064264</v>
      </c>
      <c r="V44" s="1">
        <f>U44/MIN(U$2:U$49)</f>
        <v>4.6083303064488144</v>
      </c>
      <c r="W44" s="1">
        <v>22.81</v>
      </c>
      <c r="X44" s="1">
        <v>28.75</v>
      </c>
      <c r="Y44" s="1">
        <v>29.35</v>
      </c>
      <c r="Z44" s="1">
        <v>28</v>
      </c>
      <c r="AA44" s="1">
        <v>28.42</v>
      </c>
      <c r="AE44" s="1">
        <v>38.42</v>
      </c>
      <c r="AF44" s="1">
        <v>37.58</v>
      </c>
      <c r="AG44" s="1"/>
      <c r="AH44" s="1"/>
      <c r="AI44" s="1">
        <v>35.03</v>
      </c>
      <c r="AJ44" s="1">
        <v>31.74</v>
      </c>
      <c r="AK44" s="1">
        <f>ABS(AI44-AJ44)</f>
        <v>3.2900000000000027</v>
      </c>
      <c r="AL44" s="1">
        <v>31.94</v>
      </c>
      <c r="AM44" s="1">
        <v>32.35</v>
      </c>
      <c r="AN44" s="12">
        <f t="shared" si="5"/>
        <v>32.765000000000001</v>
      </c>
      <c r="AO44" s="1">
        <f>10^(-(0.3012*AN44)+11.434)</f>
        <v>36.743624992616979</v>
      </c>
      <c r="AP44" s="1">
        <f t="shared" si="6"/>
        <v>0.25772348775931897</v>
      </c>
      <c r="AQ44" s="1">
        <f>AP44/MIN(AP$2:AP$49)</f>
        <v>3.8801275300676838</v>
      </c>
      <c r="AR44" s="1"/>
      <c r="AT44" s="1">
        <v>32.46</v>
      </c>
      <c r="AU44" s="1">
        <v>32.07</v>
      </c>
      <c r="AV44" s="1">
        <f t="shared" si="7"/>
        <v>0.39000000000000057</v>
      </c>
      <c r="AW44" s="1"/>
      <c r="AX44" s="10">
        <f t="shared" si="8"/>
        <v>32.265000000000001</v>
      </c>
      <c r="AY44" s="1">
        <f t="shared" si="9"/>
        <v>51.973504299702853</v>
      </c>
      <c r="AZ44" s="1">
        <f t="shared" si="10"/>
        <v>0.36454739568795513</v>
      </c>
      <c r="BA44" s="1">
        <f>AZ44/MIN(AZ$2:AZ$49)</f>
        <v>17.116461989934816</v>
      </c>
      <c r="BC44" s="1">
        <v>27.1</v>
      </c>
      <c r="BD44" s="1">
        <v>28.89</v>
      </c>
      <c r="BE44" s="1">
        <f t="shared" si="11"/>
        <v>1.7899999999999991</v>
      </c>
      <c r="BF44" s="8">
        <f t="shared" si="12"/>
        <v>27.995000000000001</v>
      </c>
      <c r="BG44" s="1">
        <f>10^(-(0.3012*BF44)+11.434)</f>
        <v>1004.3983717543682</v>
      </c>
      <c r="BH44" s="1">
        <f t="shared" si="13"/>
        <v>7.0449513764722402</v>
      </c>
      <c r="BI44" s="1">
        <f>BH44/MIN(BH$2:BH$49)</f>
        <v>24.043738725323063</v>
      </c>
      <c r="BJ44" s="1"/>
      <c r="BL44" s="1"/>
      <c r="BM44" s="1" t="s">
        <v>54</v>
      </c>
      <c r="BN44" s="1">
        <v>37.5</v>
      </c>
      <c r="BO44" s="14">
        <f t="shared" si="14"/>
        <v>0</v>
      </c>
      <c r="BP44" s="22">
        <f t="shared" si="15"/>
        <v>37.5</v>
      </c>
      <c r="BQ44" s="1">
        <f t="shared" si="16"/>
        <v>1.3772094688939389</v>
      </c>
      <c r="BR44" s="1">
        <f t="shared" si="17"/>
        <v>9.6598859739566896E-3</v>
      </c>
      <c r="BS44" s="1">
        <f>BR44/MIN(BR$2:BR$49)</f>
        <v>47.11573820575893</v>
      </c>
      <c r="BU44" s="1"/>
      <c r="BV44" s="1"/>
      <c r="BW44" s="1"/>
      <c r="BX44" s="1">
        <v>31.44</v>
      </c>
      <c r="BY44" s="1">
        <v>27.77</v>
      </c>
      <c r="BZ44" s="1">
        <f t="shared" si="18"/>
        <v>3.6700000000000017</v>
      </c>
      <c r="CA44" s="21">
        <f t="shared" si="19"/>
        <v>29.605</v>
      </c>
      <c r="CC44" s="1"/>
      <c r="CD44" s="17">
        <v>33.69</v>
      </c>
      <c r="CE44" s="17">
        <v>32.200000000000003</v>
      </c>
      <c r="CF44" s="17">
        <f t="shared" si="20"/>
        <v>1.4899999999999949</v>
      </c>
      <c r="CG44" s="27">
        <f t="shared" si="21"/>
        <v>32.945</v>
      </c>
      <c r="CH44" s="17">
        <f>10^(-(0.3012*CG44)+11.434)</f>
        <v>32.431422647794861</v>
      </c>
      <c r="CI44" s="17">
        <f t="shared" si="22"/>
        <v>0.22747726604181617</v>
      </c>
      <c r="CJ44" s="17">
        <f>CI44/MIN(CI$2:CI$49)</f>
        <v>317.29702489564687</v>
      </c>
      <c r="CK44" s="1"/>
      <c r="CL44" s="17">
        <v>25.61</v>
      </c>
      <c r="CM44" s="17">
        <f t="shared" si="23"/>
        <v>6.0100000000000016</v>
      </c>
      <c r="CN44" s="25">
        <f t="shared" si="24"/>
        <v>31.48</v>
      </c>
      <c r="CO44" s="17">
        <v>31.62</v>
      </c>
      <c r="CP44" s="17">
        <f t="shared" si="25"/>
        <v>0.14000000000000057</v>
      </c>
      <c r="CR44" s="1"/>
      <c r="CS44" s="1"/>
      <c r="CT44" s="1"/>
      <c r="CU44" s="1"/>
      <c r="CV44" s="1">
        <v>28.63</v>
      </c>
      <c r="CW44" s="1">
        <v>32.200000000000003</v>
      </c>
      <c r="CX44" s="1"/>
      <c r="CY44" s="1"/>
      <c r="CZ44" s="1">
        <v>28.69</v>
      </c>
      <c r="DA44" s="1">
        <v>21.6</v>
      </c>
      <c r="DB44" s="1">
        <f t="shared" si="26"/>
        <v>7.09</v>
      </c>
      <c r="DC44" s="1">
        <f t="shared" si="27"/>
        <v>26.91</v>
      </c>
      <c r="DD44" s="1">
        <f t="shared" si="28"/>
        <v>1.7800000000000011</v>
      </c>
      <c r="DE44" s="19">
        <f t="shared" si="29"/>
        <v>27.8</v>
      </c>
      <c r="DF44" s="1">
        <f>10^(-(0.3012*DE44)+11.434)</f>
        <v>1149.8468505122244</v>
      </c>
      <c r="DG44" s="1">
        <f t="shared" si="30"/>
        <v>8.0651416609717685</v>
      </c>
      <c r="DH44" s="1">
        <f>DG44/MIN(DG$2:DG$49)</f>
        <v>13.615011107954683</v>
      </c>
      <c r="DJ44" s="17">
        <v>31.98</v>
      </c>
      <c r="DK44" s="1">
        <v>29.04</v>
      </c>
      <c r="DL44" s="1">
        <v>29.91</v>
      </c>
      <c r="DM44" s="1">
        <v>28.11</v>
      </c>
      <c r="DN44" s="1">
        <f t="shared" si="31"/>
        <v>1.8000000000000007</v>
      </c>
      <c r="DO44" s="10">
        <f t="shared" si="32"/>
        <v>29.02</v>
      </c>
      <c r="DP44" s="1">
        <f>10^(-(0.3012*DO44)+11.434)</f>
        <v>493.37370559603374</v>
      </c>
      <c r="DQ44" s="1">
        <f>DP44/R44</f>
        <v>3.4605728803431539</v>
      </c>
      <c r="DR44" s="1">
        <f>DQ44/MIN(DQ$2:DQ$49)</f>
        <v>2.1870262714947986</v>
      </c>
      <c r="DS44" s="15">
        <v>25.04</v>
      </c>
      <c r="DT44" s="1">
        <v>30.37</v>
      </c>
      <c r="DU44" s="1">
        <v>30.54</v>
      </c>
      <c r="DV44" s="1">
        <f t="shared" si="33"/>
        <v>0.16999999999999815</v>
      </c>
      <c r="DW44" s="10">
        <f t="shared" si="34"/>
        <v>30.454999999999998</v>
      </c>
      <c r="DX44" s="1">
        <f>10^(-(0.3012*DW44)+11.434)</f>
        <v>182.37025274977077</v>
      </c>
      <c r="DY44" s="1">
        <f>DX44/R44</f>
        <v>1.2791633272891159</v>
      </c>
      <c r="DZ44" s="1">
        <f>DY44/MIN(DY$2:DY$49)</f>
        <v>2.3961389565969884</v>
      </c>
      <c r="EC44" s="17">
        <v>29.12</v>
      </c>
      <c r="ED44" s="1">
        <v>35.659999999999997</v>
      </c>
      <c r="EE44" s="1">
        <v>34.590000000000003</v>
      </c>
      <c r="EF44" s="1">
        <v>33.33</v>
      </c>
      <c r="EG44" s="1">
        <f t="shared" si="35"/>
        <v>2.3299999999999983</v>
      </c>
      <c r="EH44" s="10">
        <f t="shared" si="36"/>
        <v>34.526666666666664</v>
      </c>
      <c r="EI44" s="1">
        <f>10^(-(0.3012*EH44)+11.434)</f>
        <v>10.828492498272007</v>
      </c>
      <c r="EJ44" s="1">
        <f>EI44/R44</f>
        <v>7.5952137395018562E-2</v>
      </c>
      <c r="EK44" s="1">
        <f>EJ44/MIN(EJ$2:EJ$49)</f>
        <v>2.0381305557636762</v>
      </c>
    </row>
    <row r="45" spans="1:141" ht="15.75" customHeight="1">
      <c r="A45" s="1" t="s">
        <v>77</v>
      </c>
      <c r="B45" s="5" t="s">
        <v>107</v>
      </c>
      <c r="C45" s="1">
        <v>26.51</v>
      </c>
      <c r="D45" s="1">
        <v>30.2</v>
      </c>
      <c r="E45" s="1">
        <f>ABS(C45-D45)</f>
        <v>3.6899999999999977</v>
      </c>
      <c r="F45" s="1">
        <f>C45+4.45</f>
        <v>30.96</v>
      </c>
      <c r="G45" s="1">
        <f>ABS(D45-F45)</f>
        <v>0.76000000000000156</v>
      </c>
      <c r="H45" s="12">
        <f>AVERAGE(F45,D45)</f>
        <v>30.58</v>
      </c>
      <c r="J45" s="1">
        <v>25.11</v>
      </c>
      <c r="K45" s="1">
        <v>30.57</v>
      </c>
      <c r="L45" s="1">
        <f t="shared" si="0"/>
        <v>5.4600000000000009</v>
      </c>
      <c r="M45" s="1">
        <f t="shared" si="1"/>
        <v>30.73</v>
      </c>
      <c r="N45" s="1">
        <f t="shared" si="2"/>
        <v>0.16000000000000014</v>
      </c>
      <c r="O45" s="1">
        <v>30.4</v>
      </c>
      <c r="P45" s="1">
        <v>29.29</v>
      </c>
      <c r="Q45" s="1">
        <v>30.2</v>
      </c>
      <c r="R45" s="1">
        <f t="shared" si="3"/>
        <v>167.22607636215324</v>
      </c>
      <c r="S45" s="12">
        <f t="shared" si="4"/>
        <v>30.237999999999992</v>
      </c>
      <c r="T45" s="1">
        <f>10^(-(0.3012*S45)+11.434)</f>
        <v>211.98952414853764</v>
      </c>
      <c r="U45" s="1">
        <f>T45/R45</f>
        <v>1.2676822225347344</v>
      </c>
      <c r="V45" s="1">
        <f>U45/MIN(U$2:U$49)</f>
        <v>7.2733284509008316</v>
      </c>
      <c r="W45" s="1">
        <v>21.97</v>
      </c>
      <c r="X45" s="1">
        <v>27.76</v>
      </c>
      <c r="Y45" s="1">
        <v>27.75</v>
      </c>
      <c r="Z45" s="1">
        <v>25.45</v>
      </c>
      <c r="AA45" s="1">
        <v>27.29</v>
      </c>
      <c r="AE45" s="1">
        <v>35.92</v>
      </c>
      <c r="AF45" s="1">
        <v>35.26</v>
      </c>
      <c r="AG45" s="1"/>
      <c r="AH45" s="1"/>
      <c r="AI45" s="1">
        <v>32.03</v>
      </c>
      <c r="AJ45" s="1">
        <v>31.68</v>
      </c>
      <c r="AK45" s="1">
        <f>ABS(AI45-AJ45)</f>
        <v>0.35000000000000142</v>
      </c>
      <c r="AL45" s="1">
        <v>30.32</v>
      </c>
      <c r="AM45" s="1">
        <v>30.95</v>
      </c>
      <c r="AN45" s="12">
        <f t="shared" si="5"/>
        <v>31.245000000000001</v>
      </c>
      <c r="AO45" s="1">
        <f>10^(-(0.3012*AN45)+11.434)</f>
        <v>105.44014633851808</v>
      </c>
      <c r="AP45" s="1">
        <f t="shared" si="6"/>
        <v>0.63052454875620934</v>
      </c>
      <c r="AQ45" s="1">
        <f>AP45/MIN(AP$2:AP$49)</f>
        <v>9.4927927651561461</v>
      </c>
      <c r="AR45" s="1"/>
      <c r="AT45" s="1">
        <v>32.9</v>
      </c>
      <c r="AU45" s="1">
        <v>31.53</v>
      </c>
      <c r="AV45" s="1">
        <f t="shared" si="7"/>
        <v>1.3699999999999974</v>
      </c>
      <c r="AW45" s="1"/>
      <c r="AX45" s="10">
        <f t="shared" si="8"/>
        <v>32.215000000000003</v>
      </c>
      <c r="AY45" s="1">
        <f t="shared" si="9"/>
        <v>53.807399104133829</v>
      </c>
      <c r="AZ45" s="1">
        <f t="shared" si="10"/>
        <v>0.32176440585501637</v>
      </c>
      <c r="BA45" s="1">
        <f>AZ45/MIN(AZ$2:AZ$49)</f>
        <v>15.10768774561655</v>
      </c>
      <c r="BC45" s="1">
        <v>26.91</v>
      </c>
      <c r="BD45" s="1">
        <v>28.55</v>
      </c>
      <c r="BE45" s="1">
        <f t="shared" si="11"/>
        <v>1.6400000000000006</v>
      </c>
      <c r="BF45" s="8">
        <f t="shared" si="12"/>
        <v>27.73</v>
      </c>
      <c r="BG45" s="1">
        <f>10^(-(0.3012*BF45)+11.434)</f>
        <v>1207.0464969790794</v>
      </c>
      <c r="BH45" s="1">
        <f t="shared" si="13"/>
        <v>7.2180518926069794</v>
      </c>
      <c r="BI45" s="1">
        <f>BH45/MIN(BH$2:BH$49)</f>
        <v>24.634514070779932</v>
      </c>
      <c r="BJ45" s="1"/>
      <c r="BL45" s="1"/>
      <c r="BM45" s="1">
        <v>37.15</v>
      </c>
      <c r="BN45" s="1">
        <v>35.21</v>
      </c>
      <c r="BO45" s="14">
        <f t="shared" si="14"/>
        <v>1.9399999999999977</v>
      </c>
      <c r="BP45" s="22">
        <f t="shared" si="15"/>
        <v>36.18</v>
      </c>
      <c r="BQ45" s="1">
        <f t="shared" si="16"/>
        <v>3.4402024436057466</v>
      </c>
      <c r="BR45" s="1">
        <f t="shared" si="17"/>
        <v>2.0572165050117365E-2</v>
      </c>
      <c r="BS45" s="1">
        <f>BR45/MIN(BR$2:BR$49)</f>
        <v>100.33997766021032</v>
      </c>
      <c r="BU45" s="1"/>
      <c r="BV45" s="1"/>
      <c r="BW45" s="1"/>
      <c r="BX45" s="1">
        <v>31.24</v>
      </c>
      <c r="BY45" s="1">
        <v>26.73</v>
      </c>
      <c r="BZ45" s="1">
        <f t="shared" si="18"/>
        <v>4.509999999999998</v>
      </c>
      <c r="CA45" s="21">
        <f t="shared" si="19"/>
        <v>28.984999999999999</v>
      </c>
      <c r="CC45" s="1"/>
      <c r="CD45" s="17">
        <v>30.82</v>
      </c>
      <c r="CE45" s="17">
        <v>30.32</v>
      </c>
      <c r="CF45" s="17">
        <f t="shared" si="20"/>
        <v>0.5</v>
      </c>
      <c r="CG45" s="27">
        <f t="shared" si="21"/>
        <v>30.57</v>
      </c>
      <c r="CH45" s="17">
        <f>10^(-(0.3012*CG45)+11.434)</f>
        <v>168.38988486706668</v>
      </c>
      <c r="CI45" s="17">
        <f t="shared" si="22"/>
        <v>1.0069594917863949</v>
      </c>
      <c r="CJ45" s="17">
        <f>CI45/MIN(CI$2:CI$49)</f>
        <v>1404.559042289186</v>
      </c>
      <c r="CK45" s="1"/>
      <c r="CL45" s="17">
        <v>26.14</v>
      </c>
      <c r="CM45" s="17">
        <f t="shared" si="23"/>
        <v>6.4099999999999966</v>
      </c>
      <c r="CN45" s="25">
        <f t="shared" si="24"/>
        <v>32.01</v>
      </c>
      <c r="CO45" s="17">
        <v>32.549999999999997</v>
      </c>
      <c r="CP45" s="17">
        <f t="shared" si="25"/>
        <v>0.53999999999999915</v>
      </c>
      <c r="CR45" s="1"/>
      <c r="CS45" s="1"/>
      <c r="CT45" s="1"/>
      <c r="CU45" s="1"/>
      <c r="CV45" s="1">
        <v>25.9</v>
      </c>
      <c r="CW45" s="1">
        <v>29.92</v>
      </c>
      <c r="CX45" s="1"/>
      <c r="CY45" s="1"/>
      <c r="CZ45" s="1">
        <v>27.11</v>
      </c>
      <c r="DA45" s="1">
        <v>21.39</v>
      </c>
      <c r="DB45" s="1">
        <f t="shared" si="26"/>
        <v>5.7199999999999989</v>
      </c>
      <c r="DC45" s="1">
        <f t="shared" si="27"/>
        <v>26.7</v>
      </c>
      <c r="DD45" s="1">
        <f t="shared" si="28"/>
        <v>0.41000000000000014</v>
      </c>
      <c r="DE45" s="19">
        <f t="shared" si="29"/>
        <v>26.905000000000001</v>
      </c>
      <c r="DF45" s="1">
        <f>10^(-(0.3012*DE45)+11.434)</f>
        <v>2139.0158367818281</v>
      </c>
      <c r="DG45" s="1">
        <f t="shared" si="30"/>
        <v>12.791162020386505</v>
      </c>
      <c r="DH45" s="1">
        <f>DG45/MIN(DG$2:DG$49)</f>
        <v>21.593149917496522</v>
      </c>
      <c r="DJ45" s="17">
        <v>30.86</v>
      </c>
      <c r="DK45" s="1">
        <v>28.56</v>
      </c>
      <c r="DL45" s="1">
        <v>27.82</v>
      </c>
      <c r="DM45" s="1">
        <v>27.14</v>
      </c>
      <c r="DN45" s="1">
        <f t="shared" si="31"/>
        <v>1.4199999999999982</v>
      </c>
      <c r="DO45" s="10">
        <f t="shared" si="32"/>
        <v>27.84</v>
      </c>
      <c r="DP45" s="1">
        <f>10^(-(0.3012*DO45)+11.434)</f>
        <v>1118.3867161054643</v>
      </c>
      <c r="DQ45" s="1">
        <f>DP45/R45</f>
        <v>6.6878727315435516</v>
      </c>
      <c r="DR45" s="1">
        <f>DQ45/MIN(DQ$2:DQ$49)</f>
        <v>4.2266277492323887</v>
      </c>
      <c r="DS45" s="15">
        <v>25.58</v>
      </c>
      <c r="DT45" s="1">
        <v>29.42</v>
      </c>
      <c r="DU45" s="1">
        <v>29.64</v>
      </c>
      <c r="DV45" s="1">
        <f t="shared" si="33"/>
        <v>0.21999999999999886</v>
      </c>
      <c r="DW45" s="10">
        <f t="shared" si="34"/>
        <v>29.53</v>
      </c>
      <c r="DX45" s="1">
        <f>10^(-(0.3012*DW45)+11.434)</f>
        <v>346.38892660591461</v>
      </c>
      <c r="DY45" s="1">
        <f>DX45/R45</f>
        <v>2.0713810557616461</v>
      </c>
      <c r="DZ45" s="1">
        <f>DY45/MIN(DY$2:DY$49)</f>
        <v>3.8801275300676852</v>
      </c>
      <c r="EC45" s="17">
        <v>28.58</v>
      </c>
      <c r="ED45" s="1">
        <v>34.17</v>
      </c>
      <c r="EE45" s="1">
        <v>33.71</v>
      </c>
      <c r="EF45" s="1">
        <v>32.590000000000003</v>
      </c>
      <c r="EG45" s="1">
        <f t="shared" si="35"/>
        <v>1.5799999999999983</v>
      </c>
      <c r="EH45" s="10">
        <f t="shared" si="36"/>
        <v>33.49</v>
      </c>
      <c r="EI45" s="1">
        <f>10^(-(0.3012*EH45)+11.434)</f>
        <v>22.223476592149499</v>
      </c>
      <c r="EJ45" s="1">
        <f>EI45/R45</f>
        <v>0.13289480370286996</v>
      </c>
      <c r="EK45" s="1">
        <f>EJ45/MIN(EJ$2:EJ$49)</f>
        <v>3.5661532304263974</v>
      </c>
    </row>
    <row r="46" spans="1:141" ht="15.75" customHeight="1">
      <c r="A46" s="1" t="s">
        <v>83</v>
      </c>
      <c r="B46" s="5" t="s">
        <v>107</v>
      </c>
      <c r="C46" s="1">
        <v>27.92</v>
      </c>
      <c r="D46" s="1">
        <v>32.65</v>
      </c>
      <c r="E46" s="1">
        <f>ABS(C46-D46)</f>
        <v>4.7299999999999969</v>
      </c>
      <c r="F46" s="1">
        <f>C46+4.45</f>
        <v>32.370000000000005</v>
      </c>
      <c r="G46" s="1">
        <f>ABS(D46-F46)</f>
        <v>0.27999999999999403</v>
      </c>
      <c r="H46" s="12">
        <f>AVERAGE(F46,D46)</f>
        <v>32.510000000000005</v>
      </c>
      <c r="J46" s="1">
        <v>26.12</v>
      </c>
      <c r="K46" s="1">
        <v>32.71</v>
      </c>
      <c r="L46" s="1">
        <f t="shared" si="0"/>
        <v>6.59</v>
      </c>
      <c r="M46" s="1">
        <f t="shared" si="1"/>
        <v>31.740000000000002</v>
      </c>
      <c r="N46" s="1">
        <f t="shared" si="2"/>
        <v>0.96999999999999886</v>
      </c>
      <c r="O46" s="1">
        <v>33.32</v>
      </c>
      <c r="P46" s="1">
        <v>31.65</v>
      </c>
      <c r="Q46" s="1">
        <v>32.28</v>
      </c>
      <c r="R46" s="1">
        <f t="shared" si="3"/>
        <v>43.851858089141516</v>
      </c>
      <c r="S46" s="12">
        <f t="shared" si="4"/>
        <v>32.340000000000003</v>
      </c>
      <c r="T46" s="1">
        <f>10^(-(0.3012*S46)+11.434)</f>
        <v>49.339188248989721</v>
      </c>
      <c r="U46" s="1">
        <f>T46/R46</f>
        <v>1.1251333557792154</v>
      </c>
      <c r="V46" s="1">
        <f>U46/MIN(U$2:U$49)</f>
        <v>6.455454136829049</v>
      </c>
      <c r="W46" s="1">
        <v>22.91</v>
      </c>
      <c r="X46" s="1">
        <v>29.44</v>
      </c>
      <c r="Y46" s="1">
        <v>29.28</v>
      </c>
      <c r="Z46" s="1">
        <v>28.1</v>
      </c>
      <c r="AA46" s="1">
        <v>29.83</v>
      </c>
      <c r="AE46" s="1" t="s">
        <v>54</v>
      </c>
      <c r="AF46" s="1" t="s">
        <v>54</v>
      </c>
      <c r="AG46" s="1"/>
      <c r="AH46" s="1"/>
      <c r="AI46" s="1">
        <v>33.97</v>
      </c>
      <c r="AJ46" s="1">
        <v>32.4</v>
      </c>
      <c r="AK46" s="1">
        <f>ABS(AI46-AJ46)</f>
        <v>1.5700000000000003</v>
      </c>
      <c r="AL46" s="1">
        <v>32.42</v>
      </c>
      <c r="AM46" s="1">
        <v>33.89</v>
      </c>
      <c r="AN46" s="12">
        <f t="shared" si="5"/>
        <v>33.17</v>
      </c>
      <c r="AO46" s="1">
        <f>10^(-(0.3012*AN46)+11.434)</f>
        <v>27.745720050101703</v>
      </c>
      <c r="AP46" s="1">
        <f t="shared" si="6"/>
        <v>0.63271480979666916</v>
      </c>
      <c r="AQ46" s="1">
        <f>AP46/MIN(AP$2:AP$49)</f>
        <v>9.5257679985545831</v>
      </c>
      <c r="AR46" s="1"/>
      <c r="AT46" s="1">
        <v>32.520000000000003</v>
      </c>
      <c r="AU46" s="1">
        <v>33</v>
      </c>
      <c r="AV46" s="1">
        <f t="shared" si="7"/>
        <v>0.47999999999999687</v>
      </c>
      <c r="AW46" s="1"/>
      <c r="AX46" s="10">
        <f t="shared" si="8"/>
        <v>32.760000000000005</v>
      </c>
      <c r="AY46" s="1">
        <f t="shared" si="9"/>
        <v>36.871261784023844</v>
      </c>
      <c r="AZ46" s="1">
        <f t="shared" si="10"/>
        <v>0.84081412717044735</v>
      </c>
      <c r="BA46" s="1">
        <f>AZ46/MIN(AZ$2:AZ$49)</f>
        <v>39.478441537495513</v>
      </c>
      <c r="BC46" s="1">
        <v>29.38</v>
      </c>
      <c r="BD46" s="1">
        <v>29.6</v>
      </c>
      <c r="BE46" s="1">
        <f t="shared" si="11"/>
        <v>0.22000000000000242</v>
      </c>
      <c r="BF46" s="8">
        <f t="shared" si="12"/>
        <v>29.490000000000002</v>
      </c>
      <c r="BG46" s="1">
        <f>10^(-(0.3012*BF46)+11.434)</f>
        <v>356.13282112031402</v>
      </c>
      <c r="BH46" s="1">
        <f t="shared" si="13"/>
        <v>8.1212709481174468</v>
      </c>
      <c r="BI46" s="1">
        <f>BH46/MIN(BH$2:BH$49)</f>
        <v>27.717113484447058</v>
      </c>
      <c r="BJ46" s="1"/>
      <c r="BL46" s="1"/>
      <c r="BM46" s="1">
        <v>38.96</v>
      </c>
      <c r="BN46" s="1" t="s">
        <v>54</v>
      </c>
      <c r="BO46" s="14">
        <f t="shared" si="14"/>
        <v>0</v>
      </c>
      <c r="BP46" s="22">
        <f t="shared" si="15"/>
        <v>38.96</v>
      </c>
      <c r="BQ46" s="1">
        <f t="shared" si="16"/>
        <v>0.50032015679253672</v>
      </c>
      <c r="BR46" s="1">
        <f t="shared" si="17"/>
        <v>1.1409326277018687E-2</v>
      </c>
      <c r="BS46" s="1">
        <f>BR46/MIN(BR$2:BR$49)</f>
        <v>55.648568877662903</v>
      </c>
      <c r="BU46" s="1"/>
      <c r="BV46" s="1"/>
      <c r="BW46" s="1"/>
      <c r="BX46" s="1">
        <v>32.35</v>
      </c>
      <c r="BY46" s="1">
        <v>27.06</v>
      </c>
      <c r="BZ46" s="1">
        <f t="shared" si="18"/>
        <v>5.2900000000000027</v>
      </c>
      <c r="CA46" s="21">
        <f t="shared" si="19"/>
        <v>29.704999999999998</v>
      </c>
      <c r="CC46" s="1"/>
      <c r="CD46" s="17" t="s">
        <v>54</v>
      </c>
      <c r="CE46" s="17">
        <v>32.159999999999997</v>
      </c>
      <c r="CF46" s="17" t="e">
        <f t="shared" si="20"/>
        <v>#VALUE!</v>
      </c>
      <c r="CG46" s="27">
        <f t="shared" si="21"/>
        <v>32.159999999999997</v>
      </c>
      <c r="CH46" s="17">
        <f>10^(-(0.3012*CG46)+11.434)</f>
        <v>55.899509871926206</v>
      </c>
      <c r="CI46" s="17">
        <f t="shared" si="22"/>
        <v>1.2747352634019378</v>
      </c>
      <c r="CJ46" s="17">
        <f>CI46/MIN(CI$2:CI$49)</f>
        <v>1778.0665015230652</v>
      </c>
      <c r="CK46" s="1"/>
      <c r="CL46" s="17">
        <v>25.49</v>
      </c>
      <c r="CM46" s="17">
        <f t="shared" si="23"/>
        <v>5.5600000000000023</v>
      </c>
      <c r="CN46" s="25">
        <f t="shared" si="24"/>
        <v>31.36</v>
      </c>
      <c r="CO46" s="17">
        <v>31.05</v>
      </c>
      <c r="CP46" s="17">
        <f t="shared" si="25"/>
        <v>0.30999999999999872</v>
      </c>
      <c r="CR46" s="1"/>
      <c r="CS46" s="1"/>
      <c r="CT46" s="1"/>
      <c r="CU46" s="1"/>
      <c r="CV46" s="1">
        <v>27.39</v>
      </c>
      <c r="CW46" s="1">
        <v>33.26</v>
      </c>
      <c r="CX46" s="1"/>
      <c r="CY46" s="1"/>
      <c r="CZ46" s="1">
        <v>28.4</v>
      </c>
      <c r="DA46" s="1">
        <v>23.42</v>
      </c>
      <c r="DB46" s="1">
        <f t="shared" si="26"/>
        <v>4.9799999999999969</v>
      </c>
      <c r="DC46" s="1">
        <f t="shared" si="27"/>
        <v>28.73</v>
      </c>
      <c r="DD46" s="1">
        <f t="shared" si="28"/>
        <v>0.33000000000000185</v>
      </c>
      <c r="DE46" s="19">
        <f t="shared" si="29"/>
        <v>28.564999999999998</v>
      </c>
      <c r="DF46" s="1">
        <f>10^(-(0.3012*DE46)+11.434)</f>
        <v>676.42865970178002</v>
      </c>
      <c r="DG46" s="1">
        <f t="shared" si="30"/>
        <v>15.42531352552369</v>
      </c>
      <c r="DH46" s="1">
        <f>DG46/MIN(DG$2:DG$49)</f>
        <v>26.039941246163284</v>
      </c>
      <c r="DJ46" s="17">
        <v>34.72</v>
      </c>
      <c r="DK46" s="1">
        <v>31.13</v>
      </c>
      <c r="DL46" s="1">
        <v>29.64</v>
      </c>
      <c r="DM46" s="1">
        <v>28.2</v>
      </c>
      <c r="DN46" s="1">
        <f t="shared" si="31"/>
        <v>2.9299999999999997</v>
      </c>
      <c r="DO46" s="10">
        <f t="shared" si="32"/>
        <v>29.656666666666666</v>
      </c>
      <c r="DP46" s="1">
        <f>10^(-(0.3012*DO46)+11.434)</f>
        <v>317.25757476472705</v>
      </c>
      <c r="DQ46" s="1">
        <f>DP46/R46</f>
        <v>7.2347578549535978</v>
      </c>
      <c r="DR46" s="1">
        <f>DQ46/MIN(DQ$2:DQ$49)</f>
        <v>4.5722503307365363</v>
      </c>
      <c r="DS46" s="15">
        <v>25.37</v>
      </c>
      <c r="DT46" s="1">
        <v>30.24</v>
      </c>
      <c r="DU46" s="1">
        <v>30.72</v>
      </c>
      <c r="DV46" s="1">
        <f t="shared" si="33"/>
        <v>0.48000000000000043</v>
      </c>
      <c r="DW46" s="10">
        <f t="shared" si="34"/>
        <v>30.479999999999997</v>
      </c>
      <c r="DX46" s="1">
        <f>10^(-(0.3012*DW46)+11.434)</f>
        <v>179.23548691497649</v>
      </c>
      <c r="DY46" s="1">
        <f>DX46/R46</f>
        <v>4.0872951506553905</v>
      </c>
      <c r="DZ46" s="1">
        <f>DY46/MIN(DY$2:DY$49)</f>
        <v>7.6563539062293371</v>
      </c>
      <c r="EC46" s="17">
        <v>28.62</v>
      </c>
      <c r="ED46" s="1">
        <v>34.71</v>
      </c>
      <c r="EE46" s="1">
        <v>34.840000000000003</v>
      </c>
      <c r="EF46" s="1">
        <v>34.380000000000003</v>
      </c>
      <c r="EG46" s="1">
        <f t="shared" si="35"/>
        <v>0.46000000000000085</v>
      </c>
      <c r="EH46" s="10">
        <f t="shared" si="36"/>
        <v>34.643333333333338</v>
      </c>
      <c r="EI46" s="1">
        <f>10^(-(0.3012*EH46)+11.434)</f>
        <v>9.9868378829425204</v>
      </c>
      <c r="EJ46" s="1">
        <f>EI46/R46</f>
        <v>0.22774035851893434</v>
      </c>
      <c r="EK46" s="1">
        <f>EJ46/MIN(EJ$2:EJ$49)</f>
        <v>6.1112774359982325</v>
      </c>
    </row>
    <row r="47" spans="1:141" ht="15.75" customHeight="1">
      <c r="A47" s="1" t="s">
        <v>89</v>
      </c>
      <c r="B47" s="5" t="s">
        <v>107</v>
      </c>
      <c r="C47" s="1">
        <v>24.65</v>
      </c>
      <c r="D47" s="1">
        <v>28.53</v>
      </c>
      <c r="E47" s="1">
        <f>ABS(C47-D47)</f>
        <v>3.8800000000000026</v>
      </c>
      <c r="F47" s="1">
        <f>C47+4.45</f>
        <v>29.099999999999998</v>
      </c>
      <c r="G47" s="1">
        <f>ABS(D47-F47)</f>
        <v>0.56999999999999673</v>
      </c>
      <c r="H47" s="12">
        <f>AVERAGE(F47,D47)</f>
        <v>28.814999999999998</v>
      </c>
      <c r="J47" s="1">
        <v>24.6</v>
      </c>
      <c r="K47" s="1">
        <v>31.07</v>
      </c>
      <c r="L47" s="1">
        <f t="shared" si="0"/>
        <v>6.4699999999999989</v>
      </c>
      <c r="M47" s="1">
        <f t="shared" si="1"/>
        <v>30.220000000000002</v>
      </c>
      <c r="N47" s="1">
        <f t="shared" si="2"/>
        <v>0.84999999999999787</v>
      </c>
      <c r="O47" s="1">
        <v>31.62</v>
      </c>
      <c r="P47" s="1">
        <v>30.7</v>
      </c>
      <c r="Q47" s="1">
        <v>31.25</v>
      </c>
      <c r="R47" s="1">
        <f t="shared" si="3"/>
        <v>568.750773100228</v>
      </c>
      <c r="S47" s="12">
        <f t="shared" si="4"/>
        <v>30.972000000000001</v>
      </c>
      <c r="T47" s="1">
        <f>10^(-(0.3012*S47)+11.434)</f>
        <v>127.41882620495633</v>
      </c>
      <c r="U47" s="1">
        <f>T47/R47</f>
        <v>0.22403279649257193</v>
      </c>
      <c r="V47" s="1">
        <f>U47/MIN(U$2:U$49)</f>
        <v>1.2853884701531755</v>
      </c>
      <c r="W47" s="1">
        <v>19.420000000000002</v>
      </c>
      <c r="X47" s="1">
        <v>25.89</v>
      </c>
      <c r="Y47" s="1">
        <v>25.71</v>
      </c>
      <c r="Z47" s="1">
        <v>24.91</v>
      </c>
      <c r="AA47" s="1">
        <v>26.04</v>
      </c>
      <c r="AE47" s="1">
        <v>37.409999999999997</v>
      </c>
      <c r="AF47" s="1">
        <v>37.97</v>
      </c>
      <c r="AG47" s="1"/>
      <c r="AH47" s="1"/>
      <c r="AI47" s="1">
        <v>32.880000000000003</v>
      </c>
      <c r="AJ47" s="1">
        <v>32.32</v>
      </c>
      <c r="AK47" s="1">
        <f>ABS(AI47-AJ47)</f>
        <v>0.56000000000000227</v>
      </c>
      <c r="AL47" s="1">
        <v>31.97</v>
      </c>
      <c r="AM47" s="1">
        <v>32.39</v>
      </c>
      <c r="AN47" s="12">
        <f t="shared" si="5"/>
        <v>32.39</v>
      </c>
      <c r="AO47" s="1">
        <f>10^(-(0.3012*AN47)+11.434)</f>
        <v>47.657581583527929</v>
      </c>
      <c r="AP47" s="1">
        <f t="shared" si="6"/>
        <v>8.3793436136797086E-2</v>
      </c>
      <c r="AQ47" s="1">
        <f>AP47/MIN(AP$2:AP$49)</f>
        <v>1.2615428311174499</v>
      </c>
      <c r="AR47" s="1"/>
      <c r="AT47" s="1">
        <v>31.44</v>
      </c>
      <c r="AU47" s="1">
        <v>32.54</v>
      </c>
      <c r="AV47" s="1">
        <f t="shared" si="7"/>
        <v>1.0999999999999979</v>
      </c>
      <c r="AW47" s="1"/>
      <c r="AX47" s="10">
        <f t="shared" si="8"/>
        <v>31.990000000000002</v>
      </c>
      <c r="AY47" s="1">
        <f t="shared" si="9"/>
        <v>62.894403128613483</v>
      </c>
      <c r="AZ47" s="1">
        <f t="shared" si="10"/>
        <v>0.11058341562470268</v>
      </c>
      <c r="BA47" s="1">
        <f>AZ47/MIN(AZ$2:AZ$49)</f>
        <v>5.1921831088256667</v>
      </c>
      <c r="BC47" s="1">
        <v>28.63</v>
      </c>
      <c r="BD47" s="1">
        <v>28.77</v>
      </c>
      <c r="BE47" s="1">
        <f t="shared" si="11"/>
        <v>0.14000000000000057</v>
      </c>
      <c r="BF47" s="8">
        <f t="shared" si="12"/>
        <v>28.7</v>
      </c>
      <c r="BG47" s="1">
        <f>10^(-(0.3012*BF47)+11.434)</f>
        <v>615.97062272356004</v>
      </c>
      <c r="BH47" s="1">
        <f t="shared" si="13"/>
        <v>1.0830237985716298</v>
      </c>
      <c r="BI47" s="1">
        <f>BH47/MIN(BH$2:BH$49)</f>
        <v>3.6962556382046574</v>
      </c>
      <c r="BJ47" s="1"/>
      <c r="BL47" s="1"/>
      <c r="BM47" s="1" t="s">
        <v>54</v>
      </c>
      <c r="BN47" s="1">
        <v>37.39</v>
      </c>
      <c r="BO47" s="14">
        <f t="shared" si="14"/>
        <v>0</v>
      </c>
      <c r="BP47" s="22">
        <f t="shared" si="15"/>
        <v>37.39</v>
      </c>
      <c r="BQ47" s="1">
        <f t="shared" si="16"/>
        <v>1.4863873480397218</v>
      </c>
      <c r="BR47" s="1">
        <f t="shared" si="17"/>
        <v>2.6134247518249678E-3</v>
      </c>
      <c r="BS47" s="1">
        <f>BR47/MIN(BR$2:BR$49)</f>
        <v>12.746883012843703</v>
      </c>
      <c r="BU47" s="1"/>
      <c r="BV47" s="1"/>
      <c r="BW47" s="1"/>
      <c r="BX47" s="1">
        <v>30.45</v>
      </c>
      <c r="BY47" s="1">
        <v>29.13</v>
      </c>
      <c r="BZ47" s="1">
        <f t="shared" si="18"/>
        <v>1.3200000000000003</v>
      </c>
      <c r="CA47" s="21">
        <f t="shared" si="19"/>
        <v>29.79</v>
      </c>
      <c r="CC47" s="1"/>
      <c r="CD47" s="17">
        <v>31.09</v>
      </c>
      <c r="CE47" s="17">
        <v>31.07</v>
      </c>
      <c r="CF47" s="17">
        <f t="shared" si="20"/>
        <v>1.9999999999999574E-2</v>
      </c>
      <c r="CG47" s="27">
        <f t="shared" si="21"/>
        <v>31.08</v>
      </c>
      <c r="CH47" s="17">
        <f>10^(-(0.3012*CG47)+11.434)</f>
        <v>118.223551050277</v>
      </c>
      <c r="CI47" s="17">
        <f t="shared" si="22"/>
        <v>0.20786530171352061</v>
      </c>
      <c r="CJ47" s="17">
        <f>CI47/MIN(CI$2:CI$49)</f>
        <v>289.94124538410739</v>
      </c>
      <c r="CK47" s="1"/>
      <c r="CL47" s="17">
        <v>25.3</v>
      </c>
      <c r="CM47" s="17">
        <f t="shared" si="23"/>
        <v>6.7799999999999976</v>
      </c>
      <c r="CN47" s="25">
        <f t="shared" si="24"/>
        <v>31.17</v>
      </c>
      <c r="CO47" s="17">
        <v>32.08</v>
      </c>
      <c r="CP47" s="17">
        <f t="shared" si="25"/>
        <v>0.90999999999999659</v>
      </c>
      <c r="CR47" s="1"/>
      <c r="CS47" s="1"/>
      <c r="CT47" s="1"/>
      <c r="CU47" s="1"/>
      <c r="CV47" s="1">
        <v>26.97</v>
      </c>
      <c r="CW47" s="1">
        <v>32.46</v>
      </c>
      <c r="CX47" s="1"/>
      <c r="CY47" s="1"/>
      <c r="CZ47" s="1">
        <v>28.4</v>
      </c>
      <c r="DA47" s="1">
        <v>23.25</v>
      </c>
      <c r="DB47" s="1">
        <f t="shared" si="26"/>
        <v>5.1499999999999986</v>
      </c>
      <c r="DC47" s="1">
        <f t="shared" si="27"/>
        <v>28.56</v>
      </c>
      <c r="DD47" s="1">
        <f t="shared" si="28"/>
        <v>0.16000000000000014</v>
      </c>
      <c r="DE47" s="19">
        <f t="shared" si="29"/>
        <v>28.479999999999997</v>
      </c>
      <c r="DF47" s="1">
        <f>10^(-(0.3012*DE47)+11.434)</f>
        <v>717.50346049710652</v>
      </c>
      <c r="DG47" s="1">
        <f t="shared" si="30"/>
        <v>1.2615428311174615</v>
      </c>
      <c r="DH47" s="1">
        <f>DG47/MIN(DG$2:DG$49)</f>
        <v>2.1296488494357466</v>
      </c>
      <c r="DJ47" s="17">
        <v>32.06</v>
      </c>
      <c r="DK47" s="1">
        <v>29.16</v>
      </c>
      <c r="DL47" s="1">
        <v>28.23</v>
      </c>
      <c r="DM47" s="1">
        <v>27.07</v>
      </c>
      <c r="DN47" s="1">
        <f t="shared" si="31"/>
        <v>2.09</v>
      </c>
      <c r="DO47" s="10">
        <f t="shared" si="32"/>
        <v>28.153333333333336</v>
      </c>
      <c r="DP47" s="1">
        <f>10^(-(0.3012*DO47)+11.434)</f>
        <v>899.94506546078878</v>
      </c>
      <c r="DQ47" s="1">
        <f>DP47/R47</f>
        <v>1.5823188433753499</v>
      </c>
      <c r="DR47" s="1">
        <f>DQ47/MIN(DQ$2:DQ$49)</f>
        <v>1</v>
      </c>
      <c r="DS47" s="15">
        <v>24.43</v>
      </c>
      <c r="DT47" s="1">
        <v>29.22</v>
      </c>
      <c r="DU47" s="1">
        <v>29.13</v>
      </c>
      <c r="DV47" s="1">
        <f t="shared" si="33"/>
        <v>8.9999999999999858E-2</v>
      </c>
      <c r="DW47" s="10">
        <f t="shared" si="34"/>
        <v>29.174999999999997</v>
      </c>
      <c r="DX47" s="1">
        <f>10^(-(0.3012*DW47)+11.434)</f>
        <v>443.08801189332712</v>
      </c>
      <c r="DY47" s="1">
        <f>DX47/R47</f>
        <v>0.77905478612025381</v>
      </c>
      <c r="DZ47" s="1">
        <f>DY47/MIN(DY$2:DY$49)</f>
        <v>1.4593316447729578</v>
      </c>
      <c r="EC47" s="17">
        <v>29.8</v>
      </c>
      <c r="ED47" s="1">
        <v>33.43</v>
      </c>
      <c r="EE47" s="1">
        <v>33.49</v>
      </c>
      <c r="EF47" s="1">
        <v>32.479999999999997</v>
      </c>
      <c r="EG47" s="1">
        <f t="shared" si="35"/>
        <v>1.0100000000000051</v>
      </c>
      <c r="EH47" s="10">
        <f t="shared" si="36"/>
        <v>33.133333333333333</v>
      </c>
      <c r="EI47" s="1">
        <f>10^(-(0.3012*EH47)+11.434)</f>
        <v>28.4603344916043</v>
      </c>
      <c r="EJ47" s="1">
        <f>EI47/R47</f>
        <v>5.0040080537330334E-2</v>
      </c>
      <c r="EK47" s="1">
        <f>EJ47/MIN(EJ$2:EJ$49)</f>
        <v>1.3427958797996544</v>
      </c>
    </row>
    <row r="48" spans="1:141" ht="15.75" customHeight="1">
      <c r="A48" s="1" t="s">
        <v>95</v>
      </c>
      <c r="B48" s="5" t="s">
        <v>107</v>
      </c>
      <c r="C48" s="1">
        <v>24.41</v>
      </c>
      <c r="D48" s="1">
        <v>28.61</v>
      </c>
      <c r="E48" s="1">
        <f>ABS(C48-D48)</f>
        <v>4.1999999999999993</v>
      </c>
      <c r="F48" s="1">
        <f>C48+4.45</f>
        <v>28.86</v>
      </c>
      <c r="G48" s="1">
        <f>ABS(D48-F48)</f>
        <v>0.25</v>
      </c>
      <c r="H48" s="12">
        <f>AVERAGE(F48,D48)</f>
        <v>28.734999999999999</v>
      </c>
      <c r="J48" s="1">
        <v>23.63</v>
      </c>
      <c r="K48" s="1">
        <v>30.15</v>
      </c>
      <c r="L48" s="1">
        <f t="shared" si="0"/>
        <v>6.52</v>
      </c>
      <c r="M48" s="1">
        <f t="shared" si="1"/>
        <v>29.25</v>
      </c>
      <c r="N48" s="1">
        <f t="shared" si="2"/>
        <v>0.89999999999999858</v>
      </c>
      <c r="O48" s="1">
        <v>30.3</v>
      </c>
      <c r="P48" s="1">
        <v>28.63</v>
      </c>
      <c r="Q48" s="1">
        <v>29.48</v>
      </c>
      <c r="R48" s="1">
        <f t="shared" si="3"/>
        <v>601.1986545659887</v>
      </c>
      <c r="S48" s="12">
        <f t="shared" si="4"/>
        <v>29.562000000000001</v>
      </c>
      <c r="T48" s="1">
        <f>10^(-(0.3012*S48)+11.434)</f>
        <v>338.7861129288961</v>
      </c>
      <c r="U48" s="1">
        <f>T48/R48</f>
        <v>0.5635177496753867</v>
      </c>
      <c r="V48" s="1">
        <f>U48/MIN(U$2:U$49)</f>
        <v>3.2331838440601781</v>
      </c>
      <c r="W48" s="1">
        <v>20.86</v>
      </c>
      <c r="X48" s="1">
        <v>27.66</v>
      </c>
      <c r="Y48" s="1">
        <v>27.72</v>
      </c>
      <c r="Z48" s="1">
        <v>26.87</v>
      </c>
      <c r="AA48" s="1">
        <v>27.4</v>
      </c>
      <c r="AE48" s="1">
        <v>37.369999999999997</v>
      </c>
      <c r="AF48" s="1">
        <v>37.229999999999997</v>
      </c>
      <c r="AG48" s="1"/>
      <c r="AH48" s="1"/>
      <c r="AI48" s="1">
        <v>31.3</v>
      </c>
      <c r="AJ48" s="1">
        <v>31.63</v>
      </c>
      <c r="AK48" s="1">
        <f>ABS(AI48-AJ48)</f>
        <v>0.32999999999999829</v>
      </c>
      <c r="AL48" s="1">
        <v>30.66</v>
      </c>
      <c r="AM48" s="1">
        <v>32.43</v>
      </c>
      <c r="AN48" s="12">
        <f t="shared" si="5"/>
        <v>31.505000000000003</v>
      </c>
      <c r="AO48" s="1">
        <f>10^(-(0.3012*AN48)+11.434)</f>
        <v>88.042831251400216</v>
      </c>
      <c r="AP48" s="1">
        <f t="shared" si="6"/>
        <v>0.1464454894945818</v>
      </c>
      <c r="AQ48" s="1">
        <f>AP48/MIN(AP$2:AP$49)</f>
        <v>2.2047939067657532</v>
      </c>
      <c r="AR48" s="1"/>
      <c r="AT48" s="1">
        <v>30.29</v>
      </c>
      <c r="AU48" s="1">
        <v>30.5</v>
      </c>
      <c r="AV48" s="1">
        <f t="shared" si="7"/>
        <v>0.21000000000000085</v>
      </c>
      <c r="AW48" s="1"/>
      <c r="AX48" s="10">
        <f t="shared" si="8"/>
        <v>30.395</v>
      </c>
      <c r="AY48" s="1">
        <f t="shared" si="9"/>
        <v>190.11920955873788</v>
      </c>
      <c r="AZ48" s="1">
        <f t="shared" si="10"/>
        <v>0.31623359120120925</v>
      </c>
      <c r="BA48" s="1">
        <f>AZ48/MIN(AZ$2:AZ$49)</f>
        <v>14.848001406021087</v>
      </c>
      <c r="BC48" s="1">
        <v>27.37</v>
      </c>
      <c r="BD48" s="1">
        <v>26.91</v>
      </c>
      <c r="BE48" s="1">
        <f t="shared" si="11"/>
        <v>0.46000000000000085</v>
      </c>
      <c r="BF48" s="8">
        <f t="shared" si="12"/>
        <v>27.14</v>
      </c>
      <c r="BG48" s="1">
        <f>10^(-(0.3012*BF48)+11.434)</f>
        <v>1817.3224851205027</v>
      </c>
      <c r="BH48" s="1">
        <f t="shared" si="13"/>
        <v>3.0228319230561915</v>
      </c>
      <c r="BI48" s="1">
        <f>BH48/MIN(BH$2:BH$49)</f>
        <v>10.316633442106671</v>
      </c>
      <c r="BJ48" s="1"/>
      <c r="BL48" s="1"/>
      <c r="BM48" s="1">
        <v>34.72</v>
      </c>
      <c r="BN48" s="1">
        <v>34.56</v>
      </c>
      <c r="BO48" s="14">
        <f t="shared" si="14"/>
        <v>0.15999999999999659</v>
      </c>
      <c r="BP48" s="22">
        <f t="shared" si="15"/>
        <v>34.64</v>
      </c>
      <c r="BQ48" s="1">
        <f t="shared" si="16"/>
        <v>10.009952116549659</v>
      </c>
      <c r="BR48" s="1">
        <f t="shared" si="17"/>
        <v>1.6649990881592944E-2</v>
      </c>
      <c r="BS48" s="1">
        <f>BR48/MIN(BR$2:BR$49)</f>
        <v>81.209717549500724</v>
      </c>
      <c r="BU48" s="1"/>
      <c r="BV48" s="1"/>
      <c r="BW48" s="1"/>
      <c r="BX48" s="1">
        <v>30.48</v>
      </c>
      <c r="BY48" s="1">
        <v>25.98</v>
      </c>
      <c r="BZ48" s="1">
        <f t="shared" si="18"/>
        <v>4.5</v>
      </c>
      <c r="CA48" s="21">
        <f t="shared" si="19"/>
        <v>28.23</v>
      </c>
      <c r="CC48" s="1"/>
      <c r="CD48" s="17">
        <v>30.34</v>
      </c>
      <c r="CE48" s="17">
        <v>28.76</v>
      </c>
      <c r="CF48" s="17">
        <f t="shared" si="20"/>
        <v>1.5799999999999983</v>
      </c>
      <c r="CG48" s="27">
        <f t="shared" si="21"/>
        <v>29.55</v>
      </c>
      <c r="CH48" s="17">
        <f>10^(-(0.3012*CG48)+11.434)</f>
        <v>341.61741336366299</v>
      </c>
      <c r="CI48" s="17">
        <f t="shared" si="22"/>
        <v>0.56822717544216728</v>
      </c>
      <c r="CJ48" s="17">
        <f>CI48/MIN(CI$2:CI$49)</f>
        <v>792.59257582036037</v>
      </c>
      <c r="CK48" s="1"/>
      <c r="CL48" s="17">
        <v>25.67</v>
      </c>
      <c r="CM48" s="17">
        <f t="shared" si="23"/>
        <v>5.9699999999999989</v>
      </c>
      <c r="CN48" s="25">
        <f t="shared" si="24"/>
        <v>31.540000000000003</v>
      </c>
      <c r="CO48" s="17">
        <v>31.64</v>
      </c>
      <c r="CP48" s="17">
        <f t="shared" si="25"/>
        <v>9.9999999999997868E-2</v>
      </c>
      <c r="CR48" s="1"/>
      <c r="CS48" s="1"/>
      <c r="CT48" s="1"/>
      <c r="CU48" s="1"/>
      <c r="CV48" s="1">
        <v>27.18</v>
      </c>
      <c r="CW48" s="1">
        <v>33.67</v>
      </c>
      <c r="CX48" s="1"/>
      <c r="CY48" s="1"/>
      <c r="CZ48" s="1">
        <v>26.55</v>
      </c>
      <c r="DA48" s="1">
        <v>22.37</v>
      </c>
      <c r="DB48" s="1">
        <f t="shared" si="26"/>
        <v>4.18</v>
      </c>
      <c r="DC48" s="1">
        <f t="shared" si="27"/>
        <v>27.68</v>
      </c>
      <c r="DD48" s="1">
        <f t="shared" si="28"/>
        <v>1.129999999999999</v>
      </c>
      <c r="DE48" s="19">
        <f t="shared" si="29"/>
        <v>27.115000000000002</v>
      </c>
      <c r="DF48" s="1">
        <f>10^(-(0.3012*DE48)+11.434)</f>
        <v>1849.1068183193192</v>
      </c>
      <c r="DG48" s="1">
        <f t="shared" si="30"/>
        <v>3.0757001937308193</v>
      </c>
      <c r="DH48" s="1">
        <f>DG48/MIN(DG$2:DG$49)</f>
        <v>5.1921831088256258</v>
      </c>
      <c r="DJ48" s="17">
        <v>31.95</v>
      </c>
      <c r="DK48" s="1">
        <v>28.13</v>
      </c>
      <c r="DL48" s="1">
        <v>27.36</v>
      </c>
      <c r="DM48" s="1">
        <v>26.86</v>
      </c>
      <c r="DN48" s="1">
        <f t="shared" si="31"/>
        <v>1.2699999999999996</v>
      </c>
      <c r="DO48" s="10">
        <f t="shared" si="32"/>
        <v>27.45</v>
      </c>
      <c r="DP48" s="1">
        <f>10^(-(0.3012*DO48)+11.434)</f>
        <v>1465.7503278595832</v>
      </c>
      <c r="DQ48" s="1">
        <f>DP48/R48</f>
        <v>2.4380465869766841</v>
      </c>
      <c r="DR48" s="1">
        <f>DQ48/MIN(DQ$2:DQ$49)</f>
        <v>1.5408061385251055</v>
      </c>
      <c r="DS48" s="15">
        <v>24.41</v>
      </c>
      <c r="DT48" s="1">
        <v>27.66</v>
      </c>
      <c r="DU48" s="1">
        <v>27.41</v>
      </c>
      <c r="DV48" s="1">
        <f t="shared" si="33"/>
        <v>0.25</v>
      </c>
      <c r="DW48" s="10">
        <f t="shared" si="34"/>
        <v>27.535</v>
      </c>
      <c r="DX48" s="1">
        <f>10^(-(0.3012*DW48)+11.434)</f>
        <v>1381.8407635896067</v>
      </c>
      <c r="DY48" s="1">
        <f>DX48/R48</f>
        <v>2.2984761411137411</v>
      </c>
      <c r="DZ48" s="1">
        <f>DY48/MIN(DY$2:DY$49)</f>
        <v>4.3055238569128838</v>
      </c>
      <c r="EC48" s="17">
        <v>28.03</v>
      </c>
      <c r="ED48" s="1">
        <v>33.229999999999997</v>
      </c>
      <c r="EE48" s="1">
        <v>32.5</v>
      </c>
      <c r="EF48" s="1">
        <v>32.729999999999997</v>
      </c>
      <c r="EG48" s="1">
        <f t="shared" si="35"/>
        <v>0.72999999999999687</v>
      </c>
      <c r="EH48" s="10">
        <f t="shared" si="36"/>
        <v>32.819999999999993</v>
      </c>
      <c r="EI48" s="1">
        <f>10^(-(0.3012*EH48)+11.434)</f>
        <v>35.368447756342825</v>
      </c>
      <c r="EJ48" s="1">
        <f>EI48/R48</f>
        <v>5.882988507663188E-2</v>
      </c>
      <c r="EK48" s="1">
        <f>EJ48/MIN(EJ$2:EJ$49)</f>
        <v>1.5786650709136325</v>
      </c>
    </row>
    <row r="49" spans="1:141" ht="15.75" customHeight="1">
      <c r="A49" s="1" t="s">
        <v>101</v>
      </c>
      <c r="B49" s="5" t="s">
        <v>107</v>
      </c>
      <c r="C49" s="1">
        <v>28.22</v>
      </c>
      <c r="D49" s="1">
        <v>32.200000000000003</v>
      </c>
      <c r="E49" s="1">
        <f>ABS(C49-D49)</f>
        <v>3.980000000000004</v>
      </c>
      <c r="F49" s="1">
        <f>C49+4.45</f>
        <v>32.67</v>
      </c>
      <c r="G49" s="1">
        <f>ABS(D49-F49)</f>
        <v>0.46999999999999886</v>
      </c>
      <c r="H49" s="12">
        <f>AVERAGE(F49,D49)</f>
        <v>32.435000000000002</v>
      </c>
      <c r="J49" s="1">
        <v>24.64</v>
      </c>
      <c r="K49" s="1">
        <v>30.74</v>
      </c>
      <c r="L49" s="1">
        <f t="shared" si="0"/>
        <v>6.0999999999999979</v>
      </c>
      <c r="M49" s="1">
        <f t="shared" si="1"/>
        <v>30.26</v>
      </c>
      <c r="N49" s="1">
        <f t="shared" si="2"/>
        <v>0.47999999999999687</v>
      </c>
      <c r="O49" s="1">
        <v>30.65</v>
      </c>
      <c r="P49" s="1">
        <v>28.82</v>
      </c>
      <c r="Q49" s="1">
        <v>29.93</v>
      </c>
      <c r="R49" s="1">
        <f t="shared" si="3"/>
        <v>46.193194817967338</v>
      </c>
      <c r="S49" s="12">
        <f t="shared" si="4"/>
        <v>30.080000000000002</v>
      </c>
      <c r="T49" s="1">
        <f>10^(-(0.3012*S49)+11.434)</f>
        <v>236.53967730666608</v>
      </c>
      <c r="U49" s="1">
        <f>T49/R49</f>
        <v>5.1206606998886652</v>
      </c>
      <c r="V49" s="1">
        <f>U49/MIN(U$2:U$49)</f>
        <v>29.379797628967307</v>
      </c>
      <c r="W49" s="1">
        <v>21.99</v>
      </c>
      <c r="X49" s="1">
        <v>27.66</v>
      </c>
      <c r="Y49" s="1">
        <v>27.58</v>
      </c>
      <c r="Z49" s="1">
        <v>26.62</v>
      </c>
      <c r="AA49" s="1">
        <v>27.02</v>
      </c>
      <c r="AE49" s="1">
        <v>37.67</v>
      </c>
      <c r="AF49" s="1">
        <v>39.18</v>
      </c>
      <c r="AG49" s="1"/>
      <c r="AH49" s="1"/>
      <c r="AI49" s="1">
        <v>33.25</v>
      </c>
      <c r="AJ49" s="1">
        <v>30.81</v>
      </c>
      <c r="AK49" s="1">
        <f>ABS(AI49-AJ49)</f>
        <v>2.4400000000000013</v>
      </c>
      <c r="AL49" s="1">
        <v>30.74</v>
      </c>
      <c r="AM49" s="1">
        <v>32.5</v>
      </c>
      <c r="AN49" s="12">
        <f t="shared" si="5"/>
        <v>31.824999999999999</v>
      </c>
      <c r="AO49" s="1">
        <f>10^(-(0.3012*AN49)+11.434)</f>
        <v>70.519625941907705</v>
      </c>
      <c r="AP49" s="1">
        <f t="shared" si="6"/>
        <v>1.5266236990059483</v>
      </c>
      <c r="AQ49" s="1">
        <f>AP49/MIN(AP$2:AP$49)</f>
        <v>22.983914636831759</v>
      </c>
      <c r="AR49" s="1"/>
      <c r="AT49" s="1">
        <v>33.61</v>
      </c>
      <c r="AU49" s="1">
        <v>33.32</v>
      </c>
      <c r="AV49" s="1">
        <f t="shared" si="7"/>
        <v>0.28999999999999915</v>
      </c>
      <c r="AW49" s="1"/>
      <c r="AX49" s="10">
        <f t="shared" si="8"/>
        <v>33.465000000000003</v>
      </c>
      <c r="AY49" s="1">
        <f t="shared" si="9"/>
        <v>22.612157407263126</v>
      </c>
      <c r="AZ49" s="1">
        <f t="shared" si="10"/>
        <v>0.48951274092148062</v>
      </c>
      <c r="BA49" s="1">
        <f>AZ49/MIN(AZ$2:AZ$49)</f>
        <v>22.983914636831873</v>
      </c>
      <c r="BC49" s="1">
        <v>28.82</v>
      </c>
      <c r="BD49" s="1">
        <v>31.07</v>
      </c>
      <c r="BE49" s="1">
        <f t="shared" si="11"/>
        <v>2.25</v>
      </c>
      <c r="BF49" s="8">
        <f t="shared" si="12"/>
        <v>29.945</v>
      </c>
      <c r="BG49" s="1">
        <f>10^(-(0.3012*BF49)+11.434)</f>
        <v>259.75624645762804</v>
      </c>
      <c r="BH49" s="1">
        <f t="shared" si="13"/>
        <v>5.6232578733998508</v>
      </c>
      <c r="BI49" s="1">
        <f>BH49/MIN(BH$2:BH$49)</f>
        <v>19.191636090587934</v>
      </c>
      <c r="BJ49" s="1"/>
      <c r="BL49" s="1"/>
      <c r="BM49" s="1">
        <v>38.28</v>
      </c>
      <c r="BN49" s="1">
        <v>36.79</v>
      </c>
      <c r="BO49" s="14">
        <f t="shared" si="14"/>
        <v>1.490000000000002</v>
      </c>
      <c r="BP49" s="22">
        <f t="shared" si="15"/>
        <v>37.534999999999997</v>
      </c>
      <c r="BQ49" s="1">
        <f t="shared" si="16"/>
        <v>1.3441817664836346</v>
      </c>
      <c r="BR49" s="1">
        <f t="shared" si="17"/>
        <v>2.9099129683076191E-2</v>
      </c>
      <c r="BS49" s="1">
        <f>BR49/MIN(BR$2:BR$49)</f>
        <v>141.92993373416331</v>
      </c>
      <c r="BU49" s="1"/>
      <c r="BV49" s="1"/>
      <c r="BW49" s="1"/>
      <c r="BX49" s="1">
        <v>31.16</v>
      </c>
      <c r="BY49" s="1">
        <v>30.16</v>
      </c>
      <c r="BZ49" s="1">
        <f t="shared" si="18"/>
        <v>1</v>
      </c>
      <c r="CA49" s="21">
        <f t="shared" si="19"/>
        <v>30.66</v>
      </c>
      <c r="CC49" s="1"/>
      <c r="CD49" s="17">
        <v>33.78</v>
      </c>
      <c r="CE49" s="17">
        <v>31.59</v>
      </c>
      <c r="CF49" s="17">
        <f t="shared" si="20"/>
        <v>2.1900000000000013</v>
      </c>
      <c r="CG49" s="27">
        <f t="shared" si="21"/>
        <v>32.685000000000002</v>
      </c>
      <c r="CH49" s="17">
        <f>10^(-(0.3012*CG49)+11.434)</f>
        <v>38.839890782083792</v>
      </c>
      <c r="CI49" s="17">
        <f t="shared" si="22"/>
        <v>0.84081412717045068</v>
      </c>
      <c r="CJ49" s="17">
        <f>CI49/MIN(CI$2:CI$49)</f>
        <v>1172.8109172561078</v>
      </c>
      <c r="CK49" s="1"/>
      <c r="CL49" s="17">
        <v>26.84</v>
      </c>
      <c r="CM49" s="17">
        <f t="shared" si="23"/>
        <v>8.5999999999999979</v>
      </c>
      <c r="CN49" s="25">
        <f t="shared" si="24"/>
        <v>32.71</v>
      </c>
      <c r="CO49" s="17">
        <v>35.44</v>
      </c>
      <c r="CP49" s="17">
        <f t="shared" si="25"/>
        <v>2.7299999999999969</v>
      </c>
      <c r="CR49" s="1"/>
      <c r="CS49" s="1"/>
      <c r="CT49" s="1"/>
      <c r="CU49" s="1"/>
      <c r="CV49" s="1">
        <v>27.92</v>
      </c>
      <c r="CW49" s="1">
        <v>32.020000000000003</v>
      </c>
      <c r="CX49" s="1"/>
      <c r="CY49" s="1"/>
      <c r="CZ49" s="1">
        <v>28.99</v>
      </c>
      <c r="DA49" s="1">
        <v>21.93</v>
      </c>
      <c r="DB49" s="1">
        <f t="shared" si="26"/>
        <v>7.0599999999999987</v>
      </c>
      <c r="DC49" s="1">
        <f t="shared" si="27"/>
        <v>27.24</v>
      </c>
      <c r="DD49" s="1">
        <f t="shared" si="28"/>
        <v>1.75</v>
      </c>
      <c r="DE49" s="19">
        <f t="shared" si="29"/>
        <v>28.114999999999998</v>
      </c>
      <c r="DF49" s="1">
        <f>10^(-(0.3012*DE49)+11.434)</f>
        <v>924.19156406293359</v>
      </c>
      <c r="DG49" s="1">
        <f t="shared" si="30"/>
        <v>20.007093419385217</v>
      </c>
      <c r="DH49" s="1">
        <f>DG49/MIN(DG$2:DG$49)</f>
        <v>33.774583335712379</v>
      </c>
      <c r="DJ49" s="17">
        <v>30.49</v>
      </c>
      <c r="DK49" s="1">
        <v>29.29</v>
      </c>
      <c r="DL49" s="1">
        <v>29.82</v>
      </c>
      <c r="DM49" s="1">
        <v>27.54</v>
      </c>
      <c r="DN49" s="1">
        <f t="shared" si="31"/>
        <v>2.2800000000000011</v>
      </c>
      <c r="DO49" s="10">
        <f t="shared" si="32"/>
        <v>28.883333333333336</v>
      </c>
      <c r="DP49" s="1">
        <f>10^(-(0.3012*DO49)+11.434)</f>
        <v>542.42537761900405</v>
      </c>
      <c r="DQ49" s="1">
        <f>DP49/R49</f>
        <v>11.742538695505466</v>
      </c>
      <c r="DR49" s="1">
        <f>DQ49/MIN(DQ$2:DQ$49)</f>
        <v>7.4210951507451393</v>
      </c>
      <c r="DS49" s="15">
        <v>25.42</v>
      </c>
      <c r="DT49" s="1">
        <v>29.49</v>
      </c>
      <c r="DU49" s="1">
        <v>29.83</v>
      </c>
      <c r="DV49" s="1">
        <f t="shared" si="33"/>
        <v>0.33999999999999986</v>
      </c>
      <c r="DW49" s="10">
        <f t="shared" si="34"/>
        <v>29.659999999999997</v>
      </c>
      <c r="DX49" s="1">
        <f>10^(-(0.3012*DW49)+11.434)</f>
        <v>316.52498727466326</v>
      </c>
      <c r="DY49" s="1">
        <f>DX49/R49</f>
        <v>6.8521995181755102</v>
      </c>
      <c r="DZ49" s="1">
        <f>DY49/MIN(DY$2:DY$49)</f>
        <v>12.835594840473783</v>
      </c>
      <c r="EC49" s="17">
        <v>31.26</v>
      </c>
      <c r="ED49" s="1">
        <v>33.75</v>
      </c>
      <c r="EE49" s="1">
        <v>33.520000000000003</v>
      </c>
      <c r="EF49" s="1">
        <v>33.74</v>
      </c>
      <c r="EG49" s="1">
        <f t="shared" si="35"/>
        <v>0.22999999999999687</v>
      </c>
      <c r="EH49" s="10">
        <f t="shared" si="36"/>
        <v>33.670000000000009</v>
      </c>
      <c r="EI49" s="1">
        <f>10^(-(0.3012*EH49)+11.434)</f>
        <v>19.615347212154312</v>
      </c>
      <c r="EJ49" s="1">
        <f>EI49/R49</f>
        <v>0.42463716331923229</v>
      </c>
      <c r="EK49" s="1">
        <f>EJ49/MIN(EJ$2:EJ$49)</f>
        <v>11.394886402900635</v>
      </c>
    </row>
    <row r="50" spans="1:141" ht="15.75" customHeight="1">
      <c r="B50" s="5"/>
      <c r="E50">
        <f>AVERAGE(E2:E49)</f>
        <v>4.4543749999999998</v>
      </c>
      <c r="L50" s="1">
        <f>AVERAGE(L2:L49)</f>
        <v>5.619791666666667</v>
      </c>
      <c r="M50" s="1"/>
      <c r="N50" s="1"/>
      <c r="BP50" s="22"/>
      <c r="CM50" s="17">
        <f>AVERAGE(CM2:CM49)</f>
        <v>5.8702083333333333</v>
      </c>
      <c r="CN50" s="17"/>
      <c r="DB50" s="1">
        <f>AVERAGE(DB2:DB49)</f>
        <v>5.3064583333333335</v>
      </c>
      <c r="DC50" s="1"/>
      <c r="DD50" s="1"/>
      <c r="DE50" s="19" t="e">
        <f t="shared" si="29"/>
        <v>#DIV/0!</v>
      </c>
    </row>
    <row r="51" spans="1:141" ht="15.75" customHeight="1">
      <c r="B51" s="5"/>
      <c r="BP51" s="22"/>
    </row>
    <row r="52" spans="1:141" ht="15.75" customHeight="1">
      <c r="B52" s="5"/>
      <c r="BP52" s="22"/>
    </row>
    <row r="53" spans="1:141" ht="15.75" customHeight="1">
      <c r="B53" s="5"/>
      <c r="BP53" s="22"/>
    </row>
    <row r="54" spans="1:141" ht="15.75" customHeight="1">
      <c r="B54" s="5"/>
      <c r="BP54" s="22"/>
    </row>
    <row r="55" spans="1:141" ht="15.75" customHeight="1">
      <c r="B55" s="5"/>
      <c r="BP55" s="22"/>
    </row>
  </sheetData>
  <sortState ref="A2:CV55">
    <sortCondition ref="B2:B55"/>
    <sortCondition ref="A2:A55"/>
  </sortState>
  <conditionalFormatting sqref="AK1:AK1048576">
    <cfRule type="colorScale" priority="38">
      <colorScale>
        <cfvo type="formula" val="0.8"/>
        <cfvo type="max"/>
        <color rgb="FFFFFFFF"/>
        <color rgb="FFE67C73"/>
      </colorScale>
    </cfRule>
  </conditionalFormatting>
  <conditionalFormatting sqref="N1:N1048576">
    <cfRule type="colorScale" priority="37">
      <colorScale>
        <cfvo type="min"/>
        <cfvo type="max"/>
        <color rgb="FFFCFCFF"/>
        <color rgb="FFF8696B"/>
      </colorScale>
    </cfRule>
  </conditionalFormatting>
  <conditionalFormatting sqref="EG1:EG1048576">
    <cfRule type="colorScale" priority="32">
      <colorScale>
        <cfvo type="min"/>
        <cfvo type="max"/>
        <color rgb="FFFCFCFF"/>
        <color rgb="FFF8696B"/>
      </colorScale>
    </cfRule>
  </conditionalFormatting>
  <conditionalFormatting sqref="DV1:DV104857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N1:DN1048576">
    <cfRule type="colorScale" priority="30">
      <colorScale>
        <cfvo type="min"/>
        <cfvo type="max"/>
        <color rgb="FFFCFCFF"/>
        <color rgb="FFF8696B"/>
      </colorScale>
    </cfRule>
  </conditionalFormatting>
  <conditionalFormatting sqref="DD2:DD49">
    <cfRule type="colorScale" priority="29">
      <colorScale>
        <cfvo type="min"/>
        <cfvo type="max"/>
        <color rgb="FFFCFCFF"/>
        <color rgb="FFF8696B"/>
      </colorScale>
    </cfRule>
  </conditionalFormatting>
  <conditionalFormatting sqref="AV1:AW1048576">
    <cfRule type="colorScale" priority="28">
      <colorScale>
        <cfvo type="min"/>
        <cfvo type="max"/>
        <color rgb="FFFCFCFF"/>
        <color rgb="FFF8696B"/>
      </colorScale>
    </cfRule>
  </conditionalFormatting>
  <conditionalFormatting sqref="BZ1:BZ1048576">
    <cfRule type="colorScale" priority="27">
      <colorScale>
        <cfvo type="min"/>
        <cfvo type="max"/>
        <color rgb="FFFCFCFF"/>
        <color rgb="FFF8696B"/>
      </colorScale>
    </cfRule>
  </conditionalFormatting>
  <conditionalFormatting sqref="R1:R104857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T2:V4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V1:V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DX2:DZ4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DZ1:DZ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EI2:EK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EK1:EK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DP2:DR4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DR1:DR1048576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DF2:DH4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DH1:DH104857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AY2:BA4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BA1:BA104857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BQ2:BS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BS1:BS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BE2:BE49">
    <cfRule type="colorScale" priority="11">
      <colorScale>
        <cfvo type="min"/>
        <cfvo type="max"/>
        <color rgb="FFFCFCFF"/>
        <color rgb="FFF8696B"/>
      </colorScale>
    </cfRule>
  </conditionalFormatting>
  <conditionalFormatting sqref="BG2:BI4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BI1:BI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AO2:AQ4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AQ1:AQ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CF2:CF49">
    <cfRule type="colorScale" priority="6">
      <colorScale>
        <cfvo type="min"/>
        <cfvo type="max"/>
        <color rgb="FFFCFCFF"/>
        <color rgb="FFF8696B"/>
      </colorScale>
    </cfRule>
  </conditionalFormatting>
  <conditionalFormatting sqref="CH2:CJ4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CJ1:CJ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CP2:CP49">
    <cfRule type="colorScale" priority="3">
      <colorScale>
        <cfvo type="min"/>
        <cfvo type="max"/>
        <color rgb="FFFCFCFF"/>
        <color rgb="FFF8696B"/>
      </colorScale>
    </cfRule>
  </conditionalFormatting>
  <conditionalFormatting sqref="CR2:CT4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CT1:CT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T2:V49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DX2:DZ49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DZ1:DZ1048576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EI2:EK49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EK1:EK1048576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DP2:DR49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DR1:DR1048576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DF2:DH49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DH1:DH1048576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AY2:BA49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BA1:BA1048576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BQ2:BS49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BS1:BS1048576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BG2:BI49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BI1:BI1048576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AO2:AQ49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AQ1:AQ1048576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CH2:CJ49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CJ1:CJ1048576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CR2:CT49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CT1:CT1048576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F1048576"/>
    </sheetView>
  </sheetViews>
  <sheetFormatPr baseColWidth="10" defaultRowHeight="12" x14ac:dyDescent="0"/>
  <sheetData>
    <row r="1" spans="1:6" ht="24">
      <c r="A1" s="2" t="s">
        <v>0</v>
      </c>
      <c r="B1" s="2" t="s">
        <v>4</v>
      </c>
      <c r="C1" s="2" t="s">
        <v>109</v>
      </c>
      <c r="D1" s="2" t="s">
        <v>6</v>
      </c>
      <c r="E1" s="2" t="s">
        <v>17</v>
      </c>
      <c r="F1" s="2" t="s">
        <v>18</v>
      </c>
    </row>
    <row r="2" spans="1:6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</row>
    <row r="3" spans="1:6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</row>
    <row r="4" spans="1:6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</row>
    <row r="5" spans="1:6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</row>
    <row r="6" spans="1:6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</row>
    <row r="7" spans="1:6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</row>
    <row r="8" spans="1:6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</row>
    <row r="9" spans="1:6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</row>
    <row r="10" spans="1:6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</row>
    <row r="11" spans="1:6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</row>
    <row r="12" spans="1:6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</row>
    <row r="13" spans="1:6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</row>
    <row r="14" spans="1:6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</row>
    <row r="15" spans="1:6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</row>
    <row r="16" spans="1:6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</row>
    <row r="17" spans="1:6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</row>
    <row r="18" spans="1:6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</row>
    <row r="19" spans="1:6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</row>
    <row r="20" spans="1:6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</row>
    <row r="21" spans="1:6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</row>
    <row r="22" spans="1:6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</row>
    <row r="23" spans="1:6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</row>
    <row r="24" spans="1:6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</row>
    <row r="25" spans="1:6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</row>
    <row r="26" spans="1:6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</row>
    <row r="27" spans="1:6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</row>
    <row r="28" spans="1:6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</row>
    <row r="29" spans="1:6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</row>
    <row r="30" spans="1:6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</row>
    <row r="31" spans="1:6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</row>
    <row r="32" spans="1:6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</row>
    <row r="33" spans="1:6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</row>
    <row r="34" spans="1:6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</row>
    <row r="35" spans="1:6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</row>
    <row r="36" spans="1:6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</row>
    <row r="37" spans="1:6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</row>
    <row r="38" spans="1:6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</row>
    <row r="39" spans="1:6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</row>
    <row r="40" spans="1:6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</row>
    <row r="41" spans="1:6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</row>
    <row r="42" spans="1:6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</row>
    <row r="43" spans="1:6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</row>
    <row r="44" spans="1:6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</row>
    <row r="45" spans="1:6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</row>
    <row r="46" spans="1:6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</row>
    <row r="47" spans="1:6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</row>
    <row r="48" spans="1:6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</row>
    <row r="49" spans="1:6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</row>
    <row r="50" spans="1:6">
      <c r="C5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" workbookViewId="0">
      <selection sqref="A1:D1048576"/>
    </sheetView>
  </sheetViews>
  <sheetFormatPr baseColWidth="10" defaultRowHeight="12" x14ac:dyDescent="0"/>
  <cols>
    <col min="1" max="2" width="14.5"/>
    <col min="3" max="4" width="14.5" customWidth="1"/>
  </cols>
  <sheetData>
    <row r="1" spans="1:4" ht="24">
      <c r="A1" s="2" t="s">
        <v>25</v>
      </c>
      <c r="B1" s="2" t="s">
        <v>30</v>
      </c>
      <c r="C1" s="2" t="s">
        <v>41</v>
      </c>
      <c r="D1" s="2" t="s">
        <v>42</v>
      </c>
    </row>
    <row r="2" spans="1:4">
      <c r="A2" s="1">
        <v>28.88</v>
      </c>
      <c r="B2" s="1">
        <v>26.8</v>
      </c>
      <c r="C2" s="1">
        <v>28.24</v>
      </c>
      <c r="D2" s="1">
        <v>25.92</v>
      </c>
    </row>
    <row r="3" spans="1:4">
      <c r="A3" s="1">
        <v>30.22</v>
      </c>
      <c r="B3" s="1">
        <v>26.74</v>
      </c>
      <c r="C3" s="1">
        <v>28.3</v>
      </c>
      <c r="D3" s="1">
        <v>25.6</v>
      </c>
    </row>
    <row r="4" spans="1:4">
      <c r="A4" s="1">
        <v>29.16</v>
      </c>
      <c r="B4" s="1">
        <v>27.39</v>
      </c>
      <c r="C4" s="1">
        <v>28.66</v>
      </c>
      <c r="D4" s="1">
        <v>25.85</v>
      </c>
    </row>
    <row r="5" spans="1:4">
      <c r="A5" s="1">
        <v>29.1</v>
      </c>
      <c r="B5" s="1">
        <v>27.31</v>
      </c>
      <c r="C5" s="1">
        <v>28.17</v>
      </c>
      <c r="D5" s="1">
        <v>24.96</v>
      </c>
    </row>
    <row r="6" spans="1:4">
      <c r="A6" s="1">
        <v>28.07</v>
      </c>
      <c r="B6" s="1">
        <v>26.29</v>
      </c>
      <c r="C6" s="1">
        <v>25.7</v>
      </c>
      <c r="D6" s="1">
        <v>24.18</v>
      </c>
    </row>
    <row r="7" spans="1:4">
      <c r="A7" s="1">
        <v>36.11</v>
      </c>
      <c r="B7" s="1">
        <v>33.06</v>
      </c>
      <c r="C7" s="1">
        <v>31.9</v>
      </c>
      <c r="D7" s="1">
        <v>30.82</v>
      </c>
    </row>
    <row r="8" spans="1:4">
      <c r="A8" s="1">
        <v>33.28</v>
      </c>
      <c r="B8" s="1">
        <v>26.92</v>
      </c>
      <c r="C8" s="1">
        <v>25.99</v>
      </c>
      <c r="D8" s="1">
        <v>24.71</v>
      </c>
    </row>
    <row r="9" spans="1:4">
      <c r="A9" s="1">
        <v>30.63</v>
      </c>
      <c r="B9" s="1">
        <v>26.23</v>
      </c>
      <c r="C9" s="1">
        <v>25.91</v>
      </c>
      <c r="D9" s="1">
        <v>24.7</v>
      </c>
    </row>
    <row r="10" spans="1:4">
      <c r="A10" s="1">
        <v>29.8</v>
      </c>
      <c r="B10" s="1">
        <v>26.69</v>
      </c>
      <c r="C10" s="1">
        <v>28.4</v>
      </c>
      <c r="D10" s="1">
        <v>25.47</v>
      </c>
    </row>
    <row r="11" spans="1:4">
      <c r="A11" s="1">
        <v>28.76</v>
      </c>
      <c r="B11" s="1">
        <v>24.37</v>
      </c>
      <c r="C11" s="1">
        <v>26.49</v>
      </c>
      <c r="D11" s="1">
        <v>24.43</v>
      </c>
    </row>
    <row r="12" spans="1:4">
      <c r="A12" s="1">
        <v>29.56</v>
      </c>
      <c r="B12" s="1">
        <v>25.65</v>
      </c>
      <c r="C12" s="1">
        <v>26.52</v>
      </c>
      <c r="D12" s="1">
        <v>25.03</v>
      </c>
    </row>
    <row r="13" spans="1:4">
      <c r="A13" s="1">
        <v>28.34</v>
      </c>
      <c r="B13" s="1">
        <v>25.59</v>
      </c>
      <c r="C13" s="1">
        <v>23.69</v>
      </c>
      <c r="D13" s="1">
        <v>22.3</v>
      </c>
    </row>
    <row r="14" spans="1:4">
      <c r="A14" s="1">
        <v>29.32</v>
      </c>
      <c r="B14" s="1">
        <v>25.45</v>
      </c>
      <c r="C14" s="1">
        <v>24.4</v>
      </c>
      <c r="D14" s="1">
        <v>23.24</v>
      </c>
    </row>
    <row r="15" spans="1:4">
      <c r="A15" s="1">
        <v>28.14</v>
      </c>
      <c r="B15" s="1">
        <v>26.31</v>
      </c>
      <c r="C15" s="1">
        <v>26.31</v>
      </c>
      <c r="D15" s="1">
        <v>25.19</v>
      </c>
    </row>
    <row r="16" spans="1:4">
      <c r="A16" s="1">
        <v>29.52</v>
      </c>
      <c r="B16" s="1">
        <v>25.7</v>
      </c>
      <c r="C16" s="1">
        <v>25.56</v>
      </c>
      <c r="D16" s="1">
        <v>24.37</v>
      </c>
    </row>
    <row r="17" spans="1:4">
      <c r="A17" s="1">
        <v>29.94</v>
      </c>
      <c r="B17" s="1">
        <v>27.87</v>
      </c>
      <c r="C17" s="1">
        <v>27.01</v>
      </c>
      <c r="D17" s="1">
        <v>25.36</v>
      </c>
    </row>
    <row r="18" spans="1:4">
      <c r="A18" s="1">
        <v>29.41</v>
      </c>
      <c r="B18" s="1">
        <v>25.12</v>
      </c>
      <c r="C18" s="1">
        <v>25.79</v>
      </c>
      <c r="D18" s="1">
        <v>24.26</v>
      </c>
    </row>
    <row r="19" spans="1:4">
      <c r="A19" s="1">
        <v>29.24</v>
      </c>
      <c r="B19" s="1">
        <v>23.39</v>
      </c>
      <c r="C19" s="1">
        <v>25.3</v>
      </c>
      <c r="D19" s="1">
        <v>23.81</v>
      </c>
    </row>
    <row r="20" spans="1:4">
      <c r="A20" s="1">
        <v>29.93</v>
      </c>
      <c r="B20" s="1">
        <v>25.3</v>
      </c>
      <c r="C20" s="1">
        <v>25.24</v>
      </c>
      <c r="D20" s="1">
        <v>24.75</v>
      </c>
    </row>
    <row r="21" spans="1:4">
      <c r="A21" s="1">
        <v>29.68</v>
      </c>
      <c r="B21" s="1">
        <v>24.7</v>
      </c>
      <c r="C21" s="1">
        <v>24.33</v>
      </c>
      <c r="D21" s="1">
        <v>23.59</v>
      </c>
    </row>
    <row r="22" spans="1:4">
      <c r="A22" s="1">
        <v>29.32</v>
      </c>
      <c r="B22" s="1">
        <v>24.16</v>
      </c>
      <c r="C22" s="1">
        <v>23.59</v>
      </c>
      <c r="D22" s="1">
        <v>22.83</v>
      </c>
    </row>
    <row r="23" spans="1:4">
      <c r="A23" s="1">
        <v>30.28</v>
      </c>
      <c r="B23" s="1">
        <v>25.47</v>
      </c>
      <c r="C23" s="1">
        <v>24.42</v>
      </c>
      <c r="D23" s="1">
        <v>23.56</v>
      </c>
    </row>
    <row r="24" spans="1:4">
      <c r="A24" s="1">
        <v>31.26</v>
      </c>
      <c r="B24" s="1">
        <v>26.38</v>
      </c>
      <c r="C24" s="1">
        <v>24.24</v>
      </c>
      <c r="D24" s="1">
        <v>24.27</v>
      </c>
    </row>
    <row r="25" spans="1:4">
      <c r="A25" s="1">
        <v>30.85</v>
      </c>
      <c r="B25" s="1">
        <v>25.16</v>
      </c>
      <c r="C25" s="1">
        <v>25.41</v>
      </c>
      <c r="D25" s="1">
        <v>24.31</v>
      </c>
    </row>
    <row r="26" spans="1:4">
      <c r="A26" s="1">
        <v>34.44</v>
      </c>
      <c r="B26" s="1">
        <v>29.18</v>
      </c>
      <c r="C26" s="1">
        <v>29.1</v>
      </c>
      <c r="D26" s="1">
        <v>27.79</v>
      </c>
    </row>
    <row r="27" spans="1:4">
      <c r="A27" s="1">
        <v>32.1</v>
      </c>
      <c r="B27" s="1">
        <v>28.18</v>
      </c>
      <c r="C27" s="1">
        <v>26.33</v>
      </c>
      <c r="D27" s="1">
        <v>25.62</v>
      </c>
    </row>
    <row r="28" spans="1:4">
      <c r="A28" s="1">
        <v>32.65</v>
      </c>
      <c r="B28" s="1">
        <v>27.25</v>
      </c>
      <c r="C28" s="1">
        <v>26.01</v>
      </c>
      <c r="D28" s="1">
        <v>25.78</v>
      </c>
    </row>
    <row r="29" spans="1:4">
      <c r="A29" s="1">
        <v>32.450000000000003</v>
      </c>
      <c r="B29" s="1">
        <v>30.09</v>
      </c>
      <c r="C29" s="1">
        <v>27.72</v>
      </c>
      <c r="D29" s="1">
        <v>26.71</v>
      </c>
    </row>
    <row r="30" spans="1:4">
      <c r="A30" s="1">
        <v>31.61</v>
      </c>
      <c r="B30" s="1">
        <v>27.69</v>
      </c>
      <c r="C30" s="1">
        <v>27.49</v>
      </c>
      <c r="D30" s="1">
        <v>27</v>
      </c>
    </row>
    <row r="31" spans="1:4">
      <c r="A31" s="1">
        <v>31.3</v>
      </c>
      <c r="B31" s="1">
        <v>28.04</v>
      </c>
      <c r="C31" s="1">
        <v>25.79</v>
      </c>
      <c r="D31" s="1">
        <v>25.82</v>
      </c>
    </row>
    <row r="32" spans="1:4">
      <c r="A32" s="1">
        <v>32.39</v>
      </c>
      <c r="B32" s="1">
        <v>28.05</v>
      </c>
      <c r="C32" s="1">
        <v>26.16</v>
      </c>
      <c r="D32" s="1">
        <v>26.81</v>
      </c>
    </row>
    <row r="33" spans="1:4">
      <c r="A33" s="1">
        <v>33.18</v>
      </c>
      <c r="B33" s="1">
        <v>27.98</v>
      </c>
      <c r="C33" s="1">
        <v>27.12</v>
      </c>
      <c r="D33" s="1">
        <v>26.87</v>
      </c>
    </row>
    <row r="34" spans="1:4">
      <c r="A34" s="1">
        <v>33.130000000000003</v>
      </c>
      <c r="B34" s="1">
        <v>27.36</v>
      </c>
      <c r="C34" s="1">
        <v>30.8</v>
      </c>
      <c r="D34" s="1">
        <v>27.28</v>
      </c>
    </row>
    <row r="35" spans="1:4">
      <c r="A35" s="1">
        <v>33.36</v>
      </c>
      <c r="B35" s="1">
        <v>27.97</v>
      </c>
      <c r="C35" s="1">
        <v>29.3</v>
      </c>
      <c r="D35" s="1">
        <v>27.03</v>
      </c>
    </row>
    <row r="36" spans="1:4">
      <c r="A36" s="1">
        <v>31.73</v>
      </c>
      <c r="B36" s="1">
        <v>27.54</v>
      </c>
      <c r="C36" s="1">
        <v>28.95</v>
      </c>
      <c r="D36" s="1">
        <v>25.17</v>
      </c>
    </row>
    <row r="37" spans="1:4">
      <c r="A37" s="1">
        <v>32.159999999999997</v>
      </c>
      <c r="B37" s="1">
        <v>28.35</v>
      </c>
      <c r="C37" s="1">
        <v>28.94</v>
      </c>
      <c r="D37" s="1">
        <v>26.43</v>
      </c>
    </row>
    <row r="38" spans="1:4">
      <c r="A38" s="1">
        <v>30.68</v>
      </c>
      <c r="B38" s="1">
        <v>26.21</v>
      </c>
      <c r="C38" s="1">
        <v>25.63</v>
      </c>
      <c r="D38" s="1">
        <v>24.2</v>
      </c>
    </row>
    <row r="39" spans="1:4">
      <c r="A39" s="1">
        <v>33.04</v>
      </c>
      <c r="B39" s="1">
        <v>26.74</v>
      </c>
      <c r="C39" s="1">
        <v>28.43</v>
      </c>
      <c r="D39" s="1">
        <v>26.41</v>
      </c>
    </row>
    <row r="40" spans="1:4">
      <c r="A40" s="1">
        <v>35.1</v>
      </c>
      <c r="B40" s="1">
        <v>28.01</v>
      </c>
      <c r="C40" s="1">
        <v>27.44</v>
      </c>
      <c r="D40" s="1">
        <v>27.26</v>
      </c>
    </row>
    <row r="41" spans="1:4">
      <c r="A41" s="1">
        <v>35.770000000000003</v>
      </c>
      <c r="B41" s="1">
        <v>29.62</v>
      </c>
      <c r="C41" s="1">
        <v>29.24</v>
      </c>
      <c r="D41" s="1">
        <v>28.36</v>
      </c>
    </row>
    <row r="42" spans="1:4">
      <c r="A42" s="1">
        <v>31.94</v>
      </c>
      <c r="B42" s="1">
        <v>30.07</v>
      </c>
      <c r="C42" s="1">
        <v>29.24</v>
      </c>
      <c r="D42" s="1">
        <v>27.58</v>
      </c>
    </row>
    <row r="43" spans="1:4">
      <c r="A43" s="1">
        <v>30.03</v>
      </c>
      <c r="B43" s="1">
        <v>28.92</v>
      </c>
      <c r="C43" s="1">
        <v>27.42</v>
      </c>
      <c r="D43" s="1">
        <v>26.65</v>
      </c>
    </row>
    <row r="44" spans="1:4">
      <c r="A44" s="1">
        <v>31.98</v>
      </c>
      <c r="B44" s="1">
        <v>29.04</v>
      </c>
      <c r="C44" s="1">
        <v>29.91</v>
      </c>
      <c r="D44" s="1">
        <v>28.11</v>
      </c>
    </row>
    <row r="45" spans="1:4">
      <c r="A45" s="1">
        <v>30.86</v>
      </c>
      <c r="B45" s="1">
        <v>28.56</v>
      </c>
      <c r="C45" s="1">
        <v>27.82</v>
      </c>
      <c r="D45" s="1">
        <v>27.14</v>
      </c>
    </row>
    <row r="46" spans="1:4">
      <c r="A46" s="1">
        <v>34.72</v>
      </c>
      <c r="B46" s="1">
        <v>31.13</v>
      </c>
      <c r="C46" s="1">
        <v>29.64</v>
      </c>
      <c r="D46" s="1">
        <v>28.2</v>
      </c>
    </row>
    <row r="47" spans="1:4">
      <c r="A47" s="1">
        <v>32.06</v>
      </c>
      <c r="B47" s="1">
        <v>29.16</v>
      </c>
      <c r="C47" s="1">
        <v>28.23</v>
      </c>
      <c r="D47" s="1">
        <v>27.07</v>
      </c>
    </row>
    <row r="48" spans="1:4">
      <c r="A48" s="1">
        <v>31.95</v>
      </c>
      <c r="B48" s="1">
        <v>28.13</v>
      </c>
      <c r="C48" s="1">
        <v>27.36</v>
      </c>
      <c r="D48" s="1">
        <v>26.86</v>
      </c>
    </row>
    <row r="49" spans="1:4">
      <c r="A49" s="1">
        <v>30.49</v>
      </c>
      <c r="B49" s="1">
        <v>29.29</v>
      </c>
      <c r="C49" s="1">
        <v>29.82</v>
      </c>
      <c r="D49" s="1">
        <v>27.54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datasheet</vt:lpstr>
      <vt:lpstr>carm-notes</vt:lpstr>
      <vt:lpstr>craf-notes</vt:lpstr>
      <vt:lpstr>Sheet5</vt:lpstr>
      <vt:lpstr>BMP2-notes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dcterms:created xsi:type="dcterms:W3CDTF">2015-08-07T22:46:14Z</dcterms:created>
  <dcterms:modified xsi:type="dcterms:W3CDTF">2015-08-09T16:43:45Z</dcterms:modified>
</cp:coreProperties>
</file>