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checkCompatibility="1" autoCompressPictures="0"/>
  <bookViews>
    <workbookView xWindow="1100" yWindow="900" windowWidth="36760" windowHeight="26400" tabRatio="500" activeTab="8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W49" i="2"/>
  <c r="EV49" i="2"/>
  <c r="EW48" i="2"/>
  <c r="EV48" i="2"/>
  <c r="EW47" i="2"/>
  <c r="EV47" i="2"/>
  <c r="EW46" i="2"/>
  <c r="EV46" i="2"/>
  <c r="EW45" i="2"/>
  <c r="EV45" i="2"/>
  <c r="EW44" i="2"/>
  <c r="EV44" i="2"/>
  <c r="EW43" i="2"/>
  <c r="EV43" i="2"/>
  <c r="EW42" i="2"/>
  <c r="EV42" i="2"/>
  <c r="EW41" i="2"/>
  <c r="EV41" i="2"/>
  <c r="EW40" i="2"/>
  <c r="EV40" i="2"/>
  <c r="EW39" i="2"/>
  <c r="EV39" i="2"/>
  <c r="EW38" i="2"/>
  <c r="EV38" i="2"/>
  <c r="EW37" i="2"/>
  <c r="EV37" i="2"/>
  <c r="EW36" i="2"/>
  <c r="EV36" i="2"/>
  <c r="EW35" i="2"/>
  <c r="EV35" i="2"/>
  <c r="EW34" i="2"/>
  <c r="EV34" i="2"/>
  <c r="EW33" i="2"/>
  <c r="EV33" i="2"/>
  <c r="EW32" i="2"/>
  <c r="EV32" i="2"/>
  <c r="EW31" i="2"/>
  <c r="EV31" i="2"/>
  <c r="EW30" i="2"/>
  <c r="EV30" i="2"/>
  <c r="EW29" i="2"/>
  <c r="EV29" i="2"/>
  <c r="EW28" i="2"/>
  <c r="EV28" i="2"/>
  <c r="EW27" i="2"/>
  <c r="EV27" i="2"/>
  <c r="EW26" i="2"/>
  <c r="EV26" i="2"/>
  <c r="EW25" i="2"/>
  <c r="EV25" i="2"/>
  <c r="EW24" i="2"/>
  <c r="EV24" i="2"/>
  <c r="EW23" i="2"/>
  <c r="EV23" i="2"/>
  <c r="EW22" i="2"/>
  <c r="EV22" i="2"/>
  <c r="EW21" i="2"/>
  <c r="EV21" i="2"/>
  <c r="EW20" i="2"/>
  <c r="EV20" i="2"/>
  <c r="EW19" i="2"/>
  <c r="EV19" i="2"/>
  <c r="EW18" i="2"/>
  <c r="EV18" i="2"/>
  <c r="EW17" i="2"/>
  <c r="EV17" i="2"/>
  <c r="EW16" i="2"/>
  <c r="EV16" i="2"/>
  <c r="EW15" i="2"/>
  <c r="EV15" i="2"/>
  <c r="EW14" i="2"/>
  <c r="EV14" i="2"/>
  <c r="EW13" i="2"/>
  <c r="EV13" i="2"/>
  <c r="EW12" i="2"/>
  <c r="EV12" i="2"/>
  <c r="EW11" i="2"/>
  <c r="EV11" i="2"/>
  <c r="EW10" i="2"/>
  <c r="EV10" i="2"/>
  <c r="EW9" i="2"/>
  <c r="EV9" i="2"/>
  <c r="EW8" i="2"/>
  <c r="EV8" i="2"/>
  <c r="EW7" i="2"/>
  <c r="EV7" i="2"/>
  <c r="EW6" i="2"/>
  <c r="EV6" i="2"/>
  <c r="EW5" i="2"/>
  <c r="EV5" i="2"/>
  <c r="EW4" i="2"/>
  <c r="EV4" i="2"/>
  <c r="EW3" i="2"/>
  <c r="EV3" i="2"/>
  <c r="EW2" i="2"/>
  <c r="EV2" i="2"/>
  <c r="Q49" i="2"/>
  <c r="BS49" i="2"/>
  <c r="BX49" i="2"/>
  <c r="F49" i="2"/>
  <c r="H49" i="2"/>
  <c r="BW49" i="2"/>
  <c r="Q48" i="2"/>
  <c r="BS48" i="2"/>
  <c r="BX48" i="2"/>
  <c r="F48" i="2"/>
  <c r="H48" i="2"/>
  <c r="BW48" i="2"/>
  <c r="Q47" i="2"/>
  <c r="BS47" i="2"/>
  <c r="BX47" i="2"/>
  <c r="F47" i="2"/>
  <c r="H47" i="2"/>
  <c r="BW47" i="2"/>
  <c r="Q46" i="2"/>
  <c r="BS46" i="2"/>
  <c r="BX46" i="2"/>
  <c r="F46" i="2"/>
  <c r="H46" i="2"/>
  <c r="BW46" i="2"/>
  <c r="Q45" i="2"/>
  <c r="BS45" i="2"/>
  <c r="BX45" i="2"/>
  <c r="F45" i="2"/>
  <c r="H45" i="2"/>
  <c r="BW45" i="2"/>
  <c r="Q44" i="2"/>
  <c r="BS44" i="2"/>
  <c r="BX44" i="2"/>
  <c r="F44" i="2"/>
  <c r="H44" i="2"/>
  <c r="BW44" i="2"/>
  <c r="Q43" i="2"/>
  <c r="BS43" i="2"/>
  <c r="BX43" i="2"/>
  <c r="F43" i="2"/>
  <c r="H43" i="2"/>
  <c r="BW43" i="2"/>
  <c r="Q42" i="2"/>
  <c r="BS42" i="2"/>
  <c r="BX42" i="2"/>
  <c r="F42" i="2"/>
  <c r="H42" i="2"/>
  <c r="BW42" i="2"/>
  <c r="Q41" i="2"/>
  <c r="BS41" i="2"/>
  <c r="BX41" i="2"/>
  <c r="F41" i="2"/>
  <c r="H41" i="2"/>
  <c r="BW41" i="2"/>
  <c r="Q40" i="2"/>
  <c r="BS40" i="2"/>
  <c r="BX40" i="2"/>
  <c r="F40" i="2"/>
  <c r="H40" i="2"/>
  <c r="BW40" i="2"/>
  <c r="Q39" i="2"/>
  <c r="BS39" i="2"/>
  <c r="BX39" i="2"/>
  <c r="F39" i="2"/>
  <c r="H39" i="2"/>
  <c r="BW39" i="2"/>
  <c r="Q38" i="2"/>
  <c r="BS38" i="2"/>
  <c r="BX38" i="2"/>
  <c r="F38" i="2"/>
  <c r="H38" i="2"/>
  <c r="BW38" i="2"/>
  <c r="Q37" i="2"/>
  <c r="BS37" i="2"/>
  <c r="BX37" i="2"/>
  <c r="F37" i="2"/>
  <c r="H37" i="2"/>
  <c r="BW37" i="2"/>
  <c r="Q36" i="2"/>
  <c r="BS36" i="2"/>
  <c r="BX36" i="2"/>
  <c r="F36" i="2"/>
  <c r="H36" i="2"/>
  <c r="BW36" i="2"/>
  <c r="Q35" i="2"/>
  <c r="BS35" i="2"/>
  <c r="BX35" i="2"/>
  <c r="F35" i="2"/>
  <c r="H35" i="2"/>
  <c r="BW35" i="2"/>
  <c r="Q34" i="2"/>
  <c r="BS34" i="2"/>
  <c r="BX34" i="2"/>
  <c r="F34" i="2"/>
  <c r="H34" i="2"/>
  <c r="BW34" i="2"/>
  <c r="Q33" i="2"/>
  <c r="BS33" i="2"/>
  <c r="BX33" i="2"/>
  <c r="F33" i="2"/>
  <c r="H33" i="2"/>
  <c r="BW33" i="2"/>
  <c r="Q32" i="2"/>
  <c r="BS32" i="2"/>
  <c r="BX32" i="2"/>
  <c r="F32" i="2"/>
  <c r="H32" i="2"/>
  <c r="BW32" i="2"/>
  <c r="Q31" i="2"/>
  <c r="BS31" i="2"/>
  <c r="BX31" i="2"/>
  <c r="F31" i="2"/>
  <c r="H31" i="2"/>
  <c r="BW31" i="2"/>
  <c r="Q30" i="2"/>
  <c r="BS30" i="2"/>
  <c r="BX30" i="2"/>
  <c r="F30" i="2"/>
  <c r="H30" i="2"/>
  <c r="BW30" i="2"/>
  <c r="Q29" i="2"/>
  <c r="BS29" i="2"/>
  <c r="BX29" i="2"/>
  <c r="F29" i="2"/>
  <c r="H29" i="2"/>
  <c r="BW29" i="2"/>
  <c r="Q28" i="2"/>
  <c r="BS28" i="2"/>
  <c r="BX28" i="2"/>
  <c r="F28" i="2"/>
  <c r="H28" i="2"/>
  <c r="BW28" i="2"/>
  <c r="Q27" i="2"/>
  <c r="BS27" i="2"/>
  <c r="BX27" i="2"/>
  <c r="F27" i="2"/>
  <c r="H27" i="2"/>
  <c r="BW27" i="2"/>
  <c r="Q26" i="2"/>
  <c r="BS26" i="2"/>
  <c r="BX26" i="2"/>
  <c r="F26" i="2"/>
  <c r="H26" i="2"/>
  <c r="BW26" i="2"/>
  <c r="Q25" i="2"/>
  <c r="BS25" i="2"/>
  <c r="BX25" i="2"/>
  <c r="F25" i="2"/>
  <c r="H25" i="2"/>
  <c r="BW25" i="2"/>
  <c r="Q24" i="2"/>
  <c r="BS24" i="2"/>
  <c r="BX24" i="2"/>
  <c r="F24" i="2"/>
  <c r="H24" i="2"/>
  <c r="BW24" i="2"/>
  <c r="Q23" i="2"/>
  <c r="BS23" i="2"/>
  <c r="BX23" i="2"/>
  <c r="F23" i="2"/>
  <c r="H23" i="2"/>
  <c r="BW23" i="2"/>
  <c r="Q22" i="2"/>
  <c r="BS22" i="2"/>
  <c r="BX22" i="2"/>
  <c r="F22" i="2"/>
  <c r="H22" i="2"/>
  <c r="BW22" i="2"/>
  <c r="Q21" i="2"/>
  <c r="BS21" i="2"/>
  <c r="BX21" i="2"/>
  <c r="F21" i="2"/>
  <c r="H21" i="2"/>
  <c r="BW21" i="2"/>
  <c r="Q20" i="2"/>
  <c r="BS20" i="2"/>
  <c r="BX20" i="2"/>
  <c r="F20" i="2"/>
  <c r="H20" i="2"/>
  <c r="BW20" i="2"/>
  <c r="Q19" i="2"/>
  <c r="BS19" i="2"/>
  <c r="BX19" i="2"/>
  <c r="F19" i="2"/>
  <c r="H19" i="2"/>
  <c r="BW19" i="2"/>
  <c r="Q18" i="2"/>
  <c r="BS18" i="2"/>
  <c r="BX18" i="2"/>
  <c r="F18" i="2"/>
  <c r="H18" i="2"/>
  <c r="BW18" i="2"/>
  <c r="Q17" i="2"/>
  <c r="BS17" i="2"/>
  <c r="BX17" i="2"/>
  <c r="F17" i="2"/>
  <c r="H17" i="2"/>
  <c r="BW17" i="2"/>
  <c r="Q16" i="2"/>
  <c r="BS16" i="2"/>
  <c r="BX16" i="2"/>
  <c r="F16" i="2"/>
  <c r="H16" i="2"/>
  <c r="BW16" i="2"/>
  <c r="Q15" i="2"/>
  <c r="BS15" i="2"/>
  <c r="BX15" i="2"/>
  <c r="F15" i="2"/>
  <c r="H15" i="2"/>
  <c r="BW15" i="2"/>
  <c r="Q14" i="2"/>
  <c r="BS14" i="2"/>
  <c r="BX14" i="2"/>
  <c r="F14" i="2"/>
  <c r="H14" i="2"/>
  <c r="BW14" i="2"/>
  <c r="Q13" i="2"/>
  <c r="BS13" i="2"/>
  <c r="BX13" i="2"/>
  <c r="F13" i="2"/>
  <c r="H13" i="2"/>
  <c r="BW13" i="2"/>
  <c r="Q12" i="2"/>
  <c r="BS12" i="2"/>
  <c r="BX12" i="2"/>
  <c r="F12" i="2"/>
  <c r="H12" i="2"/>
  <c r="BW12" i="2"/>
  <c r="Q11" i="2"/>
  <c r="BS11" i="2"/>
  <c r="BX11" i="2"/>
  <c r="F11" i="2"/>
  <c r="H11" i="2"/>
  <c r="BW11" i="2"/>
  <c r="Q10" i="2"/>
  <c r="BS10" i="2"/>
  <c r="BX10" i="2"/>
  <c r="F10" i="2"/>
  <c r="H10" i="2"/>
  <c r="BW10" i="2"/>
  <c r="Q9" i="2"/>
  <c r="BS9" i="2"/>
  <c r="BX9" i="2"/>
  <c r="F9" i="2"/>
  <c r="H9" i="2"/>
  <c r="BW9" i="2"/>
  <c r="Q8" i="2"/>
  <c r="BS8" i="2"/>
  <c r="BX8" i="2"/>
  <c r="F8" i="2"/>
  <c r="H8" i="2"/>
  <c r="BW8" i="2"/>
  <c r="Q7" i="2"/>
  <c r="BS7" i="2"/>
  <c r="BX7" i="2"/>
  <c r="F7" i="2"/>
  <c r="H7" i="2"/>
  <c r="BW7" i="2"/>
  <c r="Q6" i="2"/>
  <c r="BS6" i="2"/>
  <c r="BX6" i="2"/>
  <c r="F6" i="2"/>
  <c r="H6" i="2"/>
  <c r="BW6" i="2"/>
  <c r="Q5" i="2"/>
  <c r="BS5" i="2"/>
  <c r="BX5" i="2"/>
  <c r="F5" i="2"/>
  <c r="H5" i="2"/>
  <c r="BW5" i="2"/>
  <c r="Q4" i="2"/>
  <c r="BS4" i="2"/>
  <c r="BX4" i="2"/>
  <c r="F4" i="2"/>
  <c r="H4" i="2"/>
  <c r="BW4" i="2"/>
  <c r="Q3" i="2"/>
  <c r="BS3" i="2"/>
  <c r="BX3" i="2"/>
  <c r="F3" i="2"/>
  <c r="H3" i="2"/>
  <c r="BW3" i="2"/>
  <c r="Q2" i="2"/>
  <c r="BS2" i="2"/>
  <c r="BX2" i="2"/>
  <c r="F2" i="2"/>
  <c r="H2" i="2"/>
  <c r="BW2" i="2"/>
  <c r="ED49" i="2"/>
  <c r="EF49" i="2"/>
  <c r="EK49" i="2"/>
  <c r="EJ49" i="2"/>
  <c r="ED48" i="2"/>
  <c r="EF48" i="2"/>
  <c r="EK48" i="2"/>
  <c r="EJ48" i="2"/>
  <c r="ED47" i="2"/>
  <c r="EF47" i="2"/>
  <c r="EK47" i="2"/>
  <c r="EJ47" i="2"/>
  <c r="ED46" i="2"/>
  <c r="EF46" i="2"/>
  <c r="EK46" i="2"/>
  <c r="EJ46" i="2"/>
  <c r="ED45" i="2"/>
  <c r="EF45" i="2"/>
  <c r="EK45" i="2"/>
  <c r="EJ45" i="2"/>
  <c r="ED44" i="2"/>
  <c r="EF44" i="2"/>
  <c r="EK44" i="2"/>
  <c r="EJ44" i="2"/>
  <c r="ED43" i="2"/>
  <c r="EF43" i="2"/>
  <c r="EK43" i="2"/>
  <c r="EJ43" i="2"/>
  <c r="ED42" i="2"/>
  <c r="EF42" i="2"/>
  <c r="EK42" i="2"/>
  <c r="EJ42" i="2"/>
  <c r="ED41" i="2"/>
  <c r="EF41" i="2"/>
  <c r="EK41" i="2"/>
  <c r="EJ41" i="2"/>
  <c r="ED40" i="2"/>
  <c r="EF40" i="2"/>
  <c r="EK40" i="2"/>
  <c r="EJ40" i="2"/>
  <c r="ED39" i="2"/>
  <c r="EF39" i="2"/>
  <c r="EK39" i="2"/>
  <c r="EJ39" i="2"/>
  <c r="ED38" i="2"/>
  <c r="EF38" i="2"/>
  <c r="EK38" i="2"/>
  <c r="EJ38" i="2"/>
  <c r="ED37" i="2"/>
  <c r="EF37" i="2"/>
  <c r="EK37" i="2"/>
  <c r="EJ37" i="2"/>
  <c r="ED36" i="2"/>
  <c r="EF36" i="2"/>
  <c r="EK36" i="2"/>
  <c r="EJ36" i="2"/>
  <c r="ED35" i="2"/>
  <c r="EF35" i="2"/>
  <c r="EK35" i="2"/>
  <c r="EJ35" i="2"/>
  <c r="ED34" i="2"/>
  <c r="EF34" i="2"/>
  <c r="EK34" i="2"/>
  <c r="EJ34" i="2"/>
  <c r="ED33" i="2"/>
  <c r="EF33" i="2"/>
  <c r="EK33" i="2"/>
  <c r="EJ33" i="2"/>
  <c r="ED32" i="2"/>
  <c r="EF32" i="2"/>
  <c r="EK32" i="2"/>
  <c r="EJ32" i="2"/>
  <c r="ED31" i="2"/>
  <c r="EF31" i="2"/>
  <c r="EK31" i="2"/>
  <c r="EJ31" i="2"/>
  <c r="ED30" i="2"/>
  <c r="EF30" i="2"/>
  <c r="EK30" i="2"/>
  <c r="EJ30" i="2"/>
  <c r="ED29" i="2"/>
  <c r="EF29" i="2"/>
  <c r="EK29" i="2"/>
  <c r="EJ29" i="2"/>
  <c r="ED28" i="2"/>
  <c r="EF28" i="2"/>
  <c r="EK28" i="2"/>
  <c r="EJ28" i="2"/>
  <c r="ED27" i="2"/>
  <c r="EF27" i="2"/>
  <c r="EK27" i="2"/>
  <c r="EJ27" i="2"/>
  <c r="ED26" i="2"/>
  <c r="EF26" i="2"/>
  <c r="EK26" i="2"/>
  <c r="EJ26" i="2"/>
  <c r="ED25" i="2"/>
  <c r="EF25" i="2"/>
  <c r="EK25" i="2"/>
  <c r="EJ25" i="2"/>
  <c r="ED24" i="2"/>
  <c r="EF24" i="2"/>
  <c r="EK24" i="2"/>
  <c r="EJ24" i="2"/>
  <c r="ED23" i="2"/>
  <c r="EF23" i="2"/>
  <c r="EK23" i="2"/>
  <c r="EJ23" i="2"/>
  <c r="ED22" i="2"/>
  <c r="EF22" i="2"/>
  <c r="EK22" i="2"/>
  <c r="EJ22" i="2"/>
  <c r="ED21" i="2"/>
  <c r="EF21" i="2"/>
  <c r="EK21" i="2"/>
  <c r="EJ21" i="2"/>
  <c r="ED20" i="2"/>
  <c r="EF20" i="2"/>
  <c r="EK20" i="2"/>
  <c r="EJ20" i="2"/>
  <c r="ED19" i="2"/>
  <c r="EF19" i="2"/>
  <c r="EK19" i="2"/>
  <c r="EJ19" i="2"/>
  <c r="ED18" i="2"/>
  <c r="EF18" i="2"/>
  <c r="EK18" i="2"/>
  <c r="EJ18" i="2"/>
  <c r="ED17" i="2"/>
  <c r="EF17" i="2"/>
  <c r="EK17" i="2"/>
  <c r="EJ17" i="2"/>
  <c r="ED16" i="2"/>
  <c r="EF16" i="2"/>
  <c r="EK16" i="2"/>
  <c r="EJ16" i="2"/>
  <c r="ED15" i="2"/>
  <c r="EF15" i="2"/>
  <c r="EK15" i="2"/>
  <c r="EJ15" i="2"/>
  <c r="ED14" i="2"/>
  <c r="EF14" i="2"/>
  <c r="EK14" i="2"/>
  <c r="EJ14" i="2"/>
  <c r="ED13" i="2"/>
  <c r="EF13" i="2"/>
  <c r="EK13" i="2"/>
  <c r="EJ13" i="2"/>
  <c r="ED12" i="2"/>
  <c r="EF12" i="2"/>
  <c r="EK12" i="2"/>
  <c r="EJ12" i="2"/>
  <c r="ED11" i="2"/>
  <c r="EF11" i="2"/>
  <c r="EK11" i="2"/>
  <c r="EJ11" i="2"/>
  <c r="ED10" i="2"/>
  <c r="EF10" i="2"/>
  <c r="EK10" i="2"/>
  <c r="EJ10" i="2"/>
  <c r="ED9" i="2"/>
  <c r="EF9" i="2"/>
  <c r="EK9" i="2"/>
  <c r="EJ9" i="2"/>
  <c r="ED8" i="2"/>
  <c r="EF8" i="2"/>
  <c r="EK8" i="2"/>
  <c r="EJ8" i="2"/>
  <c r="ED7" i="2"/>
  <c r="EF7" i="2"/>
  <c r="EK7" i="2"/>
  <c r="EJ7" i="2"/>
  <c r="ED6" i="2"/>
  <c r="EF6" i="2"/>
  <c r="EK6" i="2"/>
  <c r="EJ6" i="2"/>
  <c r="ED5" i="2"/>
  <c r="EF5" i="2"/>
  <c r="EK5" i="2"/>
  <c r="EJ5" i="2"/>
  <c r="ED4" i="2"/>
  <c r="EF4" i="2"/>
  <c r="EK4" i="2"/>
  <c r="EJ4" i="2"/>
  <c r="ED3" i="2"/>
  <c r="EF3" i="2"/>
  <c r="EK3" i="2"/>
  <c r="EJ3" i="2"/>
  <c r="ED2" i="2"/>
  <c r="EF2" i="2"/>
  <c r="EK2" i="2"/>
  <c r="EJ2" i="2"/>
  <c r="FQ49" i="2"/>
  <c r="FV49" i="2"/>
  <c r="FU49" i="2"/>
  <c r="FQ48" i="2"/>
  <c r="FV48" i="2"/>
  <c r="FU48" i="2"/>
  <c r="FQ47" i="2"/>
  <c r="FV47" i="2"/>
  <c r="FU47" i="2"/>
  <c r="FQ46" i="2"/>
  <c r="FV46" i="2"/>
  <c r="FU46" i="2"/>
  <c r="FQ45" i="2"/>
  <c r="FV45" i="2"/>
  <c r="FU45" i="2"/>
  <c r="FQ44" i="2"/>
  <c r="FV44" i="2"/>
  <c r="FU44" i="2"/>
  <c r="FQ43" i="2"/>
  <c r="FV43" i="2"/>
  <c r="FU43" i="2"/>
  <c r="FQ42" i="2"/>
  <c r="FV42" i="2"/>
  <c r="FU42" i="2"/>
  <c r="FQ41" i="2"/>
  <c r="FV41" i="2"/>
  <c r="FU41" i="2"/>
  <c r="FQ40" i="2"/>
  <c r="FV40" i="2"/>
  <c r="FU40" i="2"/>
  <c r="FQ39" i="2"/>
  <c r="FV39" i="2"/>
  <c r="FU39" i="2"/>
  <c r="FQ38" i="2"/>
  <c r="FV38" i="2"/>
  <c r="FU38" i="2"/>
  <c r="FQ37" i="2"/>
  <c r="FV37" i="2"/>
  <c r="FU37" i="2"/>
  <c r="FQ36" i="2"/>
  <c r="FV36" i="2"/>
  <c r="FU36" i="2"/>
  <c r="FQ35" i="2"/>
  <c r="FV35" i="2"/>
  <c r="FU35" i="2"/>
  <c r="FQ34" i="2"/>
  <c r="FV34" i="2"/>
  <c r="FU34" i="2"/>
  <c r="FQ33" i="2"/>
  <c r="FV33" i="2"/>
  <c r="FU33" i="2"/>
  <c r="FQ32" i="2"/>
  <c r="FV32" i="2"/>
  <c r="FU32" i="2"/>
  <c r="FQ31" i="2"/>
  <c r="FV31" i="2"/>
  <c r="FU31" i="2"/>
  <c r="FQ30" i="2"/>
  <c r="FV30" i="2"/>
  <c r="FU30" i="2"/>
  <c r="FQ29" i="2"/>
  <c r="FV29" i="2"/>
  <c r="FU29" i="2"/>
  <c r="FQ28" i="2"/>
  <c r="FV28" i="2"/>
  <c r="FU28" i="2"/>
  <c r="FQ27" i="2"/>
  <c r="FV27" i="2"/>
  <c r="FU27" i="2"/>
  <c r="FQ26" i="2"/>
  <c r="FV26" i="2"/>
  <c r="FU26" i="2"/>
  <c r="FQ25" i="2"/>
  <c r="FV25" i="2"/>
  <c r="FU25" i="2"/>
  <c r="FQ24" i="2"/>
  <c r="FV24" i="2"/>
  <c r="FU24" i="2"/>
  <c r="FQ23" i="2"/>
  <c r="FV23" i="2"/>
  <c r="FU23" i="2"/>
  <c r="FQ22" i="2"/>
  <c r="FV22" i="2"/>
  <c r="FU22" i="2"/>
  <c r="FQ21" i="2"/>
  <c r="FV21" i="2"/>
  <c r="FU21" i="2"/>
  <c r="FQ20" i="2"/>
  <c r="FV20" i="2"/>
  <c r="FU20" i="2"/>
  <c r="FQ19" i="2"/>
  <c r="FV19" i="2"/>
  <c r="FU19" i="2"/>
  <c r="FQ18" i="2"/>
  <c r="FV18" i="2"/>
  <c r="FU18" i="2"/>
  <c r="FQ17" i="2"/>
  <c r="FV17" i="2"/>
  <c r="FU17" i="2"/>
  <c r="FQ16" i="2"/>
  <c r="FV16" i="2"/>
  <c r="FU16" i="2"/>
  <c r="FQ15" i="2"/>
  <c r="FV15" i="2"/>
  <c r="FU15" i="2"/>
  <c r="FQ14" i="2"/>
  <c r="FV14" i="2"/>
  <c r="FU14" i="2"/>
  <c r="FQ13" i="2"/>
  <c r="FV13" i="2"/>
  <c r="FU13" i="2"/>
  <c r="FQ12" i="2"/>
  <c r="FV12" i="2"/>
  <c r="FU12" i="2"/>
  <c r="FQ11" i="2"/>
  <c r="FV11" i="2"/>
  <c r="FU11" i="2"/>
  <c r="FQ10" i="2"/>
  <c r="FV10" i="2"/>
  <c r="FU10" i="2"/>
  <c r="FQ9" i="2"/>
  <c r="FV9" i="2"/>
  <c r="FU9" i="2"/>
  <c r="FQ8" i="2"/>
  <c r="FV8" i="2"/>
  <c r="FU8" i="2"/>
  <c r="FQ7" i="2"/>
  <c r="FV7" i="2"/>
  <c r="FU7" i="2"/>
  <c r="FQ6" i="2"/>
  <c r="FV6" i="2"/>
  <c r="FU6" i="2"/>
  <c r="FQ5" i="2"/>
  <c r="FV5" i="2"/>
  <c r="FU5" i="2"/>
  <c r="FQ4" i="2"/>
  <c r="FV4" i="2"/>
  <c r="FU4" i="2"/>
  <c r="FQ3" i="2"/>
  <c r="FV3" i="2"/>
  <c r="FU3" i="2"/>
  <c r="FQ2" i="2"/>
  <c r="FV2" i="2"/>
  <c r="FU2" i="2"/>
  <c r="FD49" i="2"/>
  <c r="FI49" i="2"/>
  <c r="FH49" i="2"/>
  <c r="FD48" i="2"/>
  <c r="FI48" i="2"/>
  <c r="FH48" i="2"/>
  <c r="FD47" i="2"/>
  <c r="FI47" i="2"/>
  <c r="FH47" i="2"/>
  <c r="FD46" i="2"/>
  <c r="FI46" i="2"/>
  <c r="FH46" i="2"/>
  <c r="FD45" i="2"/>
  <c r="FI45" i="2"/>
  <c r="FH45" i="2"/>
  <c r="FD44" i="2"/>
  <c r="FI44" i="2"/>
  <c r="FH44" i="2"/>
  <c r="FD43" i="2"/>
  <c r="FI43" i="2"/>
  <c r="FH43" i="2"/>
  <c r="FD42" i="2"/>
  <c r="FI42" i="2"/>
  <c r="FH42" i="2"/>
  <c r="FD41" i="2"/>
  <c r="FI41" i="2"/>
  <c r="FH41" i="2"/>
  <c r="FD40" i="2"/>
  <c r="FI40" i="2"/>
  <c r="FH40" i="2"/>
  <c r="FD39" i="2"/>
  <c r="FI39" i="2"/>
  <c r="FH39" i="2"/>
  <c r="FD38" i="2"/>
  <c r="FI38" i="2"/>
  <c r="FH38" i="2"/>
  <c r="FD37" i="2"/>
  <c r="FI37" i="2"/>
  <c r="FH37" i="2"/>
  <c r="FD36" i="2"/>
  <c r="FI36" i="2"/>
  <c r="FH36" i="2"/>
  <c r="FD35" i="2"/>
  <c r="FI35" i="2"/>
  <c r="FH35" i="2"/>
  <c r="FD34" i="2"/>
  <c r="FI34" i="2"/>
  <c r="FH34" i="2"/>
  <c r="FD33" i="2"/>
  <c r="FI33" i="2"/>
  <c r="FH33" i="2"/>
  <c r="FD32" i="2"/>
  <c r="FI32" i="2"/>
  <c r="FH32" i="2"/>
  <c r="FD31" i="2"/>
  <c r="FI31" i="2"/>
  <c r="FH31" i="2"/>
  <c r="FD30" i="2"/>
  <c r="FI30" i="2"/>
  <c r="FH30" i="2"/>
  <c r="FD29" i="2"/>
  <c r="FI29" i="2"/>
  <c r="FH29" i="2"/>
  <c r="FD28" i="2"/>
  <c r="FI28" i="2"/>
  <c r="FH28" i="2"/>
  <c r="FD27" i="2"/>
  <c r="FI27" i="2"/>
  <c r="FH27" i="2"/>
  <c r="FD26" i="2"/>
  <c r="FI26" i="2"/>
  <c r="FH26" i="2"/>
  <c r="FD25" i="2"/>
  <c r="FI25" i="2"/>
  <c r="FH25" i="2"/>
  <c r="FD24" i="2"/>
  <c r="FI24" i="2"/>
  <c r="FH24" i="2"/>
  <c r="FD23" i="2"/>
  <c r="FI23" i="2"/>
  <c r="FH23" i="2"/>
  <c r="FD22" i="2"/>
  <c r="FI22" i="2"/>
  <c r="FH22" i="2"/>
  <c r="FD21" i="2"/>
  <c r="FI21" i="2"/>
  <c r="FH21" i="2"/>
  <c r="FD20" i="2"/>
  <c r="FI20" i="2"/>
  <c r="FH20" i="2"/>
  <c r="FD19" i="2"/>
  <c r="FI19" i="2"/>
  <c r="FH19" i="2"/>
  <c r="FD18" i="2"/>
  <c r="FI18" i="2"/>
  <c r="FH18" i="2"/>
  <c r="FD17" i="2"/>
  <c r="FI17" i="2"/>
  <c r="FH17" i="2"/>
  <c r="FD16" i="2"/>
  <c r="FI16" i="2"/>
  <c r="FH16" i="2"/>
  <c r="FD15" i="2"/>
  <c r="FI15" i="2"/>
  <c r="FH15" i="2"/>
  <c r="FD14" i="2"/>
  <c r="FI14" i="2"/>
  <c r="FH14" i="2"/>
  <c r="FD13" i="2"/>
  <c r="FI13" i="2"/>
  <c r="FH13" i="2"/>
  <c r="FD12" i="2"/>
  <c r="FI12" i="2"/>
  <c r="FH12" i="2"/>
  <c r="FD11" i="2"/>
  <c r="FI11" i="2"/>
  <c r="FH11" i="2"/>
  <c r="FD10" i="2"/>
  <c r="FI10" i="2"/>
  <c r="FH10" i="2"/>
  <c r="FD9" i="2"/>
  <c r="FI9" i="2"/>
  <c r="FH9" i="2"/>
  <c r="FD8" i="2"/>
  <c r="FI8" i="2"/>
  <c r="FH8" i="2"/>
  <c r="FD7" i="2"/>
  <c r="FI7" i="2"/>
  <c r="FH7" i="2"/>
  <c r="FD6" i="2"/>
  <c r="FI6" i="2"/>
  <c r="FH6" i="2"/>
  <c r="FD5" i="2"/>
  <c r="FI5" i="2"/>
  <c r="FH5" i="2"/>
  <c r="FD4" i="2"/>
  <c r="FI4" i="2"/>
  <c r="FH4" i="2"/>
  <c r="FD3" i="2"/>
  <c r="FI3" i="2"/>
  <c r="FH3" i="2"/>
  <c r="FD2" i="2"/>
  <c r="FI2" i="2"/>
  <c r="FH2" i="2"/>
  <c r="DP38" i="2"/>
  <c r="DR38" i="2"/>
  <c r="DW38" i="2"/>
  <c r="DP39" i="2"/>
  <c r="DR39" i="2"/>
  <c r="DW39" i="2"/>
  <c r="DP40" i="2"/>
  <c r="DR40" i="2"/>
  <c r="DW40" i="2"/>
  <c r="DP41" i="2"/>
  <c r="DR41" i="2"/>
  <c r="DW41" i="2"/>
  <c r="DP42" i="2"/>
  <c r="DR42" i="2"/>
  <c r="DW42" i="2"/>
  <c r="DP43" i="2"/>
  <c r="DR43" i="2"/>
  <c r="DW43" i="2"/>
  <c r="DP44" i="2"/>
  <c r="DR44" i="2"/>
  <c r="DW44" i="2"/>
  <c r="DP45" i="2"/>
  <c r="DR45" i="2"/>
  <c r="DW45" i="2"/>
  <c r="DP46" i="2"/>
  <c r="DR46" i="2"/>
  <c r="DW46" i="2"/>
  <c r="DP47" i="2"/>
  <c r="DR47" i="2"/>
  <c r="DW47" i="2"/>
  <c r="DP48" i="2"/>
  <c r="DR48" i="2"/>
  <c r="DW48" i="2"/>
  <c r="DP49" i="2"/>
  <c r="DR49" i="2"/>
  <c r="DW49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P37" i="2"/>
  <c r="DR37" i="2"/>
  <c r="DW37" i="2"/>
  <c r="DV37" i="2"/>
  <c r="DP36" i="2"/>
  <c r="DR36" i="2"/>
  <c r="DW36" i="2"/>
  <c r="DV36" i="2"/>
  <c r="DP35" i="2"/>
  <c r="DR35" i="2"/>
  <c r="DW35" i="2"/>
  <c r="DV35" i="2"/>
  <c r="DP34" i="2"/>
  <c r="DR34" i="2"/>
  <c r="DW34" i="2"/>
  <c r="DV34" i="2"/>
  <c r="DP33" i="2"/>
  <c r="DR33" i="2"/>
  <c r="DW33" i="2"/>
  <c r="DV33" i="2"/>
  <c r="DP32" i="2"/>
  <c r="DR32" i="2"/>
  <c r="DW32" i="2"/>
  <c r="DV32" i="2"/>
  <c r="DP31" i="2"/>
  <c r="DR31" i="2"/>
  <c r="DW31" i="2"/>
  <c r="DV31" i="2"/>
  <c r="DP30" i="2"/>
  <c r="DR30" i="2"/>
  <c r="DW30" i="2"/>
  <c r="DV30" i="2"/>
  <c r="DP29" i="2"/>
  <c r="DR29" i="2"/>
  <c r="DW29" i="2"/>
  <c r="DV29" i="2"/>
  <c r="DP28" i="2"/>
  <c r="DR28" i="2"/>
  <c r="DW28" i="2"/>
  <c r="DV28" i="2"/>
  <c r="DP27" i="2"/>
  <c r="DR27" i="2"/>
  <c r="DW27" i="2"/>
  <c r="DV27" i="2"/>
  <c r="DP26" i="2"/>
  <c r="DR26" i="2"/>
  <c r="DW26" i="2"/>
  <c r="DV26" i="2"/>
  <c r="DP25" i="2"/>
  <c r="DR25" i="2"/>
  <c r="DW25" i="2"/>
  <c r="DV25" i="2"/>
  <c r="DP24" i="2"/>
  <c r="DR24" i="2"/>
  <c r="DW24" i="2"/>
  <c r="DV24" i="2"/>
  <c r="DP23" i="2"/>
  <c r="DR23" i="2"/>
  <c r="DW23" i="2"/>
  <c r="DV23" i="2"/>
  <c r="DP22" i="2"/>
  <c r="DR22" i="2"/>
  <c r="DW22" i="2"/>
  <c r="DV22" i="2"/>
  <c r="DP21" i="2"/>
  <c r="DR21" i="2"/>
  <c r="DW21" i="2"/>
  <c r="DV21" i="2"/>
  <c r="DP20" i="2"/>
  <c r="DR20" i="2"/>
  <c r="DW20" i="2"/>
  <c r="DV20" i="2"/>
  <c r="DP19" i="2"/>
  <c r="DR19" i="2"/>
  <c r="DW19" i="2"/>
  <c r="DV19" i="2"/>
  <c r="DP18" i="2"/>
  <c r="DR18" i="2"/>
  <c r="DW18" i="2"/>
  <c r="DV18" i="2"/>
  <c r="DP17" i="2"/>
  <c r="DR17" i="2"/>
  <c r="DW17" i="2"/>
  <c r="DV17" i="2"/>
  <c r="DP16" i="2"/>
  <c r="DR16" i="2"/>
  <c r="DW16" i="2"/>
  <c r="DV16" i="2"/>
  <c r="DP15" i="2"/>
  <c r="DR15" i="2"/>
  <c r="DW15" i="2"/>
  <c r="DV15" i="2"/>
  <c r="DP14" i="2"/>
  <c r="DR14" i="2"/>
  <c r="DW14" i="2"/>
  <c r="DV14" i="2"/>
  <c r="DP13" i="2"/>
  <c r="DR13" i="2"/>
  <c r="DW13" i="2"/>
  <c r="DV13" i="2"/>
  <c r="DP12" i="2"/>
  <c r="DR12" i="2"/>
  <c r="DW12" i="2"/>
  <c r="DV12" i="2"/>
  <c r="DP11" i="2"/>
  <c r="DR11" i="2"/>
  <c r="DW11" i="2"/>
  <c r="DV11" i="2"/>
  <c r="DP10" i="2"/>
  <c r="DR10" i="2"/>
  <c r="DW10" i="2"/>
  <c r="DV10" i="2"/>
  <c r="DP9" i="2"/>
  <c r="DR9" i="2"/>
  <c r="DW9" i="2"/>
  <c r="DV9" i="2"/>
  <c r="DP8" i="2"/>
  <c r="DR8" i="2"/>
  <c r="DW8" i="2"/>
  <c r="DV8" i="2"/>
  <c r="DP7" i="2"/>
  <c r="DR7" i="2"/>
  <c r="DW7" i="2"/>
  <c r="DV7" i="2"/>
  <c r="DP6" i="2"/>
  <c r="DR6" i="2"/>
  <c r="DW6" i="2"/>
  <c r="DV6" i="2"/>
  <c r="DP5" i="2"/>
  <c r="DR5" i="2"/>
  <c r="DW5" i="2"/>
  <c r="DV5" i="2"/>
  <c r="DP4" i="2"/>
  <c r="DR4" i="2"/>
  <c r="DW4" i="2"/>
  <c r="DV4" i="2"/>
  <c r="DP3" i="2"/>
  <c r="DR3" i="2"/>
  <c r="DW3" i="2"/>
  <c r="DV3" i="2"/>
  <c r="DP2" i="2"/>
  <c r="DR2" i="2"/>
  <c r="DW2" i="2"/>
  <c r="DV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I49" i="2"/>
  <c r="AN49" i="2"/>
  <c r="AM5" i="2"/>
  <c r="I5" i="2"/>
  <c r="AN5" i="2"/>
  <c r="AM6" i="2"/>
  <c r="I6" i="2"/>
  <c r="AN6" i="2"/>
  <c r="AM7" i="2"/>
  <c r="I7" i="2"/>
  <c r="AN7" i="2"/>
  <c r="AM9" i="2"/>
  <c r="I9" i="2"/>
  <c r="AN9" i="2"/>
  <c r="AM10" i="2"/>
  <c r="I10" i="2"/>
  <c r="AN10" i="2"/>
  <c r="AM11" i="2"/>
  <c r="I11" i="2"/>
  <c r="AN11" i="2"/>
  <c r="AM12" i="2"/>
  <c r="I12" i="2"/>
  <c r="AN12" i="2"/>
  <c r="AM13" i="2"/>
  <c r="I13" i="2"/>
  <c r="AN13" i="2"/>
  <c r="AM14" i="2"/>
  <c r="I14" i="2"/>
  <c r="AN14" i="2"/>
  <c r="AM15" i="2"/>
  <c r="I15" i="2"/>
  <c r="AN15" i="2"/>
  <c r="AM16" i="2"/>
  <c r="I16" i="2"/>
  <c r="AN16" i="2"/>
  <c r="AM17" i="2"/>
  <c r="I17" i="2"/>
  <c r="AN17" i="2"/>
  <c r="AM18" i="2"/>
  <c r="I18" i="2"/>
  <c r="AN18" i="2"/>
  <c r="AM19" i="2"/>
  <c r="I19" i="2"/>
  <c r="AN19" i="2"/>
  <c r="AM20" i="2"/>
  <c r="I20" i="2"/>
  <c r="AN20" i="2"/>
  <c r="AM21" i="2"/>
  <c r="I21" i="2"/>
  <c r="AN21" i="2"/>
  <c r="AM22" i="2"/>
  <c r="I22" i="2"/>
  <c r="AN22" i="2"/>
  <c r="AM23" i="2"/>
  <c r="I23" i="2"/>
  <c r="AN23" i="2"/>
  <c r="AM24" i="2"/>
  <c r="I24" i="2"/>
  <c r="AN24" i="2"/>
  <c r="AM25" i="2"/>
  <c r="I25" i="2"/>
  <c r="AN25" i="2"/>
  <c r="AM28" i="2"/>
  <c r="I28" i="2"/>
  <c r="AN28" i="2"/>
  <c r="AM29" i="2"/>
  <c r="I29" i="2"/>
  <c r="AN29" i="2"/>
  <c r="AM30" i="2"/>
  <c r="I30" i="2"/>
  <c r="AN30" i="2"/>
  <c r="AM33" i="2"/>
  <c r="I33" i="2"/>
  <c r="AN33" i="2"/>
  <c r="AM34" i="2"/>
  <c r="I34" i="2"/>
  <c r="AN34" i="2"/>
  <c r="AM35" i="2"/>
  <c r="I35" i="2"/>
  <c r="AN35" i="2"/>
  <c r="AM36" i="2"/>
  <c r="I36" i="2"/>
  <c r="AN36" i="2"/>
  <c r="AM37" i="2"/>
  <c r="I37" i="2"/>
  <c r="AN37" i="2"/>
  <c r="AM38" i="2"/>
  <c r="I38" i="2"/>
  <c r="AN38" i="2"/>
  <c r="AM39" i="2"/>
  <c r="I39" i="2"/>
  <c r="AN39" i="2"/>
  <c r="AM40" i="2"/>
  <c r="I40" i="2"/>
  <c r="AN40" i="2"/>
  <c r="AM41" i="2"/>
  <c r="I41" i="2"/>
  <c r="AN41" i="2"/>
  <c r="AM42" i="2"/>
  <c r="I42" i="2"/>
  <c r="AN42" i="2"/>
  <c r="AM43" i="2"/>
  <c r="I43" i="2"/>
  <c r="AN43" i="2"/>
  <c r="AM44" i="2"/>
  <c r="I44" i="2"/>
  <c r="AN44" i="2"/>
  <c r="AM45" i="2"/>
  <c r="I45" i="2"/>
  <c r="AN45" i="2"/>
  <c r="AM47" i="2"/>
  <c r="I47" i="2"/>
  <c r="AN47" i="2"/>
  <c r="AM48" i="2"/>
  <c r="I48" i="2"/>
  <c r="AN48" i="2"/>
  <c r="AM2" i="2"/>
  <c r="I2" i="2"/>
  <c r="AN2" i="2"/>
  <c r="AM3" i="2"/>
  <c r="I3" i="2"/>
  <c r="AN3" i="2"/>
  <c r="AM4" i="2"/>
  <c r="I4" i="2"/>
  <c r="AN4" i="2"/>
  <c r="AM8" i="2"/>
  <c r="I8" i="2"/>
  <c r="AN8" i="2"/>
  <c r="AM26" i="2"/>
  <c r="I26" i="2"/>
  <c r="AN26" i="2"/>
  <c r="AM27" i="2"/>
  <c r="I27" i="2"/>
  <c r="AN27" i="2"/>
  <c r="AM31" i="2"/>
  <c r="I31" i="2"/>
  <c r="AN31" i="2"/>
  <c r="AM32" i="2"/>
  <c r="I32" i="2"/>
  <c r="AN32" i="2"/>
  <c r="AM46" i="2"/>
  <c r="I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S49" i="2"/>
  <c r="DT49" i="2"/>
  <c r="DS2" i="2"/>
  <c r="DT2" i="2"/>
  <c r="DS3" i="2"/>
  <c r="DT3" i="2"/>
  <c r="DS4" i="2"/>
  <c r="DT4" i="2"/>
  <c r="DS5" i="2"/>
  <c r="DT5" i="2"/>
  <c r="DS6" i="2"/>
  <c r="DT6" i="2"/>
  <c r="DS7" i="2"/>
  <c r="DT7" i="2"/>
  <c r="DS8" i="2"/>
  <c r="DT8" i="2"/>
  <c r="DS9" i="2"/>
  <c r="DT9" i="2"/>
  <c r="DS10" i="2"/>
  <c r="DT10" i="2"/>
  <c r="DS11" i="2"/>
  <c r="DT11" i="2"/>
  <c r="DS12" i="2"/>
  <c r="DT12" i="2"/>
  <c r="DS13" i="2"/>
  <c r="DT13" i="2"/>
  <c r="DS14" i="2"/>
  <c r="DT14" i="2"/>
  <c r="DS15" i="2"/>
  <c r="DT15" i="2"/>
  <c r="DS16" i="2"/>
  <c r="DT16" i="2"/>
  <c r="DS17" i="2"/>
  <c r="DT17" i="2"/>
  <c r="DS18" i="2"/>
  <c r="DT18" i="2"/>
  <c r="DS19" i="2"/>
  <c r="DT19" i="2"/>
  <c r="DS20" i="2"/>
  <c r="DT20" i="2"/>
  <c r="DS21" i="2"/>
  <c r="DT21" i="2"/>
  <c r="DS22" i="2"/>
  <c r="DT22" i="2"/>
  <c r="DS23" i="2"/>
  <c r="DT23" i="2"/>
  <c r="DS24" i="2"/>
  <c r="DT24" i="2"/>
  <c r="DS25" i="2"/>
  <c r="DT25" i="2"/>
  <c r="DS26" i="2"/>
  <c r="DT26" i="2"/>
  <c r="DS27" i="2"/>
  <c r="DT27" i="2"/>
  <c r="DS28" i="2"/>
  <c r="DT28" i="2"/>
  <c r="DS29" i="2"/>
  <c r="DT29" i="2"/>
  <c r="DS30" i="2"/>
  <c r="DT30" i="2"/>
  <c r="DS31" i="2"/>
  <c r="DT31" i="2"/>
  <c r="DS32" i="2"/>
  <c r="DT32" i="2"/>
  <c r="DS33" i="2"/>
  <c r="DT33" i="2"/>
  <c r="DS34" i="2"/>
  <c r="DT34" i="2"/>
  <c r="DS35" i="2"/>
  <c r="DT35" i="2"/>
  <c r="DS36" i="2"/>
  <c r="DT36" i="2"/>
  <c r="DS37" i="2"/>
  <c r="DT37" i="2"/>
  <c r="DS38" i="2"/>
  <c r="DT38" i="2"/>
  <c r="DS39" i="2"/>
  <c r="DT39" i="2"/>
  <c r="DS40" i="2"/>
  <c r="DT40" i="2"/>
  <c r="DS41" i="2"/>
  <c r="DT41" i="2"/>
  <c r="DS42" i="2"/>
  <c r="DT42" i="2"/>
  <c r="DS43" i="2"/>
  <c r="DT43" i="2"/>
  <c r="DS44" i="2"/>
  <c r="DT44" i="2"/>
  <c r="DS45" i="2"/>
  <c r="DT45" i="2"/>
  <c r="DS46" i="2"/>
  <c r="DT46" i="2"/>
  <c r="DS47" i="2"/>
  <c r="DT47" i="2"/>
  <c r="DS48" i="2"/>
  <c r="DT48" i="2"/>
  <c r="DU49" i="2"/>
  <c r="DU48" i="2"/>
  <c r="DU47" i="2"/>
  <c r="DU46" i="2"/>
  <c r="DU45" i="2"/>
  <c r="DU44" i="2"/>
  <c r="DU43" i="2"/>
  <c r="DU42" i="2"/>
  <c r="DU41" i="2"/>
  <c r="DU40" i="2"/>
  <c r="DU39" i="2"/>
  <c r="DU38" i="2"/>
  <c r="DU37" i="2"/>
  <c r="DU36" i="2"/>
  <c r="DU35" i="2"/>
  <c r="DU34" i="2"/>
  <c r="DU33" i="2"/>
  <c r="DU32" i="2"/>
  <c r="DU31" i="2"/>
  <c r="DU30" i="2"/>
  <c r="DU29" i="2"/>
  <c r="DU28" i="2"/>
  <c r="DU27" i="2"/>
  <c r="DU26" i="2"/>
  <c r="DU25" i="2"/>
  <c r="DU24" i="2"/>
  <c r="DU23" i="2"/>
  <c r="DU22" i="2"/>
  <c r="DU21" i="2"/>
  <c r="DU20" i="2"/>
  <c r="DU19" i="2"/>
  <c r="DU18" i="2"/>
  <c r="DU17" i="2"/>
  <c r="DU16" i="2"/>
  <c r="DU15" i="2"/>
  <c r="DU14" i="2"/>
  <c r="DU13" i="2"/>
  <c r="DU12" i="2"/>
  <c r="DU11" i="2"/>
  <c r="DU10" i="2"/>
  <c r="DU9" i="2"/>
  <c r="DU8" i="2"/>
  <c r="DU7" i="2"/>
  <c r="DU6" i="2"/>
  <c r="DU5" i="2"/>
  <c r="DU4" i="2"/>
  <c r="DU3" i="2"/>
  <c r="DU2" i="2"/>
  <c r="DQ3" i="2"/>
  <c r="DQ4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44" i="2"/>
  <c r="DQ45" i="2"/>
  <c r="DQ46" i="2"/>
  <c r="DQ47" i="2"/>
  <c r="DQ48" i="2"/>
  <c r="DQ49" i="2"/>
  <c r="DQ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R3" i="2"/>
  <c r="ER4" i="2"/>
  <c r="ER5" i="2"/>
  <c r="ER6" i="2"/>
  <c r="ER7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2" i="2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Q27" i="2"/>
  <c r="EQ28" i="2"/>
  <c r="EQ29" i="2"/>
  <c r="EQ30" i="2"/>
  <c r="EQ31" i="2"/>
  <c r="EQ32" i="2"/>
  <c r="EQ33" i="2"/>
  <c r="EQ34" i="2"/>
  <c r="EQ35" i="2"/>
  <c r="EQ36" i="2"/>
  <c r="EQ37" i="2"/>
  <c r="EQ38" i="2"/>
  <c r="EQ39" i="2"/>
  <c r="EQ40" i="2"/>
  <c r="EQ41" i="2"/>
  <c r="EQ42" i="2"/>
  <c r="EQ43" i="2"/>
  <c r="EQ44" i="2"/>
  <c r="EQ45" i="2"/>
  <c r="EQ46" i="2"/>
  <c r="EQ47" i="2"/>
  <c r="EQ48" i="2"/>
  <c r="EQ49" i="2"/>
  <c r="EQ2" i="2"/>
  <c r="EG3" i="2"/>
  <c r="EH3" i="2"/>
  <c r="EG4" i="2"/>
  <c r="EH4" i="2"/>
  <c r="EG5" i="2"/>
  <c r="EH5" i="2"/>
  <c r="EG6" i="2"/>
  <c r="EH6" i="2"/>
  <c r="EG7" i="2"/>
  <c r="EH7" i="2"/>
  <c r="EG8" i="2"/>
  <c r="EH8" i="2"/>
  <c r="EG9" i="2"/>
  <c r="EH9" i="2"/>
  <c r="EG10" i="2"/>
  <c r="EH10" i="2"/>
  <c r="EG11" i="2"/>
  <c r="EH11" i="2"/>
  <c r="EG12" i="2"/>
  <c r="EH12" i="2"/>
  <c r="EG13" i="2"/>
  <c r="EH13" i="2"/>
  <c r="EG14" i="2"/>
  <c r="EH14" i="2"/>
  <c r="EG15" i="2"/>
  <c r="EH15" i="2"/>
  <c r="EG16" i="2"/>
  <c r="EH16" i="2"/>
  <c r="EG17" i="2"/>
  <c r="EH17" i="2"/>
  <c r="EG18" i="2"/>
  <c r="EH18" i="2"/>
  <c r="EG19" i="2"/>
  <c r="EH19" i="2"/>
  <c r="EG20" i="2"/>
  <c r="EH20" i="2"/>
  <c r="EG21" i="2"/>
  <c r="EH21" i="2"/>
  <c r="EG22" i="2"/>
  <c r="EH22" i="2"/>
  <c r="EG23" i="2"/>
  <c r="EH23" i="2"/>
  <c r="EG24" i="2"/>
  <c r="EH24" i="2"/>
  <c r="EG25" i="2"/>
  <c r="EH25" i="2"/>
  <c r="EG26" i="2"/>
  <c r="EH26" i="2"/>
  <c r="EG27" i="2"/>
  <c r="EH27" i="2"/>
  <c r="EG28" i="2"/>
  <c r="EH28" i="2"/>
  <c r="EG29" i="2"/>
  <c r="EH29" i="2"/>
  <c r="EG30" i="2"/>
  <c r="EH30" i="2"/>
  <c r="EG31" i="2"/>
  <c r="EH31" i="2"/>
  <c r="EG32" i="2"/>
  <c r="EH32" i="2"/>
  <c r="EG33" i="2"/>
  <c r="EH33" i="2"/>
  <c r="EG34" i="2"/>
  <c r="EH34" i="2"/>
  <c r="EG35" i="2"/>
  <c r="EH35" i="2"/>
  <c r="EG36" i="2"/>
  <c r="EH36" i="2"/>
  <c r="EG37" i="2"/>
  <c r="EH37" i="2"/>
  <c r="EG38" i="2"/>
  <c r="EH38" i="2"/>
  <c r="EG39" i="2"/>
  <c r="EH39" i="2"/>
  <c r="EG40" i="2"/>
  <c r="EH40" i="2"/>
  <c r="EG41" i="2"/>
  <c r="EH41" i="2"/>
  <c r="EG42" i="2"/>
  <c r="EH42" i="2"/>
  <c r="EG43" i="2"/>
  <c r="EH43" i="2"/>
  <c r="EG44" i="2"/>
  <c r="EH44" i="2"/>
  <c r="EG45" i="2"/>
  <c r="EH45" i="2"/>
  <c r="EG46" i="2"/>
  <c r="EH46" i="2"/>
  <c r="EG47" i="2"/>
  <c r="EH47" i="2"/>
  <c r="EG48" i="2"/>
  <c r="EH48" i="2"/>
  <c r="EG49" i="2"/>
  <c r="EH49" i="2"/>
  <c r="EG2" i="2"/>
  <c r="EH2" i="2"/>
  <c r="ES3" i="2"/>
  <c r="ET3" i="2"/>
  <c r="ES4" i="2"/>
  <c r="ET4" i="2"/>
  <c r="ES5" i="2"/>
  <c r="ET5" i="2"/>
  <c r="ES6" i="2"/>
  <c r="ET6" i="2"/>
  <c r="ES7" i="2"/>
  <c r="ET7" i="2"/>
  <c r="ES8" i="2"/>
  <c r="ET8" i="2"/>
  <c r="ES9" i="2"/>
  <c r="ET9" i="2"/>
  <c r="ES10" i="2"/>
  <c r="ET10" i="2"/>
  <c r="ES11" i="2"/>
  <c r="ET11" i="2"/>
  <c r="ES12" i="2"/>
  <c r="ET12" i="2"/>
  <c r="ES13" i="2"/>
  <c r="ET13" i="2"/>
  <c r="ES14" i="2"/>
  <c r="ET14" i="2"/>
  <c r="ES15" i="2"/>
  <c r="ET15" i="2"/>
  <c r="ES16" i="2"/>
  <c r="ET16" i="2"/>
  <c r="ES17" i="2"/>
  <c r="ET17" i="2"/>
  <c r="ES18" i="2"/>
  <c r="ET18" i="2"/>
  <c r="ES19" i="2"/>
  <c r="ET19" i="2"/>
  <c r="ES20" i="2"/>
  <c r="ET20" i="2"/>
  <c r="ES21" i="2"/>
  <c r="ET21" i="2"/>
  <c r="ES22" i="2"/>
  <c r="ET22" i="2"/>
  <c r="ES23" i="2"/>
  <c r="ET23" i="2"/>
  <c r="ES24" i="2"/>
  <c r="ET24" i="2"/>
  <c r="ES25" i="2"/>
  <c r="ET25" i="2"/>
  <c r="ES26" i="2"/>
  <c r="ET26" i="2"/>
  <c r="ES27" i="2"/>
  <c r="ET27" i="2"/>
  <c r="ES28" i="2"/>
  <c r="ET28" i="2"/>
  <c r="ES29" i="2"/>
  <c r="ET29" i="2"/>
  <c r="ES30" i="2"/>
  <c r="ET30" i="2"/>
  <c r="ES31" i="2"/>
  <c r="ET31" i="2"/>
  <c r="ES32" i="2"/>
  <c r="ET32" i="2"/>
  <c r="ES33" i="2"/>
  <c r="ET33" i="2"/>
  <c r="ES34" i="2"/>
  <c r="ET34" i="2"/>
  <c r="ES35" i="2"/>
  <c r="ET35" i="2"/>
  <c r="ES36" i="2"/>
  <c r="ET36" i="2"/>
  <c r="ES37" i="2"/>
  <c r="ET37" i="2"/>
  <c r="ES38" i="2"/>
  <c r="ET38" i="2"/>
  <c r="ES39" i="2"/>
  <c r="ET39" i="2"/>
  <c r="ES40" i="2"/>
  <c r="ET40" i="2"/>
  <c r="ES41" i="2"/>
  <c r="ET41" i="2"/>
  <c r="ES42" i="2"/>
  <c r="ET42" i="2"/>
  <c r="ES43" i="2"/>
  <c r="ET43" i="2"/>
  <c r="ES44" i="2"/>
  <c r="ET44" i="2"/>
  <c r="ES45" i="2"/>
  <c r="ET45" i="2"/>
  <c r="ES46" i="2"/>
  <c r="ET46" i="2"/>
  <c r="ES47" i="2"/>
  <c r="ET47" i="2"/>
  <c r="ES48" i="2"/>
  <c r="ET48" i="2"/>
  <c r="ES49" i="2"/>
  <c r="ET49" i="2"/>
  <c r="ES2" i="2"/>
  <c r="ET2" i="2"/>
  <c r="FE3" i="2"/>
  <c r="FF3" i="2"/>
  <c r="FE4" i="2"/>
  <c r="FF4" i="2"/>
  <c r="FE5" i="2"/>
  <c r="FF5" i="2"/>
  <c r="FE6" i="2"/>
  <c r="FF6" i="2"/>
  <c r="FE7" i="2"/>
  <c r="FF7" i="2"/>
  <c r="FE8" i="2"/>
  <c r="FF8" i="2"/>
  <c r="FE9" i="2"/>
  <c r="FF9" i="2"/>
  <c r="FE10" i="2"/>
  <c r="FF10" i="2"/>
  <c r="FE11" i="2"/>
  <c r="FF11" i="2"/>
  <c r="FE12" i="2"/>
  <c r="FF12" i="2"/>
  <c r="FE13" i="2"/>
  <c r="FF13" i="2"/>
  <c r="FE14" i="2"/>
  <c r="FF14" i="2"/>
  <c r="FE15" i="2"/>
  <c r="FF15" i="2"/>
  <c r="FE16" i="2"/>
  <c r="FF16" i="2"/>
  <c r="FE17" i="2"/>
  <c r="FF17" i="2"/>
  <c r="FE18" i="2"/>
  <c r="FF18" i="2"/>
  <c r="FE19" i="2"/>
  <c r="FF19" i="2"/>
  <c r="FE20" i="2"/>
  <c r="FF20" i="2"/>
  <c r="FE21" i="2"/>
  <c r="FF21" i="2"/>
  <c r="FE22" i="2"/>
  <c r="FF22" i="2"/>
  <c r="FE23" i="2"/>
  <c r="FF23" i="2"/>
  <c r="FE24" i="2"/>
  <c r="FF24" i="2"/>
  <c r="FE25" i="2"/>
  <c r="FF25" i="2"/>
  <c r="FE26" i="2"/>
  <c r="FF26" i="2"/>
  <c r="FE27" i="2"/>
  <c r="FF27" i="2"/>
  <c r="FE28" i="2"/>
  <c r="FF28" i="2"/>
  <c r="FE29" i="2"/>
  <c r="FF29" i="2"/>
  <c r="FE30" i="2"/>
  <c r="FF30" i="2"/>
  <c r="FE31" i="2"/>
  <c r="FF31" i="2"/>
  <c r="FE32" i="2"/>
  <c r="FF32" i="2"/>
  <c r="FE33" i="2"/>
  <c r="FF33" i="2"/>
  <c r="FE34" i="2"/>
  <c r="FF34" i="2"/>
  <c r="FE35" i="2"/>
  <c r="FF35" i="2"/>
  <c r="FE36" i="2"/>
  <c r="FF36" i="2"/>
  <c r="FE37" i="2"/>
  <c r="FF37" i="2"/>
  <c r="FE38" i="2"/>
  <c r="FF38" i="2"/>
  <c r="FE39" i="2"/>
  <c r="FF39" i="2"/>
  <c r="FE40" i="2"/>
  <c r="FF40" i="2"/>
  <c r="FE41" i="2"/>
  <c r="FF41" i="2"/>
  <c r="FE42" i="2"/>
  <c r="FF42" i="2"/>
  <c r="FE43" i="2"/>
  <c r="FF43" i="2"/>
  <c r="FE44" i="2"/>
  <c r="FF44" i="2"/>
  <c r="FE45" i="2"/>
  <c r="FF45" i="2"/>
  <c r="FE46" i="2"/>
  <c r="FF46" i="2"/>
  <c r="FE47" i="2"/>
  <c r="FF47" i="2"/>
  <c r="FE48" i="2"/>
  <c r="FF48" i="2"/>
  <c r="FE49" i="2"/>
  <c r="FF49" i="2"/>
  <c r="FE2" i="2"/>
  <c r="FF2" i="2"/>
  <c r="FR3" i="2"/>
  <c r="FS3" i="2"/>
  <c r="FR4" i="2"/>
  <c r="FS4" i="2"/>
  <c r="FR5" i="2"/>
  <c r="FS5" i="2"/>
  <c r="FR6" i="2"/>
  <c r="FS6" i="2"/>
  <c r="FR7" i="2"/>
  <c r="FS7" i="2"/>
  <c r="FR8" i="2"/>
  <c r="FS8" i="2"/>
  <c r="FR9" i="2"/>
  <c r="FS9" i="2"/>
  <c r="FR10" i="2"/>
  <c r="FS10" i="2"/>
  <c r="FR11" i="2"/>
  <c r="FS11" i="2"/>
  <c r="FR12" i="2"/>
  <c r="FS12" i="2"/>
  <c r="FR13" i="2"/>
  <c r="FS13" i="2"/>
  <c r="FR14" i="2"/>
  <c r="FS14" i="2"/>
  <c r="FR15" i="2"/>
  <c r="FS15" i="2"/>
  <c r="FR16" i="2"/>
  <c r="FS16" i="2"/>
  <c r="FR17" i="2"/>
  <c r="FS17" i="2"/>
  <c r="FR18" i="2"/>
  <c r="FS18" i="2"/>
  <c r="FR19" i="2"/>
  <c r="FS19" i="2"/>
  <c r="FR20" i="2"/>
  <c r="FS20" i="2"/>
  <c r="FR21" i="2"/>
  <c r="FS21" i="2"/>
  <c r="FR22" i="2"/>
  <c r="FS22" i="2"/>
  <c r="FR23" i="2"/>
  <c r="FS23" i="2"/>
  <c r="FR24" i="2"/>
  <c r="FS24" i="2"/>
  <c r="FR25" i="2"/>
  <c r="FS25" i="2"/>
  <c r="FR26" i="2"/>
  <c r="FS26" i="2"/>
  <c r="FR27" i="2"/>
  <c r="FS27" i="2"/>
  <c r="FR28" i="2"/>
  <c r="FS28" i="2"/>
  <c r="FR29" i="2"/>
  <c r="FS29" i="2"/>
  <c r="FR30" i="2"/>
  <c r="FS30" i="2"/>
  <c r="FR31" i="2"/>
  <c r="FS31" i="2"/>
  <c r="FR32" i="2"/>
  <c r="FS32" i="2"/>
  <c r="FR33" i="2"/>
  <c r="FS33" i="2"/>
  <c r="FR34" i="2"/>
  <c r="FS34" i="2"/>
  <c r="FR35" i="2"/>
  <c r="FS35" i="2"/>
  <c r="FR36" i="2"/>
  <c r="FS36" i="2"/>
  <c r="FR37" i="2"/>
  <c r="FS37" i="2"/>
  <c r="FR38" i="2"/>
  <c r="FS38" i="2"/>
  <c r="FR39" i="2"/>
  <c r="FS39" i="2"/>
  <c r="FR40" i="2"/>
  <c r="FS40" i="2"/>
  <c r="FR41" i="2"/>
  <c r="FS41" i="2"/>
  <c r="FR42" i="2"/>
  <c r="FS42" i="2"/>
  <c r="FR43" i="2"/>
  <c r="FS43" i="2"/>
  <c r="FR44" i="2"/>
  <c r="FS44" i="2"/>
  <c r="FR45" i="2"/>
  <c r="FS45" i="2"/>
  <c r="FR46" i="2"/>
  <c r="FS46" i="2"/>
  <c r="FR47" i="2"/>
  <c r="FS47" i="2"/>
  <c r="FR48" i="2"/>
  <c r="FS48" i="2"/>
  <c r="FR49" i="2"/>
  <c r="FS49" i="2"/>
  <c r="FR2" i="2"/>
  <c r="FS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I49" i="2"/>
  <c r="EI48" i="2"/>
  <c r="EI47" i="2"/>
  <c r="EI46" i="2"/>
  <c r="EI45" i="2"/>
  <c r="EI44" i="2"/>
  <c r="EI43" i="2"/>
  <c r="EI42" i="2"/>
  <c r="EI41" i="2"/>
  <c r="EI40" i="2"/>
  <c r="EI39" i="2"/>
  <c r="EI38" i="2"/>
  <c r="EI37" i="2"/>
  <c r="EI36" i="2"/>
  <c r="EI35" i="2"/>
  <c r="EI34" i="2"/>
  <c r="EI33" i="2"/>
  <c r="EI32" i="2"/>
  <c r="EI31" i="2"/>
  <c r="EI30" i="2"/>
  <c r="EI29" i="2"/>
  <c r="EI28" i="2"/>
  <c r="EI27" i="2"/>
  <c r="EI26" i="2"/>
  <c r="EI25" i="2"/>
  <c r="EI24" i="2"/>
  <c r="EI23" i="2"/>
  <c r="EI22" i="2"/>
  <c r="EI21" i="2"/>
  <c r="EI20" i="2"/>
  <c r="EI19" i="2"/>
  <c r="EI18" i="2"/>
  <c r="EI17" i="2"/>
  <c r="EI16" i="2"/>
  <c r="EI15" i="2"/>
  <c r="EI14" i="2"/>
  <c r="EI13" i="2"/>
  <c r="EI12" i="2"/>
  <c r="EI11" i="2"/>
  <c r="EI10" i="2"/>
  <c r="EI9" i="2"/>
  <c r="EI8" i="2"/>
  <c r="EI7" i="2"/>
  <c r="EI6" i="2"/>
  <c r="EI5" i="2"/>
  <c r="EI4" i="2"/>
  <c r="EI3" i="2"/>
  <c r="EI2" i="2"/>
  <c r="EU49" i="2"/>
  <c r="EU48" i="2"/>
  <c r="EU47" i="2"/>
  <c r="EU46" i="2"/>
  <c r="EU45" i="2"/>
  <c r="EU44" i="2"/>
  <c r="EU43" i="2"/>
  <c r="EU42" i="2"/>
  <c r="EU41" i="2"/>
  <c r="EU40" i="2"/>
  <c r="EU39" i="2"/>
  <c r="EU38" i="2"/>
  <c r="EU37" i="2"/>
  <c r="EU36" i="2"/>
  <c r="EU35" i="2"/>
  <c r="EU34" i="2"/>
  <c r="EU33" i="2"/>
  <c r="EU32" i="2"/>
  <c r="EU31" i="2"/>
  <c r="EU30" i="2"/>
  <c r="EU29" i="2"/>
  <c r="EU28" i="2"/>
  <c r="EU27" i="2"/>
  <c r="EU26" i="2"/>
  <c r="EU25" i="2"/>
  <c r="EU24" i="2"/>
  <c r="EU23" i="2"/>
  <c r="EU22" i="2"/>
  <c r="EU21" i="2"/>
  <c r="EU20" i="2"/>
  <c r="EU19" i="2"/>
  <c r="EU18" i="2"/>
  <c r="EU17" i="2"/>
  <c r="EU16" i="2"/>
  <c r="EU15" i="2"/>
  <c r="EU14" i="2"/>
  <c r="EU13" i="2"/>
  <c r="EU12" i="2"/>
  <c r="EU11" i="2"/>
  <c r="EU10" i="2"/>
  <c r="EU9" i="2"/>
  <c r="EU8" i="2"/>
  <c r="EU7" i="2"/>
  <c r="EU6" i="2"/>
  <c r="EU5" i="2"/>
  <c r="EU4" i="2"/>
  <c r="EU3" i="2"/>
  <c r="EU2" i="2"/>
  <c r="FT49" i="2"/>
  <c r="FT48" i="2"/>
  <c r="FT47" i="2"/>
  <c r="FT46" i="2"/>
  <c r="FT45" i="2"/>
  <c r="FT44" i="2"/>
  <c r="FT43" i="2"/>
  <c r="FT42" i="2"/>
  <c r="FT41" i="2"/>
  <c r="FT40" i="2"/>
  <c r="FT39" i="2"/>
  <c r="FT38" i="2"/>
  <c r="FT37" i="2"/>
  <c r="FT36" i="2"/>
  <c r="FT35" i="2"/>
  <c r="FT34" i="2"/>
  <c r="FT33" i="2"/>
  <c r="FT32" i="2"/>
  <c r="FT31" i="2"/>
  <c r="FT30" i="2"/>
  <c r="FT29" i="2"/>
  <c r="FT28" i="2"/>
  <c r="FT27" i="2"/>
  <c r="FT26" i="2"/>
  <c r="FT25" i="2"/>
  <c r="FT24" i="2"/>
  <c r="FT23" i="2"/>
  <c r="FT22" i="2"/>
  <c r="FT21" i="2"/>
  <c r="FT20" i="2"/>
  <c r="FT19" i="2"/>
  <c r="FT18" i="2"/>
  <c r="FT17" i="2"/>
  <c r="FT16" i="2"/>
  <c r="FT15" i="2"/>
  <c r="FT14" i="2"/>
  <c r="FT13" i="2"/>
  <c r="FT12" i="2"/>
  <c r="FT11" i="2"/>
  <c r="FT10" i="2"/>
  <c r="FT9" i="2"/>
  <c r="FT8" i="2"/>
  <c r="FT7" i="2"/>
  <c r="FT6" i="2"/>
  <c r="FT5" i="2"/>
  <c r="FT4" i="2"/>
  <c r="FT3" i="2"/>
  <c r="FT2" i="2"/>
  <c r="FG49" i="2"/>
  <c r="FG48" i="2"/>
  <c r="FG47" i="2"/>
  <c r="FG46" i="2"/>
  <c r="FG45" i="2"/>
  <c r="FG44" i="2"/>
  <c r="FG43" i="2"/>
  <c r="FG42" i="2"/>
  <c r="FG41" i="2"/>
  <c r="FG40" i="2"/>
  <c r="FG39" i="2"/>
  <c r="FG38" i="2"/>
  <c r="FG37" i="2"/>
  <c r="FG36" i="2"/>
  <c r="FG35" i="2"/>
  <c r="FG34" i="2"/>
  <c r="FG33" i="2"/>
  <c r="FG32" i="2"/>
  <c r="FG31" i="2"/>
  <c r="FG30" i="2"/>
  <c r="FG29" i="2"/>
  <c r="FG28" i="2"/>
  <c r="FG27" i="2"/>
  <c r="FG26" i="2"/>
  <c r="FG25" i="2"/>
  <c r="FG24" i="2"/>
  <c r="FG23" i="2"/>
  <c r="FG22" i="2"/>
  <c r="FG21" i="2"/>
  <c r="FG20" i="2"/>
  <c r="FG19" i="2"/>
  <c r="FG18" i="2"/>
  <c r="FG17" i="2"/>
  <c r="FG16" i="2"/>
  <c r="FG15" i="2"/>
  <c r="FG14" i="2"/>
  <c r="FG13" i="2"/>
  <c r="FG12" i="2"/>
  <c r="FG11" i="2"/>
  <c r="FG10" i="2"/>
  <c r="FG9" i="2"/>
  <c r="FG8" i="2"/>
  <c r="FG7" i="2"/>
  <c r="FG6" i="2"/>
  <c r="FG5" i="2"/>
  <c r="FG4" i="2"/>
  <c r="FG3" i="2"/>
  <c r="FG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F50" i="2"/>
  <c r="EE3" i="2"/>
  <c r="EE4" i="2"/>
  <c r="EE5" i="2"/>
  <c r="EE6" i="2"/>
  <c r="EE7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E27" i="2"/>
  <c r="EE28" i="2"/>
  <c r="EE29" i="2"/>
  <c r="EE30" i="2"/>
  <c r="EE31" i="2"/>
  <c r="EE32" i="2"/>
  <c r="EE33" i="2"/>
  <c r="EE34" i="2"/>
  <c r="EE35" i="2"/>
  <c r="EE36" i="2"/>
  <c r="EE37" i="2"/>
  <c r="EE38" i="2"/>
  <c r="EE39" i="2"/>
  <c r="EE40" i="2"/>
  <c r="EE41" i="2"/>
  <c r="EE42" i="2"/>
  <c r="EE43" i="2"/>
  <c r="EE44" i="2"/>
  <c r="EE45" i="2"/>
  <c r="EE46" i="2"/>
  <c r="EE47" i="2"/>
  <c r="EE48" i="2"/>
  <c r="EE49" i="2"/>
  <c r="EE2" i="2"/>
  <c r="EC2" i="2"/>
  <c r="EC3" i="2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FC3" i="2"/>
  <c r="FC4" i="2"/>
  <c r="FC5" i="2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3" i="2"/>
  <c r="FP4" i="2"/>
  <c r="FP5" i="2"/>
  <c r="FP6" i="2"/>
  <c r="FP7" i="2"/>
  <c r="FP8" i="2"/>
  <c r="FP9" i="2"/>
  <c r="FP10" i="2"/>
  <c r="FP11" i="2"/>
  <c r="FP12" i="2"/>
  <c r="FP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<sst xmlns="http://schemas.openxmlformats.org/spreadsheetml/2006/main" count="2755" uniqueCount="197">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</sst>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2320776"/>
        <c:axId val="-1962318840"/>
      </c:lineChart>
      <c:catAx>
        <c:axId val="-196232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2318840"/>
        <c:crosses val="autoZero"/>
        <c:auto val="1"/>
        <c:lblAlgn val="ctr"/>
        <c:lblOffset val="100"/>
        <c:noMultiLvlLbl val="0"/>
      </c:catAx>
      <c:valAx>
        <c:axId val="-1962318840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232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368360"/>
        <c:axId val="-1964366424"/>
      </c:lineChart>
      <c:catAx>
        <c:axId val="-196436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4366424"/>
        <c:crosses val="autoZero"/>
        <c:auto val="1"/>
        <c:lblAlgn val="ctr"/>
        <c:lblOffset val="100"/>
        <c:noMultiLvlLbl val="0"/>
      </c:catAx>
      <c:valAx>
        <c:axId val="-1964366424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436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343656"/>
        <c:axId val="-1964341720"/>
      </c:lineChart>
      <c:catAx>
        <c:axId val="-196434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4341720"/>
        <c:crosses val="autoZero"/>
        <c:auto val="1"/>
        <c:lblAlgn val="ctr"/>
        <c:lblOffset val="100"/>
        <c:noMultiLvlLbl val="0"/>
      </c:catAx>
      <c:valAx>
        <c:axId val="-196434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434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4317000"/>
        <c:axId val="-1964315064"/>
      </c:lineChart>
      <c:catAx>
        <c:axId val="-19643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4315064"/>
        <c:crosses val="autoZero"/>
        <c:auto val="1"/>
        <c:lblAlgn val="ctr"/>
        <c:lblOffset val="100"/>
        <c:noMultiLvlLbl val="0"/>
      </c:catAx>
      <c:valAx>
        <c:axId val="-196431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431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970824"/>
        <c:axId val="-2049204584"/>
      </c:lineChart>
      <c:catAx>
        <c:axId val="-204897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204584"/>
        <c:crosses val="autoZero"/>
        <c:auto val="1"/>
        <c:lblAlgn val="ctr"/>
        <c:lblOffset val="100"/>
        <c:noMultiLvlLbl val="0"/>
      </c:catAx>
      <c:valAx>
        <c:axId val="-204920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9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0988440"/>
        <c:axId val="2091429784"/>
      </c:lineChart>
      <c:catAx>
        <c:axId val="-196098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29784"/>
        <c:crosses val="autoZero"/>
        <c:auto val="1"/>
        <c:lblAlgn val="ctr"/>
        <c:lblOffset val="100"/>
        <c:noMultiLvlLbl val="0"/>
      </c:catAx>
      <c:valAx>
        <c:axId val="209142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6098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302328"/>
        <c:axId val="1827293512"/>
      </c:lineChart>
      <c:catAx>
        <c:axId val="-195030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293512"/>
        <c:crosses val="autoZero"/>
        <c:auto val="1"/>
        <c:lblAlgn val="ctr"/>
        <c:lblOffset val="100"/>
        <c:noMultiLvlLbl val="0"/>
      </c:catAx>
      <c:valAx>
        <c:axId val="18272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5030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114300</xdr:rowOff>
    </xdr:from>
    <xdr:to>
      <xdr:col>23</xdr:col>
      <xdr:colOff>787400</xdr:colOff>
      <xdr:row>79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5"/>
  <sheetViews>
    <sheetView topLeftCell="CP1" workbookViewId="0">
      <selection activeCell="DC1" sqref="DC1:DF1048576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21" width="14.5" style="9" customWidth="1"/>
    <col min="122" max="122" width="14.5" style="51" customWidth="1"/>
    <col min="123" max="124" width="14.5" style="9" customWidth="1"/>
    <col min="125" max="125" width="15.33203125" style="9" customWidth="1"/>
    <col min="126" max="126" width="20.1640625" style="9" customWidth="1"/>
    <col min="127" max="127" width="20.83203125" style="9" customWidth="1"/>
    <col min="128" max="135" width="14.5" style="9" customWidth="1"/>
    <col min="136" max="136" width="14.5" style="7" customWidth="1"/>
    <col min="137" max="138" width="14.5" style="9" customWidth="1"/>
    <col min="139" max="139" width="14.5" style="9"/>
    <col min="140" max="140" width="20.1640625" style="9" customWidth="1"/>
    <col min="141" max="141" width="20.83203125" style="9" customWidth="1"/>
    <col min="142" max="142" width="14.5" style="9" customWidth="1"/>
    <col min="143" max="143" width="14.5" style="16" customWidth="1"/>
    <col min="144" max="147" width="14.5" style="9" customWidth="1"/>
    <col min="148" max="148" width="14.5" style="11" customWidth="1"/>
    <col min="149" max="150" width="14.5" style="9" customWidth="1"/>
    <col min="151" max="151" width="18" style="9" customWidth="1"/>
    <col min="152" max="152" width="20.1640625" style="9" customWidth="1"/>
    <col min="153" max="153" width="20.83203125" style="9" customWidth="1"/>
    <col min="154" max="155" width="18" style="9" customWidth="1"/>
    <col min="156" max="156" width="14.5" style="8" customWidth="1"/>
    <col min="157" max="159" width="14.5" style="9" customWidth="1"/>
    <col min="160" max="160" width="14.5" style="11" customWidth="1"/>
    <col min="161" max="162" width="14.5" style="9" customWidth="1"/>
    <col min="163" max="163" width="15.33203125" style="9" customWidth="1"/>
    <col min="164" max="164" width="20.1640625" style="9" customWidth="1"/>
    <col min="165" max="165" width="20.83203125" style="9" customWidth="1"/>
    <col min="166" max="167" width="14.5" style="6" customWidth="1"/>
    <col min="168" max="168" width="14.5" style="16" customWidth="1"/>
    <col min="169" max="172" width="14.5" style="9" customWidth="1"/>
    <col min="173" max="173" width="14.5" style="11" customWidth="1"/>
    <col min="174" max="175" width="14.5" style="9" customWidth="1"/>
    <col min="176" max="176" width="17.6640625" style="9" customWidth="1"/>
    <col min="177" max="177" width="20.1640625" style="9" customWidth="1"/>
    <col min="178" max="178" width="20.83203125" style="9" customWidth="1"/>
  </cols>
  <sheetData>
    <row r="1" spans="1:178" s="26" customFormat="1" ht="27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26" t="s">
        <v>23</v>
      </c>
      <c r="DO1" s="26" t="s">
        <v>162</v>
      </c>
      <c r="DP1" s="26" t="s">
        <v>163</v>
      </c>
      <c r="DQ1" s="26" t="s">
        <v>164</v>
      </c>
      <c r="DR1" s="50" t="s">
        <v>165</v>
      </c>
      <c r="DS1" s="26" t="s">
        <v>166</v>
      </c>
      <c r="DT1" s="26" t="s">
        <v>167</v>
      </c>
      <c r="DU1" s="26" t="s">
        <v>168</v>
      </c>
      <c r="DV1" s="26" t="s">
        <v>185</v>
      </c>
      <c r="DW1" s="26" t="s">
        <v>186</v>
      </c>
      <c r="EA1" s="26" t="s">
        <v>40</v>
      </c>
      <c r="EB1" s="26" t="s">
        <v>20</v>
      </c>
      <c r="EC1" s="26" t="s">
        <v>119</v>
      </c>
      <c r="ED1" s="26" t="s">
        <v>120</v>
      </c>
      <c r="EE1" s="26" t="s">
        <v>121</v>
      </c>
      <c r="EF1" s="25" t="s">
        <v>122</v>
      </c>
      <c r="EG1" s="26" t="s">
        <v>137</v>
      </c>
      <c r="EH1" s="26" t="s">
        <v>138</v>
      </c>
      <c r="EI1" s="26" t="s">
        <v>139</v>
      </c>
      <c r="EJ1" s="26" t="s">
        <v>191</v>
      </c>
      <c r="EK1" s="26" t="s">
        <v>192</v>
      </c>
      <c r="EM1" s="29" t="s">
        <v>25</v>
      </c>
      <c r="EN1" s="26" t="s">
        <v>30</v>
      </c>
      <c r="EO1" s="26" t="s">
        <v>41</v>
      </c>
      <c r="EP1" s="26" t="s">
        <v>42</v>
      </c>
      <c r="EQ1" s="26" t="s">
        <v>116</v>
      </c>
      <c r="ER1" s="20" t="s">
        <v>118</v>
      </c>
      <c r="ES1" s="26" t="s">
        <v>135</v>
      </c>
      <c r="ET1" s="26" t="s">
        <v>136</v>
      </c>
      <c r="EU1" s="26" t="s">
        <v>143</v>
      </c>
      <c r="EV1" s="26" t="s">
        <v>195</v>
      </c>
      <c r="EW1" s="26" t="s">
        <v>196</v>
      </c>
      <c r="EZ1" s="30" t="s">
        <v>36</v>
      </c>
      <c r="FA1" s="26" t="s">
        <v>43</v>
      </c>
      <c r="FB1" s="26" t="s">
        <v>44</v>
      </c>
      <c r="FC1" s="26" t="s">
        <v>116</v>
      </c>
      <c r="FD1" s="20" t="s">
        <v>117</v>
      </c>
      <c r="FE1" s="26" t="s">
        <v>129</v>
      </c>
      <c r="FF1" s="26" t="s">
        <v>130</v>
      </c>
      <c r="FG1" s="26" t="s">
        <v>131</v>
      </c>
      <c r="FH1" s="26" t="s">
        <v>187</v>
      </c>
      <c r="FI1" s="26" t="s">
        <v>188</v>
      </c>
      <c r="FJ1" s="28"/>
      <c r="FK1" s="28"/>
      <c r="FL1" s="29" t="s">
        <v>34</v>
      </c>
      <c r="FM1" s="26" t="s">
        <v>45</v>
      </c>
      <c r="FN1" s="26" t="s">
        <v>46</v>
      </c>
      <c r="FO1" s="26" t="s">
        <v>27</v>
      </c>
      <c r="FP1" s="26" t="s">
        <v>116</v>
      </c>
      <c r="FQ1" s="20" t="s">
        <v>115</v>
      </c>
      <c r="FR1" s="26" t="s">
        <v>132</v>
      </c>
      <c r="FS1" s="26" t="s">
        <v>133</v>
      </c>
      <c r="FT1" s="26" t="s">
        <v>134</v>
      </c>
      <c r="FU1" s="26" t="s">
        <v>189</v>
      </c>
      <c r="FV1" s="26" t="s">
        <v>190</v>
      </c>
    </row>
    <row r="2" spans="1:178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4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>AVERAGE(W2,U2,Y2,Z2,AA2)</f>
        <v>30.320000000000004</v>
      </c>
      <c r="AC2" s="9">
        <f t="shared" ref="AC2:AC49" si="5">10^(-(0.3012*AB2)+11.434)</f>
        <v>200.27004711938019</v>
      </c>
      <c r="AD2" s="9">
        <f>AC2/I2</f>
        <v>0.72433921815940483</v>
      </c>
      <c r="AE2" s="9">
        <f t="shared" ref="AE2:AE49" si="6">AD2/MIN(AD$2:AD$49)</f>
        <v>4.1558972350404719</v>
      </c>
      <c r="AF2" s="9">
        <f>2^(H2-AB2)</f>
        <v>0.72447107727743598</v>
      </c>
      <c r="AG2" s="9">
        <f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>AM2/$I2</f>
        <v>4.396691562667695E-4</v>
      </c>
      <c r="AO2" s="9">
        <f t="shared" ref="AO2:AO49" si="7">AN2/MIN(AN$2:AN$49)</f>
        <v>2.8202915097652506</v>
      </c>
      <c r="AP2" s="9">
        <f>2^($H2-AL2)</f>
        <v>4.4159149294974929E-4</v>
      </c>
      <c r="AQ2" s="9">
        <f>2^($Q2-AL2)</f>
        <v>3.3978931220357884E-5</v>
      </c>
      <c r="AU2" s="9">
        <v>30.01</v>
      </c>
      <c r="AV2" s="9">
        <v>30.02</v>
      </c>
      <c r="AW2" s="9">
        <f t="shared" ref="AW2:AW49" si="8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9">10^(-(0.3012*AZ2)+11.434)</f>
        <v>171.33496492398916</v>
      </c>
      <c r="BB2" s="9">
        <f>BA2/$I2</f>
        <v>0.61968644997837874</v>
      </c>
      <c r="BC2" s="9">
        <f t="shared" ref="BC2:BC49" si="10">BB2/MIN(BB$2:BB$49)</f>
        <v>9.3296209649951685</v>
      </c>
      <c r="BD2" s="9">
        <f>2^($H2-AZ2)</f>
        <v>0.61985384996949122</v>
      </c>
      <c r="BE2" s="9">
        <f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>AVERAGE(BH2:BI2)</f>
        <v>32.840000000000003</v>
      </c>
      <c r="BL2" s="9">
        <f>10^(-(0.3012*BK2)+11.434)</f>
        <v>34.881246798503398</v>
      </c>
      <c r="BM2" s="9">
        <f>BL2/$I2</f>
        <v>0.12615893089290739</v>
      </c>
      <c r="BN2" s="9">
        <f t="shared" ref="BN2:BN49" si="11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12">10^(-(0.3012*BS2)+11.434)</f>
        <v>1604.0429765469953</v>
      </c>
      <c r="BU2" s="9">
        <f>BT2/$I2</f>
        <v>5.8015227550905211</v>
      </c>
      <c r="BV2" s="9">
        <f t="shared" ref="BV2:BV49" si="13">BU2/MIN(BU$2:BU$49)</f>
        <v>19.800036916970559</v>
      </c>
      <c r="BW2" s="9">
        <f>2^($H2-BS2)</f>
        <v>5.7957686182195021</v>
      </c>
      <c r="BX2" s="9">
        <f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>CF2/$I2</f>
        <v>2.37160304892047E-3</v>
      </c>
      <c r="CH2" s="9">
        <f t="shared" ref="CH2:CH49" si="14">CG2/MIN(CG$2:CG$49)</f>
        <v>11.567406559680943</v>
      </c>
      <c r="CI2" s="9">
        <f>2^($H2-CE2)</f>
        <v>2.3797075462406022E-3</v>
      </c>
      <c r="CJ2" s="9">
        <f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15">10^(-(0.3012*CX2)+11.434)</f>
        <v>153.87214218129097</v>
      </c>
      <c r="CZ2" s="16">
        <f>CY2/$I2</f>
        <v>0.55652669366812901</v>
      </c>
      <c r="DA2" s="16">
        <f t="shared" ref="DA2:DA49" si="16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9">
        <v>32.200000000000003</v>
      </c>
      <c r="DO2" s="9">
        <f>DN2-DM2</f>
        <v>3.0700000000000038</v>
      </c>
      <c r="DP2" s="9">
        <f t="shared" ref="DP2:DP49" si="17">DM2+4.83</f>
        <v>33.96</v>
      </c>
      <c r="DQ2" s="9">
        <f>ABS(DP2-DN2)</f>
        <v>1.759999999999998</v>
      </c>
      <c r="DR2" s="51">
        <f>AVERAGE(DN2,DP2)</f>
        <v>33.08</v>
      </c>
      <c r="DS2" s="9">
        <f t="shared" ref="DS2:DS49" si="18">10^(-(0.3012*DR2)+11.434)</f>
        <v>29.532757546051503</v>
      </c>
      <c r="DT2" s="9">
        <f>DS2/$I2</f>
        <v>0.10681444788519313</v>
      </c>
      <c r="DU2" s="9">
        <f t="shared" ref="DU2:DU49" si="19">DT2/MIN(DT$2:DT$49)</f>
        <v>2.7431275379511404</v>
      </c>
      <c r="DV2" s="9">
        <f>2^($H2-DR2)</f>
        <v>0.10694937821032517</v>
      </c>
      <c r="DW2" s="9">
        <f>2^($Q2-DR2)</f>
        <v>8.22938309339717E-3</v>
      </c>
      <c r="EA2" s="9">
        <v>28.93</v>
      </c>
      <c r="EB2" s="9">
        <v>21.4</v>
      </c>
      <c r="EC2" s="9">
        <f>EA2-EB2</f>
        <v>7.5300000000000011</v>
      </c>
      <c r="ED2" s="9">
        <f>EB2+5.31</f>
        <v>26.709999999999997</v>
      </c>
      <c r="EE2" s="9">
        <f>ABS(EA2-ED2)</f>
        <v>2.2200000000000024</v>
      </c>
      <c r="EF2" s="7">
        <f>AVERAGE(EA2,ED2)</f>
        <v>27.82</v>
      </c>
      <c r="EG2" s="9">
        <f t="shared" ref="EG2:EG49" si="20">10^(-(0.3012*EF2)+11.434)</f>
        <v>1134.0076909653576</v>
      </c>
      <c r="EH2" s="9">
        <f>EG2/$I2</f>
        <v>4.1014932391310719</v>
      </c>
      <c r="EI2" s="9">
        <f t="shared" ref="EI2:EI49" si="21">EH2/MIN(EH$2:EH$49)</f>
        <v>6.9238555697287261</v>
      </c>
      <c r="EJ2" s="9">
        <f>2^($H2-EF2)</f>
        <v>4.0982272921311962</v>
      </c>
      <c r="EK2" s="9">
        <f>2^($Q2-EF2)</f>
        <v>0.31534435220781259</v>
      </c>
      <c r="EM2" s="16">
        <v>28.88</v>
      </c>
      <c r="EN2" s="9">
        <v>26.8</v>
      </c>
      <c r="EO2" s="9">
        <v>28.24</v>
      </c>
      <c r="EP2" s="9">
        <v>25.92</v>
      </c>
      <c r="EQ2" s="9">
        <f>MAX(EN2:EP2)-MIN(EN2:EP2)</f>
        <v>2.3199999999999967</v>
      </c>
      <c r="ER2" s="11">
        <f>AVERAGE(EN2:EP2)</f>
        <v>26.986666666666668</v>
      </c>
      <c r="ES2" s="9">
        <f t="shared" ref="ES2:ES49" si="22">10^(-(0.3012*ER2)+11.434)</f>
        <v>2021.2312304994864</v>
      </c>
      <c r="ET2" s="9">
        <f>ES2/I2</f>
        <v>7.3104144642591065</v>
      </c>
      <c r="EU2" s="9">
        <f t="shared" ref="EU2:EU49" si="23">ET2/MIN(ET$2:ET$49)</f>
        <v>4.6200640881358481</v>
      </c>
      <c r="EV2" s="9">
        <f>2^($H2-ER2)</f>
        <v>7.3022108824148662</v>
      </c>
      <c r="EW2" s="9">
        <f>2^($Q2-ER2)</f>
        <v>0.56187975830947134</v>
      </c>
      <c r="EZ2" s="8">
        <v>22.85</v>
      </c>
      <c r="FA2" s="9">
        <v>26.89</v>
      </c>
      <c r="FB2" s="9">
        <v>27.6</v>
      </c>
      <c r="FC2" s="9">
        <f>MAX(FA2:FB2)-MIN(FA2:FB2)</f>
        <v>0.71000000000000085</v>
      </c>
      <c r="FD2" s="11">
        <f>AVERAGE(FA2:FB2)</f>
        <v>27.245000000000001</v>
      </c>
      <c r="FE2" s="9">
        <f t="shared" ref="FE2:FE49" si="24">10^(-(0.3012*FD2)+11.434)</f>
        <v>1689.685977761909</v>
      </c>
      <c r="FF2" s="9">
        <f>FE2/I2</f>
        <v>6.1112774359982307</v>
      </c>
      <c r="FG2" s="9">
        <f t="shared" ref="FG2:FG49" si="25">FF2/MIN(FF$2:FF$49)</f>
        <v>11.447693681150859</v>
      </c>
      <c r="FH2" s="9">
        <f>2^($H2-FD2)</f>
        <v>6.1050368358422196</v>
      </c>
      <c r="FI2" s="9">
        <f>2^($Q2-FD2)</f>
        <v>0.46976137460700595</v>
      </c>
      <c r="FL2" s="16">
        <v>28.43</v>
      </c>
      <c r="FM2" s="9">
        <v>29.5</v>
      </c>
      <c r="FN2" s="9">
        <v>31.58</v>
      </c>
      <c r="FO2" s="9">
        <v>30.1</v>
      </c>
      <c r="FP2" s="9">
        <f>MAX(FM2:FO2)-MIN(FM2:FO2)</f>
        <v>2.0799999999999983</v>
      </c>
      <c r="FQ2" s="11">
        <f>AVERAGE(FM2,FN2,FO2)</f>
        <v>30.393333333333334</v>
      </c>
      <c r="FR2" s="9">
        <f t="shared" ref="FR2:FR49" si="26">10^(-(0.3012*FQ2)+11.434)</f>
        <v>190.33909497700895</v>
      </c>
      <c r="FS2" s="9">
        <f>FR2/I2</f>
        <v>0.68842082589929965</v>
      </c>
      <c r="FT2" s="9">
        <f t="shared" ref="FT2:FT49" si="27">FS2/MIN(FS$2:FS$49)</f>
        <v>18.473364524188526</v>
      </c>
      <c r="FU2" s="9">
        <f>2^($H2-FQ2)</f>
        <v>0.68856591230414965</v>
      </c>
      <c r="FV2" s="9">
        <f>2^($Q2-FQ2)</f>
        <v>5.2982754759562628E-2</v>
      </c>
    </row>
    <row r="3" spans="1:178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>10^(-(0.3012*H3)+11.434)</f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28">AVERAGE(L3,M3,O3,P3)</f>
        <v>25.355</v>
      </c>
      <c r="R3" s="53">
        <f t="shared" si="4"/>
        <v>6267.2064331819684</v>
      </c>
      <c r="T3" s="1">
        <v>24.83</v>
      </c>
      <c r="U3" s="1">
        <v>29.94</v>
      </c>
      <c r="V3" s="1">
        <f t="shared" ref="V3:V49" si="29">U3-T3</f>
        <v>5.110000000000003</v>
      </c>
      <c r="W3" s="1">
        <f t="shared" ref="W3:W49" si="30">T3+5.62</f>
        <v>30.45</v>
      </c>
      <c r="X3" s="1">
        <f t="shared" ref="X3:X49" si="31">ABS(W3-U3)</f>
        <v>0.50999999999999801</v>
      </c>
      <c r="Y3" s="1">
        <v>30.17</v>
      </c>
      <c r="Z3" s="1">
        <v>31.4</v>
      </c>
      <c r="AA3" s="1">
        <v>30.77</v>
      </c>
      <c r="AB3" s="10">
        <f>AVERAGE(W3,U3,Y3,Z3,AA3)</f>
        <v>30.546000000000003</v>
      </c>
      <c r="AC3" s="9">
        <f t="shared" si="5"/>
        <v>171.2161787033202</v>
      </c>
      <c r="AD3" s="9">
        <f>AC3/I3</f>
        <v>0.59608034259668874</v>
      </c>
      <c r="AE3" s="9">
        <f t="shared" si="6"/>
        <v>3.4200117645906478</v>
      </c>
      <c r="AF3" s="9">
        <f>2^(H3-AB3)</f>
        <v>0.59625443616531493</v>
      </c>
      <c r="AG3" s="9">
        <f>2^(Q3-AB3)</f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32">10^(-(0.3012*AL3)+11.434)</f>
        <v>0.12156260552373735</v>
      </c>
      <c r="AN3" s="9">
        <f>AM3/$I3</f>
        <v>4.2321397484927241E-4</v>
      </c>
      <c r="AO3" s="9">
        <f t="shared" si="7"/>
        <v>2.7147384870390994</v>
      </c>
      <c r="AP3" s="9">
        <f t="shared" ref="AP3:AP49" si="33">2^($H3-AL3)</f>
        <v>4.2507351723443599E-4</v>
      </c>
      <c r="AQ3" s="9">
        <f>2^($Q3-AL3)</f>
        <v>1.9515771198691244E-5</v>
      </c>
      <c r="AU3" s="9">
        <v>29.74</v>
      </c>
      <c r="AV3" s="9">
        <v>29.94</v>
      </c>
      <c r="AW3" s="9">
        <f t="shared" si="8"/>
        <v>0.20000000000000284</v>
      </c>
      <c r="AX3" s="9">
        <v>30.93</v>
      </c>
      <c r="AY3" s="9">
        <v>31.32</v>
      </c>
      <c r="AZ3" s="10">
        <f t="shared" ref="AZ3:AZ49" si="34">AVERAGE(AU3,AV3,AX3,AY3)</f>
        <v>30.482500000000002</v>
      </c>
      <c r="BA3" s="9">
        <f t="shared" si="9"/>
        <v>178.92498933523359</v>
      </c>
      <c r="BB3" s="9">
        <f>BA3/$I3</f>
        <v>0.62291817134210292</v>
      </c>
      <c r="BC3" s="9">
        <f t="shared" si="10"/>
        <v>9.3782757893649382</v>
      </c>
      <c r="BD3" s="9">
        <f t="shared" ref="BD3:BD49" si="35">2^($H3-AZ3)</f>
        <v>0.62308461504078194</v>
      </c>
      <c r="BE3" s="9">
        <f>2^($Q3-AZ3)</f>
        <v>2.8606761634256451E-2</v>
      </c>
      <c r="BH3" s="9">
        <v>31.26</v>
      </c>
      <c r="BI3" s="9">
        <v>32.97</v>
      </c>
      <c r="BJ3" s="9">
        <f t="shared" ref="BJ3:BJ49" si="36">MAX(BH3:BI3)-MIN(BH3:BI3)</f>
        <v>1.7099999999999973</v>
      </c>
      <c r="BK3" s="11">
        <f>AVERAGE(BH3:BI3)</f>
        <v>32.115000000000002</v>
      </c>
      <c r="BL3" s="9">
        <f t="shared" ref="BL3:BL49" si="37">10^(-(0.3012*BK3)+11.434)</f>
        <v>57.671599955331963</v>
      </c>
      <c r="BM3" s="9">
        <f>BL3/$I3</f>
        <v>0.20078071663450123</v>
      </c>
      <c r="BN3" s="9">
        <f t="shared" si="11"/>
        <v>9.4271843530820831</v>
      </c>
      <c r="BP3" s="9">
        <v>28.59</v>
      </c>
      <c r="BQ3" s="9">
        <v>28.36</v>
      </c>
      <c r="BR3" s="9">
        <f t="shared" ref="BR3:BR49" si="38">ABS(BP3-BQ3)</f>
        <v>0.23000000000000043</v>
      </c>
      <c r="BS3" s="12">
        <f t="shared" ref="BS3:BS49" si="39">AVERAGE(BP3,BQ3)</f>
        <v>28.475000000000001</v>
      </c>
      <c r="BT3" s="9">
        <f t="shared" si="12"/>
        <v>719.99586127518592</v>
      </c>
      <c r="BU3" s="9">
        <f>BT3/$I3</f>
        <v>2.5066286545313976</v>
      </c>
      <c r="BV3" s="9">
        <f t="shared" si="13"/>
        <v>8.5548815357673309</v>
      </c>
      <c r="BW3" s="9">
        <f t="shared" ref="BW3:BW49" si="40">2^($H3-BS3)</f>
        <v>2.5053288772482545</v>
      </c>
      <c r="BX3" s="9">
        <f>2^($Q3-BS3)</f>
        <v>0.1150234563281093</v>
      </c>
      <c r="CB3" s="9" t="s">
        <v>54</v>
      </c>
      <c r="CC3" s="9">
        <v>39.21</v>
      </c>
      <c r="CD3" s="13">
        <f t="shared" ref="CD3:CD49" si="41">MAX(CB3:CC3)-MIN(CB3:CC3)</f>
        <v>0</v>
      </c>
      <c r="CE3" s="14">
        <f t="shared" ref="CE3:CE49" si="42">AVERAGE(CB3:CC3)</f>
        <v>39.21</v>
      </c>
      <c r="CF3" s="9">
        <f t="shared" ref="CF3:CF49" si="43">10^(-(0.3012*CE3)+11.434)</f>
        <v>0.42067625593929808</v>
      </c>
      <c r="CG3" s="9">
        <f>CF3/$I3</f>
        <v>1.4645628039456208E-3</v>
      </c>
      <c r="CH3" s="9">
        <f t="shared" si="14"/>
        <v>7.1433511578325684</v>
      </c>
      <c r="CI3" s="9">
        <f t="shared" ref="CI3:CI49" si="44">2^($H3-CE3)</f>
        <v>1.46996752676862E-3</v>
      </c>
      <c r="CJ3" s="9">
        <f>2^($Q3-CE3)</f>
        <v>6.7488443195817151E-5</v>
      </c>
      <c r="CO3" s="9">
        <v>28.78</v>
      </c>
      <c r="CP3" s="9">
        <v>26.51</v>
      </c>
      <c r="CQ3" s="9">
        <f t="shared" ref="CQ3:CQ49" si="45">MAX(CO3:CP3)-MIN(CO3:CP3)</f>
        <v>2.2699999999999996</v>
      </c>
      <c r="CR3" s="15">
        <f t="shared" ref="CR3:CR49" si="46">AVERAGE(CO3:CP3)</f>
        <v>27.645000000000003</v>
      </c>
      <c r="CU3" s="16" t="s">
        <v>54</v>
      </c>
      <c r="CV3" s="16">
        <v>36.44</v>
      </c>
      <c r="CW3" s="16" t="e">
        <f t="shared" ref="CW3:CW49" si="47">ABS(CU3-CV3)</f>
        <v>#VALUE!</v>
      </c>
      <c r="CX3" s="17">
        <f t="shared" ref="CX3:CX49" si="48">AVERAGE(CU3,CV3)</f>
        <v>36.44</v>
      </c>
      <c r="CY3" s="16">
        <f t="shared" si="15"/>
        <v>2.872579124090143</v>
      </c>
      <c r="CZ3" s="16">
        <f>CY3/$I3</f>
        <v>1.0000736854376158E-2</v>
      </c>
      <c r="DA3" s="16">
        <f t="shared" si="16"/>
        <v>13.949543643954682</v>
      </c>
      <c r="DC3" s="16">
        <v>29.32</v>
      </c>
      <c r="DD3" s="16">
        <f t="shared" ref="DD3:DD49" si="49">DF3-DC3</f>
        <v>2.0399999999999991</v>
      </c>
      <c r="DE3" s="18">
        <f t="shared" ref="DE3:DE49" si="50">DC3+5.87</f>
        <v>35.19</v>
      </c>
      <c r="DF3" s="16">
        <v>31.36</v>
      </c>
      <c r="DG3" s="16">
        <f t="shared" ref="DG3:DG49" si="51">ABS(DE3-DF3)</f>
        <v>3.8299999999999983</v>
      </c>
      <c r="DM3" s="9">
        <v>28.98</v>
      </c>
      <c r="DN3" s="9">
        <v>32.76</v>
      </c>
      <c r="DO3" s="9">
        <f t="shared" ref="DO3:DO49" si="52">DN3-DM3</f>
        <v>3.7799999999999976</v>
      </c>
      <c r="DP3" s="9">
        <f t="shared" si="17"/>
        <v>33.81</v>
      </c>
      <c r="DQ3" s="9">
        <f t="shared" ref="DQ3:DQ49" si="53">ABS(DP3-DN3)</f>
        <v>1.0500000000000043</v>
      </c>
      <c r="DR3" s="51">
        <f t="shared" ref="DR3:DR49" si="54">AVERAGE(DN3,DP3)</f>
        <v>33.284999999999997</v>
      </c>
      <c r="DS3" s="9">
        <f t="shared" si="18"/>
        <v>25.618753795341114</v>
      </c>
      <c r="DT3" s="9">
        <f>DS3/$I3</f>
        <v>8.9190377071130256E-2</v>
      </c>
      <c r="DU3" s="9">
        <f t="shared" si="19"/>
        <v>2.2905195346516298</v>
      </c>
      <c r="DV3" s="9">
        <f t="shared" ref="DV3:DV49" si="55">2^($H3-DR3)</f>
        <v>8.9312133733818563E-2</v>
      </c>
      <c r="DW3" s="9">
        <f>2^($Q3-DR3)</f>
        <v>4.100455795402619E-3</v>
      </c>
      <c r="EA3" s="9">
        <v>28.31</v>
      </c>
      <c r="EB3" s="9">
        <v>22.85</v>
      </c>
      <c r="EC3" s="9">
        <f t="shared" ref="EC3:EC49" si="56">EA3-EB3</f>
        <v>5.4599999999999973</v>
      </c>
      <c r="ED3" s="9">
        <f t="shared" ref="ED3:ED49" si="57">EB3+5.31</f>
        <v>28.16</v>
      </c>
      <c r="EE3" s="9">
        <f t="shared" ref="EE3:EE49" si="58">ABS(EA3-ED3)</f>
        <v>0.14999999999999858</v>
      </c>
      <c r="EF3" s="7">
        <f t="shared" ref="EF3:EF50" si="59">AVERAGE(EA3,ED3)</f>
        <v>28.234999999999999</v>
      </c>
      <c r="EG3" s="9">
        <f t="shared" si="20"/>
        <v>850.38971697374518</v>
      </c>
      <c r="EH3" s="9">
        <f>EG3/$I3</f>
        <v>2.960588173812464</v>
      </c>
      <c r="EI3" s="9">
        <f t="shared" si="21"/>
        <v>4.9978590044603379</v>
      </c>
      <c r="EJ3" s="9">
        <f t="shared" ref="EJ3:EJ49" si="60">2^($H3-EF3)</f>
        <v>2.9587750184976773</v>
      </c>
      <c r="EK3" s="9">
        <f>2^($Q3-EF3)</f>
        <v>0.13584185781575736</v>
      </c>
      <c r="EM3" s="16">
        <v>30.22</v>
      </c>
      <c r="EN3" s="9">
        <v>26.74</v>
      </c>
      <c r="EO3" s="9">
        <v>28.3</v>
      </c>
      <c r="EP3" s="9">
        <v>25.6</v>
      </c>
      <c r="EQ3" s="9">
        <f t="shared" ref="EQ3:EQ49" si="61">MAX(EN3:EP3)-MIN(EN3:EP3)</f>
        <v>2.6999999999999993</v>
      </c>
      <c r="ER3" s="11">
        <f t="shared" ref="ER3:ER49" si="62">AVERAGE(EN3:EP3)</f>
        <v>26.88</v>
      </c>
      <c r="ES3" s="9">
        <f t="shared" si="22"/>
        <v>2176.4264739309788</v>
      </c>
      <c r="ET3" s="9">
        <f>ES3/I3</f>
        <v>7.5771171161649313</v>
      </c>
      <c r="EU3" s="9">
        <f t="shared" si="23"/>
        <v>4.7886158645508372</v>
      </c>
      <c r="EV3" s="9">
        <f t="shared" ref="EV3:EV49" si="63">2^($H3-ER3)</f>
        <v>7.5684611738047769</v>
      </c>
      <c r="EW3" s="9">
        <f>2^($Q3-ER3)</f>
        <v>0.34747955496058458</v>
      </c>
      <c r="EZ3" s="8">
        <v>22.18</v>
      </c>
      <c r="FA3" s="9">
        <v>27.23</v>
      </c>
      <c r="FB3" s="9">
        <v>27.82</v>
      </c>
      <c r="FC3" s="9">
        <f t="shared" ref="FC3:FC49" si="64">MAX(FA3:FB3)-MIN(FA3:FB3)</f>
        <v>0.58999999999999986</v>
      </c>
      <c r="FD3" s="11">
        <f t="shared" ref="FD3:FD49" si="65">AVERAGE(FA3:FB3)</f>
        <v>27.524999999999999</v>
      </c>
      <c r="FE3" s="9">
        <f t="shared" si="24"/>
        <v>1391.457673033914</v>
      </c>
      <c r="FF3" s="9">
        <f>FE3/I3</f>
        <v>4.8442885055158795</v>
      </c>
      <c r="FG3" s="9">
        <f t="shared" si="25"/>
        <v>9.0743599018439198</v>
      </c>
      <c r="FH3" s="9">
        <f t="shared" ref="FH3:FH49" si="66">2^($H3-FD3)</f>
        <v>4.8399763568771776</v>
      </c>
      <c r="FI3" s="9">
        <f>2^($Q3-FD3)</f>
        <v>0.22221067029164285</v>
      </c>
      <c r="FL3" s="16">
        <v>27.44</v>
      </c>
      <c r="FM3" s="9">
        <v>29.26</v>
      </c>
      <c r="FN3" s="9">
        <v>31.79</v>
      </c>
      <c r="FO3" s="9">
        <v>29.59</v>
      </c>
      <c r="FP3" s="9">
        <f t="shared" ref="FP3:FP49" si="67">MAX(FM3:FO3)-MIN(FM3:FO3)</f>
        <v>2.5299999999999976</v>
      </c>
      <c r="FQ3" s="11">
        <f t="shared" ref="FQ3:FQ49" si="68">AVERAGE(FM3,FN3,FO3)</f>
        <v>30.213333333333335</v>
      </c>
      <c r="FR3" s="9">
        <f t="shared" si="26"/>
        <v>215.64728760811315</v>
      </c>
      <c r="FS3" s="9">
        <f>FR3/I3</f>
        <v>0.7507649688889948</v>
      </c>
      <c r="FT3" s="9">
        <f t="shared" si="27"/>
        <v>20.14633262170689</v>
      </c>
      <c r="FU3" s="9">
        <f t="shared" ref="FU3:FU49" si="69">2^($H3-FQ3)</f>
        <v>0.75088645181738467</v>
      </c>
      <c r="FV3" s="9">
        <f>2^($Q3-FQ3)</f>
        <v>3.4474338192617068E-2</v>
      </c>
    </row>
    <row r="4" spans="1:178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>10^(-(0.3012*H4)+11.434)</f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28"/>
        <v>26.479999999999997</v>
      </c>
      <c r="R4" s="53">
        <f t="shared" si="4"/>
        <v>2872.2616524568616</v>
      </c>
      <c r="T4" s="1">
        <v>24.41</v>
      </c>
      <c r="U4" s="1">
        <v>30.13</v>
      </c>
      <c r="V4" s="1">
        <f t="shared" si="29"/>
        <v>5.7199999999999989</v>
      </c>
      <c r="W4" s="1">
        <f t="shared" si="30"/>
        <v>30.03</v>
      </c>
      <c r="X4" s="1">
        <f t="shared" si="31"/>
        <v>9.9999999999997868E-2</v>
      </c>
      <c r="Y4" s="1">
        <v>29.26</v>
      </c>
      <c r="Z4" s="1">
        <v>32.58</v>
      </c>
      <c r="AA4" s="1">
        <v>31.75</v>
      </c>
      <c r="AB4" s="10">
        <f>AVERAGE(W4,U4,Y4,Z4,AA4)</f>
        <v>30.75</v>
      </c>
      <c r="AC4" s="9">
        <f t="shared" si="5"/>
        <v>148.62778310073318</v>
      </c>
      <c r="AD4" s="9">
        <f>AC4/I4</f>
        <v>0.87654052584334086</v>
      </c>
      <c r="AE4" s="9">
        <f t="shared" si="6"/>
        <v>5.0291524418764668</v>
      </c>
      <c r="AF4" s="9">
        <f>2^(H4-AB4)</f>
        <v>0.87660572131603642</v>
      </c>
      <c r="AG4" s="9">
        <f>2^(Q4-AB4)</f>
        <v>5.1832471613402493E-2</v>
      </c>
      <c r="AJ4" s="9" t="s">
        <v>54</v>
      </c>
      <c r="AK4" s="9" t="s">
        <v>54</v>
      </c>
      <c r="AL4" s="11">
        <v>41</v>
      </c>
      <c r="AM4" s="9">
        <f t="shared" si="32"/>
        <v>0.12156260552373735</v>
      </c>
      <c r="AN4" s="9">
        <f>AM4/$I4</f>
        <v>7.1692215241107046E-4</v>
      </c>
      <c r="AO4" s="9">
        <f t="shared" si="7"/>
        <v>4.5987521089170151</v>
      </c>
      <c r="AP4" s="9">
        <f t="shared" si="33"/>
        <v>7.1985801625542157E-4</v>
      </c>
      <c r="AQ4" s="9">
        <f>2^($Q4-AL4)</f>
        <v>4.2564198802197314E-5</v>
      </c>
      <c r="AU4" s="9">
        <v>30.06</v>
      </c>
      <c r="AV4" s="9">
        <v>29.46</v>
      </c>
      <c r="AW4" s="9">
        <f t="shared" si="8"/>
        <v>0.59999999999999787</v>
      </c>
      <c r="AX4" s="9">
        <v>31.62</v>
      </c>
      <c r="AY4" s="9">
        <v>31.82</v>
      </c>
      <c r="AZ4" s="10">
        <f t="shared" si="34"/>
        <v>30.740000000000002</v>
      </c>
      <c r="BA4" s="9">
        <f t="shared" si="9"/>
        <v>149.66215693645279</v>
      </c>
      <c r="BB4" s="9">
        <f>BA4/$I4</f>
        <v>0.88264080243338972</v>
      </c>
      <c r="BC4" s="9">
        <f t="shared" si="10"/>
        <v>13.288501201260777</v>
      </c>
      <c r="BD4" s="9">
        <f t="shared" si="35"/>
        <v>0.88270299629065507</v>
      </c>
      <c r="BE4" s="9">
        <f>2^($Q4-AZ4)</f>
        <v>5.2192994964272911E-2</v>
      </c>
      <c r="BH4" s="9">
        <v>32.270000000000003</v>
      </c>
      <c r="BI4" s="9">
        <v>33.630000000000003</v>
      </c>
      <c r="BJ4" s="9">
        <f t="shared" si="36"/>
        <v>1.3599999999999994</v>
      </c>
      <c r="BK4" s="11">
        <f>AVERAGE(BH4:BI4)</f>
        <v>32.950000000000003</v>
      </c>
      <c r="BL4" s="9">
        <f t="shared" si="37"/>
        <v>32.319155192675581</v>
      </c>
      <c r="BM4" s="9">
        <f>BL4/$I4</f>
        <v>0.1906039954064325</v>
      </c>
      <c r="BN4" s="9">
        <f t="shared" si="11"/>
        <v>8.9493604428229521</v>
      </c>
      <c r="BP4" s="9">
        <v>29.01</v>
      </c>
      <c r="BQ4" s="9">
        <v>29.07</v>
      </c>
      <c r="BR4" s="9">
        <f t="shared" si="38"/>
        <v>5.9999999999998721E-2</v>
      </c>
      <c r="BS4" s="12">
        <f t="shared" si="39"/>
        <v>29.04</v>
      </c>
      <c r="BT4" s="9">
        <f t="shared" si="12"/>
        <v>486.57747457127965</v>
      </c>
      <c r="BU4" s="9">
        <f>BT4/$I4</f>
        <v>2.8696174196123789</v>
      </c>
      <c r="BV4" s="9">
        <f t="shared" si="13"/>
        <v>9.7937271375953365</v>
      </c>
      <c r="BW4" s="9">
        <f t="shared" si="40"/>
        <v>2.8679104960316613</v>
      </c>
      <c r="BX4" s="9">
        <f>2^($Q4-BS4)</f>
        <v>0.16957554093095872</v>
      </c>
      <c r="CB4" s="9">
        <v>38.86</v>
      </c>
      <c r="CC4" s="9">
        <v>38.69</v>
      </c>
      <c r="CD4" s="13">
        <f t="shared" si="41"/>
        <v>0.17000000000000171</v>
      </c>
      <c r="CE4" s="14">
        <f t="shared" si="42"/>
        <v>38.774999999999999</v>
      </c>
      <c r="CF4" s="9">
        <f t="shared" si="43"/>
        <v>0.56881363723264811</v>
      </c>
      <c r="CG4" s="9">
        <f>CF4/$I4</f>
        <v>3.3546097121616098E-3</v>
      </c>
      <c r="CH4" s="9">
        <f t="shared" si="14"/>
        <v>16.361985369891837</v>
      </c>
      <c r="CI4" s="9">
        <f t="shared" si="44"/>
        <v>3.3654146863750767E-3</v>
      </c>
      <c r="CJ4" s="9">
        <f>2^($Q4-CE4)</f>
        <v>1.9899226865298443E-4</v>
      </c>
      <c r="CO4" s="9">
        <v>29.3</v>
      </c>
      <c r="CP4" s="9">
        <v>27.99</v>
      </c>
      <c r="CQ4" s="9">
        <f t="shared" si="45"/>
        <v>1.3100000000000023</v>
      </c>
      <c r="CR4" s="15">
        <f t="shared" si="46"/>
        <v>28.645</v>
      </c>
      <c r="CU4" s="16" t="s">
        <v>54</v>
      </c>
      <c r="CV4" s="16">
        <v>36.14</v>
      </c>
      <c r="CW4" s="16" t="e">
        <f t="shared" si="47"/>
        <v>#VALUE!</v>
      </c>
      <c r="CX4" s="17">
        <f t="shared" si="48"/>
        <v>36.14</v>
      </c>
      <c r="CY4" s="16">
        <f t="shared" si="15"/>
        <v>3.5369750802114464</v>
      </c>
      <c r="CZ4" s="16">
        <f>CY4/$I4</f>
        <v>2.0859505080568212E-2</v>
      </c>
      <c r="DA4" s="16">
        <f t="shared" si="16"/>
        <v>29.095913706133803</v>
      </c>
      <c r="DC4" s="16">
        <v>28.31</v>
      </c>
      <c r="DD4" s="16">
        <f t="shared" si="49"/>
        <v>3.3000000000000007</v>
      </c>
      <c r="DE4" s="18">
        <f t="shared" si="50"/>
        <v>34.18</v>
      </c>
      <c r="DF4" s="16">
        <v>31.61</v>
      </c>
      <c r="DG4" s="16">
        <f t="shared" si="51"/>
        <v>2.5700000000000003</v>
      </c>
      <c r="DM4" s="9">
        <v>28.39</v>
      </c>
      <c r="DN4" s="9">
        <v>31.59</v>
      </c>
      <c r="DO4" s="9">
        <f t="shared" si="52"/>
        <v>3.1999999999999993</v>
      </c>
      <c r="DP4" s="9">
        <f t="shared" si="17"/>
        <v>33.22</v>
      </c>
      <c r="DQ4" s="9">
        <f t="shared" si="53"/>
        <v>1.629999999999999</v>
      </c>
      <c r="DR4" s="51">
        <f t="shared" si="54"/>
        <v>32.405000000000001</v>
      </c>
      <c r="DS4" s="9">
        <f t="shared" si="18"/>
        <v>47.164365904999947</v>
      </c>
      <c r="DT4" s="9">
        <f>DS4/$I4</f>
        <v>0.27815444211676771</v>
      </c>
      <c r="DU4" s="9">
        <f t="shared" si="19"/>
        <v>7.1433511578325781</v>
      </c>
      <c r="DV4" s="9">
        <f t="shared" si="55"/>
        <v>0.27835540455717184</v>
      </c>
      <c r="DW4" s="9">
        <f>2^($Q4-DR4)</f>
        <v>1.6458766186794267E-2</v>
      </c>
      <c r="EA4" s="9">
        <v>29.05</v>
      </c>
      <c r="EB4" s="9">
        <v>22.46</v>
      </c>
      <c r="EC4" s="9">
        <f t="shared" si="56"/>
        <v>6.59</v>
      </c>
      <c r="ED4" s="9">
        <f t="shared" si="57"/>
        <v>27.77</v>
      </c>
      <c r="EE4" s="9">
        <f t="shared" si="58"/>
        <v>1.2800000000000011</v>
      </c>
      <c r="EF4" s="7">
        <f t="shared" si="59"/>
        <v>28.41</v>
      </c>
      <c r="EG4" s="9">
        <f t="shared" si="20"/>
        <v>753.19599142928587</v>
      </c>
      <c r="EH4" s="9">
        <f>EG4/$I4</f>
        <v>4.4420147876596161</v>
      </c>
      <c r="EI4" s="9">
        <f t="shared" si="21"/>
        <v>7.498700359888983</v>
      </c>
      <c r="EJ4" s="9">
        <f t="shared" si="60"/>
        <v>4.4382778882713865</v>
      </c>
      <c r="EK4" s="9">
        <f>2^($Q4-EF4)</f>
        <v>0.26242917090576623</v>
      </c>
      <c r="EM4" s="16">
        <v>29.16</v>
      </c>
      <c r="EN4" s="9">
        <v>27.39</v>
      </c>
      <c r="EO4" s="9">
        <v>28.66</v>
      </c>
      <c r="EP4" s="9">
        <v>25.85</v>
      </c>
      <c r="EQ4" s="9">
        <f t="shared" si="61"/>
        <v>2.8099999999999987</v>
      </c>
      <c r="ER4" s="11">
        <f t="shared" si="62"/>
        <v>27.3</v>
      </c>
      <c r="ES4" s="9">
        <f t="shared" si="22"/>
        <v>1626.4473154487334</v>
      </c>
      <c r="ET4" s="9">
        <f>ES4/I4</f>
        <v>9.5920625026996742</v>
      </c>
      <c r="EU4" s="9">
        <f t="shared" si="23"/>
        <v>6.0620288653317216</v>
      </c>
      <c r="EV4" s="9">
        <f t="shared" si="63"/>
        <v>9.5798296369514393</v>
      </c>
      <c r="EW4" s="9">
        <f>2^($Q4-ER4)</f>
        <v>0.56644194264789782</v>
      </c>
      <c r="EZ4" s="8">
        <v>22.86</v>
      </c>
      <c r="FA4" s="9">
        <v>28.13</v>
      </c>
      <c r="FB4" s="9">
        <v>28.31</v>
      </c>
      <c r="FC4" s="9">
        <f t="shared" si="64"/>
        <v>0.17999999999999972</v>
      </c>
      <c r="FD4" s="11">
        <f t="shared" si="65"/>
        <v>28.22</v>
      </c>
      <c r="FE4" s="9">
        <f t="shared" si="24"/>
        <v>859.28256506408661</v>
      </c>
      <c r="FF4" s="9">
        <f>FE4/I4</f>
        <v>5.0676661907740836</v>
      </c>
      <c r="FG4" s="9">
        <f t="shared" si="25"/>
        <v>9.4927927651561976</v>
      </c>
      <c r="FH4" s="9">
        <f t="shared" si="66"/>
        <v>5.0630263758811322</v>
      </c>
      <c r="FI4" s="9">
        <f>2^($Q4-FD4)</f>
        <v>0.2993696761547317</v>
      </c>
      <c r="FL4" s="16">
        <v>28.75</v>
      </c>
      <c r="FM4" s="9">
        <v>29.99</v>
      </c>
      <c r="FN4" s="9">
        <v>32.770000000000003</v>
      </c>
      <c r="FO4" s="9">
        <v>30.27</v>
      </c>
      <c r="FP4" s="9">
        <f t="shared" si="67"/>
        <v>2.7800000000000047</v>
      </c>
      <c r="FQ4" s="11">
        <f t="shared" si="68"/>
        <v>31.01</v>
      </c>
      <c r="FR4" s="9">
        <f t="shared" si="26"/>
        <v>124.10463453641178</v>
      </c>
      <c r="FS4" s="9">
        <f>FR4/I4</f>
        <v>0.73191390833310088</v>
      </c>
      <c r="FT4" s="9">
        <f t="shared" si="27"/>
        <v>19.640475593250983</v>
      </c>
      <c r="FU4" s="9">
        <f t="shared" si="69"/>
        <v>0.73204284797281316</v>
      </c>
      <c r="FV4" s="9">
        <f>2^($Q4-FQ4)</f>
        <v>4.3284670878466269E-2</v>
      </c>
    </row>
    <row r="5" spans="1:178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>10^(-(0.3012*H5)+11.434)</f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28"/>
        <v>25.410000000000004</v>
      </c>
      <c r="R5" s="53">
        <f t="shared" si="4"/>
        <v>6032.6482037292017</v>
      </c>
      <c r="T5" s="1">
        <v>24.37</v>
      </c>
      <c r="U5" s="1">
        <v>29.35</v>
      </c>
      <c r="V5" s="1">
        <f t="shared" si="29"/>
        <v>4.9800000000000004</v>
      </c>
      <c r="W5" s="1">
        <f t="shared" si="30"/>
        <v>29.990000000000002</v>
      </c>
      <c r="X5" s="1">
        <f t="shared" si="31"/>
        <v>0.64000000000000057</v>
      </c>
      <c r="Y5" s="1">
        <v>29.31</v>
      </c>
      <c r="Z5" s="1">
        <v>30.79</v>
      </c>
      <c r="AA5" s="1">
        <v>30.89</v>
      </c>
      <c r="AB5" s="10">
        <f>AVERAGE(W5,U5,Y5,Z5,AA5)</f>
        <v>30.065999999999995</v>
      </c>
      <c r="AC5" s="9">
        <f t="shared" si="5"/>
        <v>238.84755504433798</v>
      </c>
      <c r="AD5" s="9">
        <f>AC5/I5</f>
        <v>0.8549265412678495</v>
      </c>
      <c r="AE5" s="9">
        <f t="shared" si="6"/>
        <v>4.9051421764047944</v>
      </c>
      <c r="AF5" s="9">
        <f>2^(H5-AB5)</f>
        <v>0.85500217789197541</v>
      </c>
      <c r="AG5" s="9">
        <f>2^(Q5-AB5)</f>
        <v>3.9664715188119135E-2</v>
      </c>
      <c r="AJ5" s="9">
        <v>34.22</v>
      </c>
      <c r="AK5" s="9">
        <v>35.78</v>
      </c>
      <c r="AL5" s="11">
        <f t="shared" ref="AL5:AL49" si="70">AVERAGE(AI5:AK5)</f>
        <v>35</v>
      </c>
      <c r="AM5" s="9">
        <f t="shared" si="32"/>
        <v>7.7983011052325457</v>
      </c>
      <c r="AN5" s="9">
        <f>AM5/$I5</f>
        <v>2.7913095406918016E-2</v>
      </c>
      <c r="AO5" s="9">
        <f t="shared" si="7"/>
        <v>179.0506904233078</v>
      </c>
      <c r="AP5" s="9">
        <f t="shared" si="33"/>
        <v>2.7969533466499143E-2</v>
      </c>
      <c r="AQ5" s="9">
        <f>2^($Q5-AL5)</f>
        <v>1.2975447403286286E-3</v>
      </c>
      <c r="AU5" s="9">
        <v>29.81</v>
      </c>
      <c r="AV5" s="9">
        <v>30.04</v>
      </c>
      <c r="AW5" s="9">
        <f t="shared" si="8"/>
        <v>0.23000000000000043</v>
      </c>
      <c r="AX5" s="9">
        <v>30.06</v>
      </c>
      <c r="AY5" s="9">
        <v>31.61</v>
      </c>
      <c r="AZ5" s="10">
        <f t="shared" si="34"/>
        <v>30.38</v>
      </c>
      <c r="BA5" s="9">
        <f t="shared" si="9"/>
        <v>192.10735830503154</v>
      </c>
      <c r="BB5" s="9">
        <f>BA5/$I5</f>
        <v>0.68762554156075062</v>
      </c>
      <c r="BC5" s="9">
        <f t="shared" si="10"/>
        <v>10.352470461206904</v>
      </c>
      <c r="BD5" s="9">
        <f t="shared" si="35"/>
        <v>0.68777090906987226</v>
      </c>
      <c r="BE5" s="9">
        <f>2^($Q5-AZ5)</f>
        <v>3.1906628928349896E-2</v>
      </c>
      <c r="BH5" s="9">
        <v>31.81</v>
      </c>
      <c r="BI5" s="9">
        <v>32.24</v>
      </c>
      <c r="BJ5" s="9">
        <f t="shared" si="36"/>
        <v>0.43000000000000327</v>
      </c>
      <c r="BK5" s="11">
        <f>AVERAGE(BH5:BI5)</f>
        <v>32.024999999999999</v>
      </c>
      <c r="BL5" s="9">
        <f t="shared" si="37"/>
        <v>61.386093988483772</v>
      </c>
      <c r="BM5" s="9">
        <f>BL5/$I5</f>
        <v>0.21972425468527584</v>
      </c>
      <c r="BN5" s="9">
        <f t="shared" si="11"/>
        <v>10.316633442106752</v>
      </c>
      <c r="BP5" s="9">
        <v>28.96</v>
      </c>
      <c r="BQ5" s="9">
        <v>29.23</v>
      </c>
      <c r="BR5" s="9">
        <f t="shared" si="38"/>
        <v>0.26999999999999957</v>
      </c>
      <c r="BS5" s="12">
        <f t="shared" si="39"/>
        <v>29.094999999999999</v>
      </c>
      <c r="BT5" s="9">
        <f t="shared" si="12"/>
        <v>468.36668924868906</v>
      </c>
      <c r="BU5" s="9">
        <f>BT5/$I5</f>
        <v>1.6764631047201819</v>
      </c>
      <c r="BV5" s="9">
        <f t="shared" si="13"/>
        <v>5.7216066823615783</v>
      </c>
      <c r="BW5" s="9">
        <f t="shared" si="40"/>
        <v>1.6759742693358983</v>
      </c>
      <c r="BX5" s="9">
        <f>2^($Q5-BS5)</f>
        <v>7.7750728331154595E-2</v>
      </c>
      <c r="CB5" s="9">
        <v>38.72</v>
      </c>
      <c r="CC5" s="9">
        <v>38.880000000000003</v>
      </c>
      <c r="CD5" s="13">
        <f t="shared" si="41"/>
        <v>0.16000000000000369</v>
      </c>
      <c r="CE5" s="14">
        <f t="shared" si="42"/>
        <v>38.799999999999997</v>
      </c>
      <c r="CF5" s="9">
        <f t="shared" si="43"/>
        <v>0.55903628851773424</v>
      </c>
      <c r="CG5" s="9">
        <f>CF5/$I5</f>
        <v>2.0010041990882496E-3</v>
      </c>
      <c r="CH5" s="9">
        <f t="shared" si="14"/>
        <v>9.7598243133557094</v>
      </c>
      <c r="CI5" s="9">
        <f t="shared" si="44"/>
        <v>2.0080348176876339E-3</v>
      </c>
      <c r="CJ5" s="9">
        <f>2^($Q5-CE5)</f>
        <v>9.3155469296909627E-5</v>
      </c>
      <c r="CO5" s="9">
        <v>28.79</v>
      </c>
      <c r="CP5" s="9">
        <v>26.4</v>
      </c>
      <c r="CQ5" s="9">
        <f t="shared" si="45"/>
        <v>2.3900000000000006</v>
      </c>
      <c r="CR5" s="15">
        <f t="shared" si="46"/>
        <v>27.594999999999999</v>
      </c>
      <c r="CU5" s="16">
        <v>28.82</v>
      </c>
      <c r="CV5" s="16">
        <v>29.16</v>
      </c>
      <c r="CW5" s="16">
        <f t="shared" si="47"/>
        <v>0.33999999999999986</v>
      </c>
      <c r="CX5" s="17">
        <f t="shared" si="48"/>
        <v>28.990000000000002</v>
      </c>
      <c r="CY5" s="16">
        <f t="shared" si="15"/>
        <v>503.74645162204422</v>
      </c>
      <c r="CZ5" s="16">
        <f>CY5/$I5</f>
        <v>1.8031007748069285</v>
      </c>
      <c r="DA5" s="16">
        <f t="shared" si="16"/>
        <v>2515.0579721144709</v>
      </c>
      <c r="DC5" s="16">
        <v>28.16</v>
      </c>
      <c r="DD5" s="16">
        <f t="shared" si="49"/>
        <v>3.16</v>
      </c>
      <c r="DE5" s="18">
        <f t="shared" si="50"/>
        <v>34.03</v>
      </c>
      <c r="DF5" s="16">
        <v>31.32</v>
      </c>
      <c r="DG5" s="16">
        <f t="shared" si="51"/>
        <v>2.7100000000000009</v>
      </c>
      <c r="DM5" s="9">
        <v>29.46</v>
      </c>
      <c r="DN5" s="9">
        <v>32.92</v>
      </c>
      <c r="DO5" s="9">
        <f t="shared" si="52"/>
        <v>3.4600000000000009</v>
      </c>
      <c r="DP5" s="9">
        <f t="shared" si="17"/>
        <v>34.29</v>
      </c>
      <c r="DQ5" s="9">
        <f t="shared" si="53"/>
        <v>1.3699999999999974</v>
      </c>
      <c r="DR5" s="51">
        <f t="shared" si="54"/>
        <v>33.605000000000004</v>
      </c>
      <c r="DS5" s="9">
        <f t="shared" si="18"/>
        <v>20.519841412034832</v>
      </c>
      <c r="DT5" s="9">
        <f>DS5/$I5</f>
        <v>7.3448342573568207E-2</v>
      </c>
      <c r="DU5" s="9">
        <f t="shared" si="19"/>
        <v>1.8862445588538537</v>
      </c>
      <c r="DV5" s="9">
        <f t="shared" si="55"/>
        <v>7.3556671076172753E-2</v>
      </c>
      <c r="DW5" s="9">
        <f>2^($Q5-DR5)</f>
        <v>3.4123941246745866E-3</v>
      </c>
      <c r="EA5" s="9">
        <v>28.05</v>
      </c>
      <c r="EB5" s="9">
        <v>21.67</v>
      </c>
      <c r="EC5" s="9">
        <f t="shared" si="56"/>
        <v>6.379999999999999</v>
      </c>
      <c r="ED5" s="9">
        <f t="shared" si="57"/>
        <v>26.98</v>
      </c>
      <c r="EE5" s="9">
        <f t="shared" si="58"/>
        <v>1.0700000000000003</v>
      </c>
      <c r="EF5" s="7">
        <f t="shared" si="59"/>
        <v>27.515000000000001</v>
      </c>
      <c r="EG5" s="9">
        <f t="shared" si="20"/>
        <v>1401.1415112805096</v>
      </c>
      <c r="EH5" s="9">
        <f>EG5/$I5</f>
        <v>5.0152201300259858</v>
      </c>
      <c r="EI5" s="9">
        <f t="shared" si="21"/>
        <v>8.4663457443739922</v>
      </c>
      <c r="EJ5" s="9">
        <f t="shared" si="60"/>
        <v>5.010657754496509</v>
      </c>
      <c r="EK5" s="9">
        <f>2^($Q5-EF5)</f>
        <v>0.23245123565329096</v>
      </c>
      <c r="EM5" s="16">
        <v>29.1</v>
      </c>
      <c r="EN5" s="9">
        <v>27.31</v>
      </c>
      <c r="EO5" s="9">
        <v>28.17</v>
      </c>
      <c r="EP5" s="9">
        <v>24.96</v>
      </c>
      <c r="EQ5" s="9">
        <f t="shared" si="61"/>
        <v>3.2100000000000009</v>
      </c>
      <c r="ER5" s="11">
        <f t="shared" si="62"/>
        <v>26.813333333333333</v>
      </c>
      <c r="ES5" s="9">
        <f t="shared" si="22"/>
        <v>2279.4181392547339</v>
      </c>
      <c r="ET5" s="9">
        <f>ES5/I5</f>
        <v>8.1589073228507516</v>
      </c>
      <c r="EU5" s="9">
        <f t="shared" si="23"/>
        <v>5.1562978959704742</v>
      </c>
      <c r="EV5" s="9">
        <f t="shared" si="63"/>
        <v>8.1492464796583413</v>
      </c>
      <c r="EW5" s="9">
        <f>2^($Q5-ER5)</f>
        <v>0.37805464005995765</v>
      </c>
      <c r="EZ5" s="8">
        <v>22.38</v>
      </c>
      <c r="FA5" s="9">
        <v>28.52</v>
      </c>
      <c r="FB5" s="9">
        <v>28.81</v>
      </c>
      <c r="FC5" s="9">
        <f t="shared" si="64"/>
        <v>0.28999999999999915</v>
      </c>
      <c r="FD5" s="11">
        <f t="shared" si="65"/>
        <v>28.664999999999999</v>
      </c>
      <c r="FE5" s="9">
        <f t="shared" si="24"/>
        <v>631.10555084717987</v>
      </c>
      <c r="FF5" s="9">
        <f>FE5/I5</f>
        <v>2.2589675898527091</v>
      </c>
      <c r="FG5" s="9">
        <f t="shared" si="25"/>
        <v>4.2315161232828915</v>
      </c>
      <c r="FH5" s="9">
        <f t="shared" si="66"/>
        <v>2.2579288096122636</v>
      </c>
      <c r="FI5" s="9">
        <f>2^($Q5-FD5)</f>
        <v>0.1047483918334939</v>
      </c>
      <c r="FL5" s="16">
        <v>27.79</v>
      </c>
      <c r="FM5" s="9">
        <v>30.1</v>
      </c>
      <c r="FN5" s="9">
        <v>33.020000000000003</v>
      </c>
      <c r="FO5" s="9">
        <v>30.25</v>
      </c>
      <c r="FP5" s="9">
        <f t="shared" si="67"/>
        <v>2.9200000000000017</v>
      </c>
      <c r="FQ5" s="11">
        <f t="shared" si="68"/>
        <v>31.123333333333335</v>
      </c>
      <c r="FR5" s="9">
        <f t="shared" si="26"/>
        <v>114.72339749504583</v>
      </c>
      <c r="FS5" s="9">
        <f>FR5/I5</f>
        <v>0.41063881690029985</v>
      </c>
      <c r="FT5" s="9">
        <f t="shared" si="27"/>
        <v>11.019249079908557</v>
      </c>
      <c r="FU5" s="9">
        <f t="shared" si="69"/>
        <v>0.41084515729289467</v>
      </c>
      <c r="FV5" s="9">
        <f>2^($Q5-FQ5)</f>
        <v>1.9059666246253219E-2</v>
      </c>
    </row>
    <row r="6" spans="1:178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>10^(-(0.3012*H6)+11.434)</f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28"/>
        <v>26.405000000000001</v>
      </c>
      <c r="R6" s="53">
        <f t="shared" si="4"/>
        <v>3025.6173366795197</v>
      </c>
      <c r="T6" s="1">
        <v>22.97</v>
      </c>
      <c r="U6" s="1">
        <v>28.85</v>
      </c>
      <c r="V6" s="1">
        <f t="shared" si="29"/>
        <v>5.8800000000000026</v>
      </c>
      <c r="W6" s="1">
        <f t="shared" si="30"/>
        <v>28.59</v>
      </c>
      <c r="X6" s="1">
        <f t="shared" si="31"/>
        <v>0.26000000000000156</v>
      </c>
      <c r="Y6" s="1">
        <v>29.17</v>
      </c>
      <c r="Z6" s="1">
        <v>31.14</v>
      </c>
      <c r="AA6" s="1">
        <v>30.6</v>
      </c>
      <c r="AB6" s="10">
        <f>AVERAGE(W6,U6,Y6,Z6,AA6)</f>
        <v>29.669999999999998</v>
      </c>
      <c r="AC6" s="9">
        <f t="shared" si="5"/>
        <v>314.33735900649941</v>
      </c>
      <c r="AD6" s="9">
        <f>AC6/I6</f>
        <v>0.3658137285527906</v>
      </c>
      <c r="AE6" s="9">
        <f t="shared" si="6"/>
        <v>2.0988567578813888</v>
      </c>
      <c r="AF6" s="9">
        <f>2^(H6-AB6)</f>
        <v>0.36602142398640658</v>
      </c>
      <c r="AG6" s="9">
        <f>2^(Q6-AB6)</f>
        <v>0.10402484183894077</v>
      </c>
      <c r="AJ6" s="9">
        <v>34.65</v>
      </c>
      <c r="AK6" s="9">
        <v>36.44</v>
      </c>
      <c r="AL6" s="11">
        <f t="shared" si="70"/>
        <v>35.545000000000002</v>
      </c>
      <c r="AM6" s="9">
        <f t="shared" si="32"/>
        <v>5.3437483749252914</v>
      </c>
      <c r="AN6" s="9">
        <f>AM6/$I6</f>
        <v>6.218848830625053E-3</v>
      </c>
      <c r="AO6" s="9">
        <f t="shared" si="7"/>
        <v>39.891282587227053</v>
      </c>
      <c r="AP6" s="9">
        <f t="shared" si="33"/>
        <v>6.2367061434113165E-3</v>
      </c>
      <c r="AQ6" s="9">
        <f>2^($Q6-AL6)</f>
        <v>1.7724983502288294E-3</v>
      </c>
      <c r="AU6" s="9">
        <v>30.13</v>
      </c>
      <c r="AV6" s="9">
        <v>30.18</v>
      </c>
      <c r="AW6" s="9">
        <f t="shared" si="8"/>
        <v>5.0000000000000711E-2</v>
      </c>
      <c r="AX6" s="9">
        <v>32.1</v>
      </c>
      <c r="AY6" s="9">
        <v>32.369999999999997</v>
      </c>
      <c r="AZ6" s="10">
        <f t="shared" si="34"/>
        <v>31.195</v>
      </c>
      <c r="BA6" s="9">
        <f t="shared" si="9"/>
        <v>109.16062159132444</v>
      </c>
      <c r="BB6" s="9">
        <f>BA6/$I6</f>
        <v>0.12703693293623741</v>
      </c>
      <c r="BC6" s="9">
        <f t="shared" si="10"/>
        <v>1.9125905252437883</v>
      </c>
      <c r="BD6" s="9">
        <f t="shared" si="35"/>
        <v>0.12718496151283568</v>
      </c>
      <c r="BE6" s="9">
        <f>2^($Q6-AZ6)</f>
        <v>3.6146505747040258E-2</v>
      </c>
      <c r="BH6" s="9">
        <v>31.25</v>
      </c>
      <c r="BI6" s="9">
        <v>32.31</v>
      </c>
      <c r="BJ6" s="9">
        <f t="shared" si="36"/>
        <v>1.0600000000000023</v>
      </c>
      <c r="BK6" s="11">
        <f>AVERAGE(BH6:BI6)</f>
        <v>31.78</v>
      </c>
      <c r="BL6" s="9">
        <f t="shared" si="37"/>
        <v>72.755193482723215</v>
      </c>
      <c r="BM6" s="9">
        <f>BL6/$I6</f>
        <v>8.4669695907651776E-2</v>
      </c>
      <c r="BN6" s="9">
        <f t="shared" si="11"/>
        <v>3.9754656015789638</v>
      </c>
      <c r="BP6" s="9">
        <v>27.58</v>
      </c>
      <c r="BQ6" s="9">
        <v>27.46</v>
      </c>
      <c r="BR6" s="9">
        <f t="shared" si="38"/>
        <v>0.11999999999999744</v>
      </c>
      <c r="BS6" s="12">
        <f t="shared" si="39"/>
        <v>27.52</v>
      </c>
      <c r="BT6" s="9">
        <f t="shared" si="12"/>
        <v>1396.2911970207333</v>
      </c>
      <c r="BU6" s="9">
        <f>BT6/$I6</f>
        <v>1.6249499917603889</v>
      </c>
      <c r="BV6" s="9">
        <f t="shared" si="13"/>
        <v>5.5457974023898648</v>
      </c>
      <c r="BW6" s="9">
        <f t="shared" si="40"/>
        <v>1.6245047927124703</v>
      </c>
      <c r="BX6" s="9">
        <f>2^($Q6-BS6)</f>
        <v>0.46169115536469785</v>
      </c>
      <c r="CB6" s="9">
        <v>38.22</v>
      </c>
      <c r="CC6" s="9">
        <v>36.47</v>
      </c>
      <c r="CD6" s="13">
        <f t="shared" si="41"/>
        <v>1.75</v>
      </c>
      <c r="CE6" s="14">
        <f t="shared" si="42"/>
        <v>37.344999999999999</v>
      </c>
      <c r="CF6" s="9">
        <f t="shared" si="43"/>
        <v>1.5335078377469946</v>
      </c>
      <c r="CG6" s="9">
        <f>CF6/$I6</f>
        <v>1.7846374406917278E-3</v>
      </c>
      <c r="CH6" s="9">
        <f t="shared" si="14"/>
        <v>8.7045034148975624</v>
      </c>
      <c r="CI6" s="9">
        <f t="shared" si="44"/>
        <v>1.791023521884123E-3</v>
      </c>
      <c r="CJ6" s="9">
        <f>2^($Q6-CE6)</f>
        <v>5.0901648478570457E-4</v>
      </c>
      <c r="CO6" s="9">
        <v>27.66</v>
      </c>
      <c r="CP6" s="9">
        <v>25.57</v>
      </c>
      <c r="CQ6" s="9">
        <f t="shared" si="45"/>
        <v>2.09</v>
      </c>
      <c r="CR6" s="15">
        <f t="shared" si="46"/>
        <v>26.615000000000002</v>
      </c>
      <c r="CU6" s="16">
        <v>34.020000000000003</v>
      </c>
      <c r="CV6" s="16">
        <v>36.96</v>
      </c>
      <c r="CW6" s="16">
        <f t="shared" si="47"/>
        <v>2.9399999999999977</v>
      </c>
      <c r="CX6" s="17">
        <f t="shared" si="48"/>
        <v>35.49</v>
      </c>
      <c r="CY6" s="16">
        <f t="shared" si="15"/>
        <v>5.5515211664314501</v>
      </c>
      <c r="CZ6" s="16">
        <f>CY6/$I6</f>
        <v>6.460646814144785E-3</v>
      </c>
      <c r="DA6" s="16">
        <f t="shared" si="16"/>
        <v>9.0116434433181869</v>
      </c>
      <c r="DC6" s="16">
        <v>26.86</v>
      </c>
      <c r="DD6" s="16">
        <f t="shared" si="49"/>
        <v>3.5600000000000023</v>
      </c>
      <c r="DE6" s="18">
        <f t="shared" si="50"/>
        <v>32.729999999999997</v>
      </c>
      <c r="DF6" s="16">
        <v>30.42</v>
      </c>
      <c r="DG6" s="16">
        <f t="shared" si="51"/>
        <v>2.3099999999999952</v>
      </c>
      <c r="DM6" s="9">
        <v>25.63</v>
      </c>
      <c r="DN6" s="9">
        <v>28.74</v>
      </c>
      <c r="DO6" s="9">
        <f t="shared" si="52"/>
        <v>3.1099999999999994</v>
      </c>
      <c r="DP6" s="9">
        <f t="shared" si="17"/>
        <v>30.46</v>
      </c>
      <c r="DQ6" s="9">
        <f t="shared" si="53"/>
        <v>1.7200000000000024</v>
      </c>
      <c r="DR6" s="51">
        <f t="shared" si="54"/>
        <v>29.6</v>
      </c>
      <c r="DS6" s="9">
        <f t="shared" si="18"/>
        <v>329.9742116869125</v>
      </c>
      <c r="DT6" s="9">
        <f>DS6/$I6</f>
        <v>0.38401129628680702</v>
      </c>
      <c r="DU6" s="9">
        <f t="shared" si="19"/>
        <v>9.8618865011675858</v>
      </c>
      <c r="DV6" s="9">
        <f t="shared" si="55"/>
        <v>0.38421879532200243</v>
      </c>
      <c r="DW6" s="9">
        <f>2^($Q6-DR6)</f>
        <v>0.10919661198958677</v>
      </c>
      <c r="EA6" s="9">
        <v>26.96</v>
      </c>
      <c r="EB6" s="9">
        <v>20.87</v>
      </c>
      <c r="EC6" s="9">
        <f t="shared" si="56"/>
        <v>6.09</v>
      </c>
      <c r="ED6" s="9">
        <f t="shared" si="57"/>
        <v>26.18</v>
      </c>
      <c r="EE6" s="9">
        <f t="shared" si="58"/>
        <v>0.78000000000000114</v>
      </c>
      <c r="EF6" s="7">
        <f t="shared" si="59"/>
        <v>26.57</v>
      </c>
      <c r="EG6" s="9">
        <f t="shared" si="20"/>
        <v>2698.4600945388329</v>
      </c>
      <c r="EH6" s="9">
        <f>EG6/$I6</f>
        <v>3.1403640714362422</v>
      </c>
      <c r="EI6" s="9">
        <f t="shared" si="21"/>
        <v>5.3013441688852554</v>
      </c>
      <c r="EJ6" s="9">
        <f t="shared" si="60"/>
        <v>3.138336391587</v>
      </c>
      <c r="EK6" s="9">
        <f>2^($Q6-EF6)</f>
        <v>0.89192851942009321</v>
      </c>
      <c r="EM6" s="16">
        <v>28.07</v>
      </c>
      <c r="EN6" s="9">
        <v>26.29</v>
      </c>
      <c r="EO6" s="9">
        <v>25.7</v>
      </c>
      <c r="EP6" s="9">
        <v>24.18</v>
      </c>
      <c r="EQ6" s="9">
        <f t="shared" si="61"/>
        <v>2.1099999999999994</v>
      </c>
      <c r="ER6" s="11">
        <f t="shared" si="62"/>
        <v>25.389999999999997</v>
      </c>
      <c r="ES6" s="9">
        <f t="shared" si="22"/>
        <v>6116.9087234331782</v>
      </c>
      <c r="ET6" s="9">
        <f>ES6/I6</f>
        <v>7.1186231073790838</v>
      </c>
      <c r="EU6" s="9">
        <f t="shared" si="23"/>
        <v>4.4988550425108214</v>
      </c>
      <c r="EV6" s="9">
        <f t="shared" si="63"/>
        <v>7.1107414493325702</v>
      </c>
      <c r="EW6" s="9">
        <f>2^($Q6-ER6)</f>
        <v>2.0209028929735333</v>
      </c>
      <c r="EZ6" s="8">
        <v>21.38</v>
      </c>
      <c r="FA6" s="9">
        <v>27.2</v>
      </c>
      <c r="FB6" s="9">
        <v>27.11</v>
      </c>
      <c r="FC6" s="9">
        <f t="shared" si="64"/>
        <v>8.9999999999999858E-2</v>
      </c>
      <c r="FD6" s="11">
        <f t="shared" si="65"/>
        <v>27.155000000000001</v>
      </c>
      <c r="FE6" s="9">
        <f t="shared" si="24"/>
        <v>1798.5147338074773</v>
      </c>
      <c r="FF6" s="9">
        <f>FE6/I6</f>
        <v>2.0930422737872512</v>
      </c>
      <c r="FG6" s="9">
        <f t="shared" si="25"/>
        <v>3.9207034966008174</v>
      </c>
      <c r="FH6" s="9">
        <f t="shared" si="66"/>
        <v>2.0921698795850552</v>
      </c>
      <c r="FI6" s="9">
        <f>2^($Q6-FD6)</f>
        <v>0.59460355750136051</v>
      </c>
      <c r="FL6" s="16">
        <v>26.5</v>
      </c>
      <c r="FM6" s="9">
        <v>31.12</v>
      </c>
      <c r="FN6" s="9">
        <v>30.97</v>
      </c>
      <c r="FO6" s="9">
        <v>29.48</v>
      </c>
      <c r="FP6" s="9">
        <f t="shared" si="67"/>
        <v>1.6400000000000006</v>
      </c>
      <c r="FQ6" s="11">
        <f t="shared" si="68"/>
        <v>30.523333333333337</v>
      </c>
      <c r="FR6" s="9">
        <f t="shared" si="26"/>
        <v>173.92899999950353</v>
      </c>
      <c r="FS6" s="9">
        <f>FR6/I6</f>
        <v>0.20241188064432755</v>
      </c>
      <c r="FT6" s="9">
        <f t="shared" si="27"/>
        <v>5.4316027558936266</v>
      </c>
      <c r="FU6" s="9">
        <f t="shared" si="69"/>
        <v>0.20259446530248509</v>
      </c>
      <c r="FV6" s="9">
        <f>2^($Q6-FQ6)</f>
        <v>5.7578206709885046E-2</v>
      </c>
    </row>
    <row r="7" spans="1:178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>10^(-(0.3012*H7)+11.434)</f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28"/>
        <v>30.807500000000001</v>
      </c>
      <c r="R7" s="53">
        <f t="shared" si="4"/>
        <v>142.81735973189339</v>
      </c>
      <c r="T7" s="1">
        <v>26.7</v>
      </c>
      <c r="U7" s="1">
        <v>33.65</v>
      </c>
      <c r="V7" s="1">
        <f t="shared" si="29"/>
        <v>6.9499999999999993</v>
      </c>
      <c r="W7" s="1">
        <f t="shared" si="30"/>
        <v>32.32</v>
      </c>
      <c r="X7" s="1">
        <f t="shared" si="31"/>
        <v>1.3299999999999983</v>
      </c>
      <c r="Y7" s="1">
        <v>33.380000000000003</v>
      </c>
      <c r="Z7" s="1">
        <v>38.47</v>
      </c>
      <c r="AA7" s="1">
        <v>36.130000000000003</v>
      </c>
      <c r="AB7" s="10">
        <f>AVERAGE(W7,U7,Y7,Z7,AA7)</f>
        <v>34.79</v>
      </c>
      <c r="AC7" s="9">
        <f t="shared" si="5"/>
        <v>9.0209442736504446</v>
      </c>
      <c r="AD7" s="9">
        <f>AC7/I7</f>
        <v>2.4465156600124738</v>
      </c>
      <c r="AE7" s="9">
        <f t="shared" si="6"/>
        <v>14.036886878450792</v>
      </c>
      <c r="AF7" s="9">
        <f>2^(H7-AB7)</f>
        <v>2.4452805553841355</v>
      </c>
      <c r="AG7" s="9">
        <f>2^(Q7-AB7)</f>
        <v>6.3262746462447311E-2</v>
      </c>
      <c r="AJ7" s="9">
        <v>39.82</v>
      </c>
      <c r="AK7" s="9">
        <v>39.049999999999997</v>
      </c>
      <c r="AL7" s="11">
        <f t="shared" si="70"/>
        <v>39.435000000000002</v>
      </c>
      <c r="AM7" s="9">
        <f t="shared" si="32"/>
        <v>0.35989681229140508</v>
      </c>
      <c r="AN7" s="9">
        <f>AM7/$I7</f>
        <v>9.7605434702811772E-2</v>
      </c>
      <c r="AO7" s="9">
        <f t="shared" si="7"/>
        <v>626.09754374551324</v>
      </c>
      <c r="AP7" s="9">
        <f t="shared" si="33"/>
        <v>9.7733705391073927E-2</v>
      </c>
      <c r="AQ7" s="9">
        <f>2^($Q7-AL7)</f>
        <v>2.5285043924212392E-3</v>
      </c>
      <c r="AU7" s="9">
        <v>35.4</v>
      </c>
      <c r="AV7" s="9">
        <v>34.42</v>
      </c>
      <c r="AW7" s="9">
        <f t="shared" si="8"/>
        <v>0.97999999999999687</v>
      </c>
      <c r="AX7" s="9">
        <v>36.869999999999997</v>
      </c>
      <c r="AY7" s="9">
        <v>36.9</v>
      </c>
      <c r="AZ7" s="10">
        <f t="shared" si="34"/>
        <v>35.897500000000001</v>
      </c>
      <c r="BA7" s="9">
        <f t="shared" si="9"/>
        <v>4.1847835514357943</v>
      </c>
      <c r="BB7" s="9">
        <f>BA7/$I7</f>
        <v>1.1349298013352307</v>
      </c>
      <c r="BC7" s="9">
        <f t="shared" si="10"/>
        <v>17.086810384032777</v>
      </c>
      <c r="BD7" s="9">
        <f t="shared" si="35"/>
        <v>1.1348487253858202</v>
      </c>
      <c r="BE7" s="9">
        <f>2^($Q7-AZ7)</f>
        <v>2.9360085912937876E-2</v>
      </c>
      <c r="BH7" s="9">
        <v>35.31</v>
      </c>
      <c r="BI7" s="9">
        <v>35.869999999999997</v>
      </c>
      <c r="BJ7" s="9">
        <f t="shared" si="36"/>
        <v>0.55999999999999517</v>
      </c>
      <c r="BK7" s="11">
        <f>AVERAGE(BH7:BI7)</f>
        <v>35.590000000000003</v>
      </c>
      <c r="BL7" s="9">
        <f t="shared" si="37"/>
        <v>5.1795496443411269</v>
      </c>
      <c r="BM7" s="9">
        <f>BL7/$I7</f>
        <v>1.4047142884704655</v>
      </c>
      <c r="BN7" s="9">
        <f t="shared" si="11"/>
        <v>65.955041812735885</v>
      </c>
      <c r="BP7" s="9">
        <v>31.47</v>
      </c>
      <c r="BQ7" s="9">
        <v>30.75</v>
      </c>
      <c r="BR7" s="9">
        <f t="shared" si="38"/>
        <v>0.71999999999999886</v>
      </c>
      <c r="BS7" s="12">
        <f t="shared" si="39"/>
        <v>31.11</v>
      </c>
      <c r="BT7" s="9">
        <f t="shared" si="12"/>
        <v>115.78918577506865</v>
      </c>
      <c r="BU7" s="9">
        <f>BT7/$I7</f>
        <v>31.402483782794278</v>
      </c>
      <c r="BV7" s="9">
        <f t="shared" si="13"/>
        <v>107.17364465016125</v>
      </c>
      <c r="BW7" s="9">
        <f t="shared" si="40"/>
        <v>31.341449522781634</v>
      </c>
      <c r="BX7" s="9">
        <f>2^($Q7-BS7)</f>
        <v>0.8108460890344954</v>
      </c>
      <c r="CB7" s="9" t="s">
        <v>54</v>
      </c>
      <c r="CC7" s="9" t="s">
        <v>54</v>
      </c>
      <c r="CD7" s="13">
        <f t="shared" si="41"/>
        <v>0</v>
      </c>
      <c r="CE7" s="14">
        <v>41</v>
      </c>
      <c r="CF7" s="9">
        <f t="shared" si="43"/>
        <v>0.12156260552373735</v>
      </c>
      <c r="CG7" s="9">
        <f>CF7/$I7</f>
        <v>3.2968257985413037E-2</v>
      </c>
      <c r="CH7" s="9">
        <f t="shared" si="14"/>
        <v>160.80146458544587</v>
      </c>
      <c r="CI7" s="9">
        <f t="shared" si="44"/>
        <v>3.3031813767543106E-2</v>
      </c>
      <c r="CJ7" s="9">
        <f>2^($Q7-CE7)</f>
        <v>8.5457811986836929E-4</v>
      </c>
      <c r="CO7" s="9">
        <v>32.01</v>
      </c>
      <c r="CP7" s="9">
        <v>31.29</v>
      </c>
      <c r="CQ7" s="9">
        <f t="shared" si="45"/>
        <v>0.71999999999999886</v>
      </c>
      <c r="CR7" s="15">
        <f t="shared" si="46"/>
        <v>31.65</v>
      </c>
      <c r="CU7" s="16">
        <v>33.75</v>
      </c>
      <c r="CV7" s="16">
        <v>35.5</v>
      </c>
      <c r="CW7" s="16">
        <f t="shared" si="47"/>
        <v>1.75</v>
      </c>
      <c r="CX7" s="17">
        <f t="shared" si="48"/>
        <v>34.625</v>
      </c>
      <c r="CY7" s="16">
        <f t="shared" si="15"/>
        <v>10.114629985751657</v>
      </c>
      <c r="CZ7" s="16">
        <f>CY7/$I7</f>
        <v>2.7431275379511391</v>
      </c>
      <c r="DA7" s="16">
        <f t="shared" si="16"/>
        <v>3826.2557918258863</v>
      </c>
      <c r="DC7" s="16">
        <v>31.44</v>
      </c>
      <c r="DD7" s="16">
        <f t="shared" si="49"/>
        <v>5.3000000000000007</v>
      </c>
      <c r="DE7" s="18">
        <f t="shared" si="50"/>
        <v>37.31</v>
      </c>
      <c r="DF7" s="16">
        <v>36.74</v>
      </c>
      <c r="DG7" s="16">
        <f t="shared" si="51"/>
        <v>0.57000000000000028</v>
      </c>
      <c r="DM7" s="9">
        <v>30.67</v>
      </c>
      <c r="DN7" s="9">
        <v>36.770000000000003</v>
      </c>
      <c r="DO7" s="9">
        <f t="shared" si="52"/>
        <v>6.1000000000000014</v>
      </c>
      <c r="DP7" s="9">
        <f t="shared" si="17"/>
        <v>35.5</v>
      </c>
      <c r="DQ7" s="9">
        <f t="shared" si="53"/>
        <v>1.2700000000000031</v>
      </c>
      <c r="DR7" s="51">
        <f t="shared" si="54"/>
        <v>36.135000000000005</v>
      </c>
      <c r="DS7" s="9">
        <f t="shared" si="18"/>
        <v>3.5492615149498508</v>
      </c>
      <c r="DT7" s="9">
        <f>DS7/$I7</f>
        <v>0.96257371893625321</v>
      </c>
      <c r="DU7" s="9">
        <f t="shared" si="19"/>
        <v>24.720087291562962</v>
      </c>
      <c r="DV7" s="9">
        <f t="shared" si="55"/>
        <v>0.9625944431017468</v>
      </c>
      <c r="DW7" s="9">
        <f>2^($Q7-DR7)</f>
        <v>2.4903632454779865E-2</v>
      </c>
      <c r="EA7" s="9">
        <v>31.08</v>
      </c>
      <c r="EB7" s="9">
        <v>24.61</v>
      </c>
      <c r="EC7" s="9">
        <f t="shared" si="56"/>
        <v>6.4699999999999989</v>
      </c>
      <c r="ED7" s="9">
        <f t="shared" si="57"/>
        <v>29.919999999999998</v>
      </c>
      <c r="EE7" s="9">
        <f t="shared" si="58"/>
        <v>1.1600000000000001</v>
      </c>
      <c r="EF7" s="7">
        <f t="shared" si="59"/>
        <v>30.5</v>
      </c>
      <c r="EG7" s="9">
        <f t="shared" si="20"/>
        <v>176.76651509282232</v>
      </c>
      <c r="EH7" s="9">
        <f>EG7/$I7</f>
        <v>47.939775950463726</v>
      </c>
      <c r="EI7" s="9">
        <f t="shared" si="21"/>
        <v>80.928594873531154</v>
      </c>
      <c r="EJ7" s="9">
        <f t="shared" si="60"/>
        <v>47.835175956317961</v>
      </c>
      <c r="EK7" s="9">
        <f>2^($Q7-EF7)</f>
        <v>1.2375613104385514</v>
      </c>
      <c r="EM7" s="16">
        <v>36.11</v>
      </c>
      <c r="EN7" s="9">
        <v>33.06</v>
      </c>
      <c r="EO7" s="9">
        <v>31.9</v>
      </c>
      <c r="EP7" s="9">
        <v>30.82</v>
      </c>
      <c r="EQ7" s="9">
        <f t="shared" si="61"/>
        <v>2.240000000000002</v>
      </c>
      <c r="ER7" s="11">
        <f t="shared" si="62"/>
        <v>31.926666666666666</v>
      </c>
      <c r="ES7" s="9">
        <f t="shared" si="22"/>
        <v>65.71855413286444</v>
      </c>
      <c r="ET7" s="9">
        <f>ES7/I7</f>
        <v>17.823131033971897</v>
      </c>
      <c r="EU7" s="9">
        <f t="shared" si="23"/>
        <v>11.263931481693151</v>
      </c>
      <c r="EV7" s="9">
        <f t="shared" si="63"/>
        <v>17.794177373309942</v>
      </c>
      <c r="EW7" s="9">
        <f>2^($Q7-ER7)</f>
        <v>0.46035966269673434</v>
      </c>
      <c r="EZ7" s="8">
        <v>26.59</v>
      </c>
      <c r="FA7" s="9">
        <v>33.96</v>
      </c>
      <c r="FB7" s="9">
        <v>34.090000000000003</v>
      </c>
      <c r="FC7" s="9">
        <f t="shared" si="64"/>
        <v>0.13000000000000256</v>
      </c>
      <c r="FD7" s="11">
        <f t="shared" si="65"/>
        <v>34.025000000000006</v>
      </c>
      <c r="FE7" s="9">
        <f t="shared" si="24"/>
        <v>15.334513422710838</v>
      </c>
      <c r="FF7" s="9">
        <f>FE7/I7</f>
        <v>4.1587805100310353</v>
      </c>
      <c r="FG7" s="9">
        <f t="shared" si="25"/>
        <v>7.7902608520994354</v>
      </c>
      <c r="FH7" s="9">
        <f t="shared" si="66"/>
        <v>4.1554364131906354</v>
      </c>
      <c r="FI7" s="9">
        <f>2^($Q7-FD7)</f>
        <v>0.10750681334690591</v>
      </c>
      <c r="FL7" s="16">
        <v>32.909999999999997</v>
      </c>
      <c r="FM7" s="9" t="s">
        <v>54</v>
      </c>
      <c r="FN7" s="9">
        <v>36.47</v>
      </c>
      <c r="FO7" s="9">
        <v>33.68</v>
      </c>
      <c r="FP7" s="9">
        <f t="shared" si="67"/>
        <v>2.7899999999999991</v>
      </c>
      <c r="FQ7" s="11">
        <f t="shared" si="68"/>
        <v>35.075000000000003</v>
      </c>
      <c r="FR7" s="9">
        <f t="shared" si="26"/>
        <v>7.4030383642146385</v>
      </c>
      <c r="FS7" s="9">
        <f>FR7/I7</f>
        <v>2.0077331973579655</v>
      </c>
      <c r="FT7" s="9">
        <f t="shared" si="27"/>
        <v>53.876329458303758</v>
      </c>
      <c r="FU7" s="9">
        <f t="shared" si="69"/>
        <v>2.006943497018999</v>
      </c>
      <c r="FV7" s="9">
        <f>2^($Q7-FQ7)</f>
        <v>5.1922368309359555E-2</v>
      </c>
    </row>
    <row r="8" spans="1:178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>10^(-(0.3012*H8)+11.434)</f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28"/>
        <v>25.455000000000002</v>
      </c>
      <c r="R8" s="53">
        <f t="shared" si="4"/>
        <v>5847.2814709389686</v>
      </c>
      <c r="T8" s="1">
        <v>23.28</v>
      </c>
      <c r="U8" s="1">
        <v>28.36</v>
      </c>
      <c r="V8" s="1">
        <f t="shared" si="29"/>
        <v>5.0799999999999983</v>
      </c>
      <c r="W8" s="1">
        <f t="shared" si="30"/>
        <v>28.900000000000002</v>
      </c>
      <c r="X8" s="1">
        <f t="shared" si="31"/>
        <v>0.5400000000000027</v>
      </c>
      <c r="Y8" s="1">
        <v>29.37</v>
      </c>
      <c r="Z8" s="1">
        <v>31.01</v>
      </c>
      <c r="AA8" s="1">
        <v>30.52</v>
      </c>
      <c r="AB8" s="10">
        <f>AVERAGE(W8,U8,Y8,Z8,AA8)</f>
        <v>29.632000000000005</v>
      </c>
      <c r="AC8" s="9">
        <f t="shared" si="5"/>
        <v>322.73168094478132</v>
      </c>
      <c r="AD8" s="9">
        <f>AC8/I8</f>
        <v>0.51851771677013492</v>
      </c>
      <c r="AE8" s="9">
        <f t="shared" si="6"/>
        <v>2.9749960949515697</v>
      </c>
      <c r="AF8" s="9">
        <f>2^(H8-AB8)</f>
        <v>0.51870996828280347</v>
      </c>
      <c r="AG8" s="9">
        <f>2^(Q8-AB8)</f>
        <v>5.5283777208221176E-2</v>
      </c>
      <c r="AJ8" s="9" t="s">
        <v>54</v>
      </c>
      <c r="AK8" s="9" t="s">
        <v>54</v>
      </c>
      <c r="AL8" s="11">
        <v>41</v>
      </c>
      <c r="AM8" s="9">
        <f t="shared" si="32"/>
        <v>0.12156260552373735</v>
      </c>
      <c r="AN8" s="9">
        <f>AM8/$I8</f>
        <v>1.9530888469416045E-4</v>
      </c>
      <c r="AO8" s="9">
        <f t="shared" si="7"/>
        <v>1.2528238140736119</v>
      </c>
      <c r="AP8" s="9">
        <f t="shared" si="33"/>
        <v>1.9625268328690216E-4</v>
      </c>
      <c r="AQ8" s="9">
        <f>2^($Q8-AL8)</f>
        <v>2.0916485671687398E-5</v>
      </c>
      <c r="AU8" s="9">
        <v>29.6</v>
      </c>
      <c r="AV8" s="9">
        <v>29.55</v>
      </c>
      <c r="AW8" s="9">
        <f t="shared" si="8"/>
        <v>5.0000000000000711E-2</v>
      </c>
      <c r="AX8" s="9">
        <v>31.99</v>
      </c>
      <c r="AY8" s="9">
        <v>32.78</v>
      </c>
      <c r="AZ8" s="10">
        <f t="shared" si="34"/>
        <v>30.98</v>
      </c>
      <c r="BA8" s="9">
        <f t="shared" si="9"/>
        <v>126.71382477110855</v>
      </c>
      <c r="BB8" s="9">
        <f>BA8/$I8</f>
        <v>0.203585104849895</v>
      </c>
      <c r="BC8" s="9">
        <f t="shared" si="10"/>
        <v>3.0650530803676448</v>
      </c>
      <c r="BD8" s="9">
        <f t="shared" si="35"/>
        <v>0.20376808310065608</v>
      </c>
      <c r="BE8" s="9">
        <f>2^($Q8-AZ8)</f>
        <v>2.171747218503654E-2</v>
      </c>
      <c r="BH8" s="9">
        <v>31.5</v>
      </c>
      <c r="BI8" s="9">
        <v>32.75</v>
      </c>
      <c r="BJ8" s="9">
        <f t="shared" si="36"/>
        <v>1.25</v>
      </c>
      <c r="BK8" s="11">
        <f>AVERAGE(BH8:BI8)</f>
        <v>32.125</v>
      </c>
      <c r="BL8" s="9">
        <f t="shared" si="37"/>
        <v>57.273008920170177</v>
      </c>
      <c r="BM8" s="9">
        <f>BL8/$I8</f>
        <v>9.2017832680403353E-2</v>
      </c>
      <c r="BN8" s="9">
        <f t="shared" si="11"/>
        <v>4.3204800091851139</v>
      </c>
      <c r="BP8" s="9">
        <v>28.12</v>
      </c>
      <c r="BQ8" s="9">
        <v>26.32</v>
      </c>
      <c r="BR8" s="9">
        <f t="shared" si="38"/>
        <v>1.8000000000000007</v>
      </c>
      <c r="BS8" s="12">
        <f t="shared" si="39"/>
        <v>27.22</v>
      </c>
      <c r="BT8" s="9">
        <f t="shared" si="12"/>
        <v>1719.2379931902562</v>
      </c>
      <c r="BU8" s="9">
        <f>BT8/$I8</f>
        <v>2.7622183115205425</v>
      </c>
      <c r="BV8" s="9">
        <f t="shared" si="13"/>
        <v>9.4271843530820494</v>
      </c>
      <c r="BW8" s="9">
        <f t="shared" si="40"/>
        <v>2.7606347067932577</v>
      </c>
      <c r="BX8" s="9">
        <f>2^($Q8-BS8)</f>
        <v>0.29422668430469245</v>
      </c>
      <c r="CB8" s="9" t="s">
        <v>54</v>
      </c>
      <c r="CC8" s="9">
        <v>38.770000000000003</v>
      </c>
      <c r="CD8" s="13">
        <f t="shared" si="41"/>
        <v>0</v>
      </c>
      <c r="CE8" s="14">
        <f t="shared" si="42"/>
        <v>38.770000000000003</v>
      </c>
      <c r="CF8" s="9">
        <f t="shared" si="43"/>
        <v>0.57078953230504303</v>
      </c>
      <c r="CG8" s="9">
        <f>CF8/$I8</f>
        <v>9.1706052588541164E-4</v>
      </c>
      <c r="CH8" s="9">
        <f t="shared" si="14"/>
        <v>4.4729289530893572</v>
      </c>
      <c r="CI8" s="9">
        <f t="shared" si="44"/>
        <v>9.2068802335765318E-4</v>
      </c>
      <c r="CJ8" s="9">
        <f>2^($Q8-CE8)</f>
        <v>9.812634164345108E-5</v>
      </c>
      <c r="CO8" s="9">
        <v>27.43</v>
      </c>
      <c r="CP8" s="9">
        <v>26.05</v>
      </c>
      <c r="CQ8" s="9">
        <f t="shared" si="45"/>
        <v>1.379999999999999</v>
      </c>
      <c r="CR8" s="15">
        <f t="shared" si="46"/>
        <v>26.740000000000002</v>
      </c>
      <c r="CU8" s="16" t="s">
        <v>54</v>
      </c>
      <c r="CV8" s="16">
        <v>37.590000000000003</v>
      </c>
      <c r="CW8" s="16" t="e">
        <f t="shared" si="47"/>
        <v>#VALUE!</v>
      </c>
      <c r="CX8" s="17">
        <f t="shared" si="48"/>
        <v>37.590000000000003</v>
      </c>
      <c r="CY8" s="16">
        <f t="shared" si="15"/>
        <v>1.2938740418904544</v>
      </c>
      <c r="CZ8" s="16">
        <f>CY8/$I8</f>
        <v>2.0788061835924103E-3</v>
      </c>
      <c r="DA8" s="16">
        <f t="shared" si="16"/>
        <v>2.8996260983165429</v>
      </c>
      <c r="DC8" s="16">
        <v>28.2</v>
      </c>
      <c r="DD8" s="16">
        <f t="shared" si="49"/>
        <v>2.5800000000000018</v>
      </c>
      <c r="DE8" s="18">
        <f t="shared" si="50"/>
        <v>34.07</v>
      </c>
      <c r="DF8" s="16">
        <v>30.78</v>
      </c>
      <c r="DG8" s="16">
        <f t="shared" si="51"/>
        <v>3.2899999999999991</v>
      </c>
      <c r="DM8" s="9">
        <v>29.56</v>
      </c>
      <c r="DN8" s="9">
        <v>32.28</v>
      </c>
      <c r="DO8" s="9">
        <f t="shared" si="52"/>
        <v>2.7200000000000024</v>
      </c>
      <c r="DP8" s="9">
        <f t="shared" si="17"/>
        <v>34.39</v>
      </c>
      <c r="DQ8" s="9">
        <f t="shared" si="53"/>
        <v>2.1099999999999994</v>
      </c>
      <c r="DR8" s="51">
        <f t="shared" si="54"/>
        <v>33.335000000000001</v>
      </c>
      <c r="DS8" s="9">
        <f t="shared" si="18"/>
        <v>24.745600655373163</v>
      </c>
      <c r="DT8" s="9">
        <f>DS8/$I8</f>
        <v>3.9757585355015106E-2</v>
      </c>
      <c r="DU8" s="9">
        <f t="shared" si="19"/>
        <v>1.0210241160166411</v>
      </c>
      <c r="DV8" s="9">
        <f t="shared" si="55"/>
        <v>3.9830019603726889E-2</v>
      </c>
      <c r="DW8" s="9">
        <f>2^($Q8-DR8)</f>
        <v>4.2450580567424175E-3</v>
      </c>
      <c r="EA8" s="9">
        <v>27.16</v>
      </c>
      <c r="EB8" s="9">
        <v>22.15</v>
      </c>
      <c r="EC8" s="9">
        <f t="shared" si="56"/>
        <v>5.0100000000000016</v>
      </c>
      <c r="ED8" s="9">
        <f t="shared" si="57"/>
        <v>27.459999999999997</v>
      </c>
      <c r="EE8" s="9">
        <f t="shared" si="58"/>
        <v>0.29999999999999716</v>
      </c>
      <c r="EF8" s="7">
        <f t="shared" si="59"/>
        <v>27.31</v>
      </c>
      <c r="EG8" s="9">
        <f t="shared" si="20"/>
        <v>1615.2063004672982</v>
      </c>
      <c r="EH8" s="9">
        <f>EG8/$I8</f>
        <v>2.5950755146791322</v>
      </c>
      <c r="EI8" s="9">
        <f t="shared" si="21"/>
        <v>4.3808259598605055</v>
      </c>
      <c r="EJ8" s="9">
        <f t="shared" si="60"/>
        <v>2.5936791093020193</v>
      </c>
      <c r="EK8" s="9">
        <f>2^($Q8-EF8)</f>
        <v>0.27643266333006783</v>
      </c>
      <c r="EM8" s="16">
        <v>33.28</v>
      </c>
      <c r="EN8" s="9">
        <v>26.92</v>
      </c>
      <c r="EO8" s="9">
        <v>25.99</v>
      </c>
      <c r="EP8" s="9">
        <v>24.71</v>
      </c>
      <c r="EQ8" s="9">
        <f t="shared" si="61"/>
        <v>2.2100000000000009</v>
      </c>
      <c r="ER8" s="11">
        <f t="shared" si="62"/>
        <v>25.873333333333335</v>
      </c>
      <c r="ES8" s="9">
        <f t="shared" si="22"/>
        <v>4374.737511003389</v>
      </c>
      <c r="ET8" s="9">
        <f>ES8/I8</f>
        <v>7.0286837010657619</v>
      </c>
      <c r="EU8" s="9">
        <f t="shared" si="23"/>
        <v>4.4420147876596143</v>
      </c>
      <c r="EV8" s="9">
        <f t="shared" si="63"/>
        <v>7.0209520090963027</v>
      </c>
      <c r="EW8" s="9">
        <f>2^($Q8-ER8)</f>
        <v>0.74828858204798221</v>
      </c>
      <c r="EZ8" s="8">
        <v>21.98</v>
      </c>
      <c r="FA8" s="9">
        <v>26.74</v>
      </c>
      <c r="FB8" s="9">
        <v>26.68</v>
      </c>
      <c r="FC8" s="9">
        <f t="shared" si="64"/>
        <v>5.9999999999998721E-2</v>
      </c>
      <c r="FD8" s="11">
        <f t="shared" si="65"/>
        <v>26.71</v>
      </c>
      <c r="FE8" s="9">
        <f t="shared" si="24"/>
        <v>2448.7700222206868</v>
      </c>
      <c r="FF8" s="9">
        <f>FE8/I8</f>
        <v>3.9343228935564931</v>
      </c>
      <c r="FG8" s="9">
        <f t="shared" si="25"/>
        <v>7.369805053011321</v>
      </c>
      <c r="FH8" s="9">
        <f t="shared" si="66"/>
        <v>3.931282394180998</v>
      </c>
      <c r="FI8" s="9">
        <f>2^($Q8-FD8)</f>
        <v>0.41899356733397458</v>
      </c>
      <c r="FL8" s="16">
        <v>26.93</v>
      </c>
      <c r="FM8" s="9">
        <v>30.45</v>
      </c>
      <c r="FN8" s="9">
        <v>30.7</v>
      </c>
      <c r="FO8" s="9">
        <v>29.16</v>
      </c>
      <c r="FP8" s="9">
        <f t="shared" si="67"/>
        <v>1.5399999999999991</v>
      </c>
      <c r="FQ8" s="11">
        <f t="shared" si="68"/>
        <v>30.103333333333335</v>
      </c>
      <c r="FR8" s="9">
        <f t="shared" si="26"/>
        <v>232.74266346513735</v>
      </c>
      <c r="FS8" s="9">
        <f>FR8/I8</f>
        <v>0.37393662159740432</v>
      </c>
      <c r="FT8" s="9">
        <f t="shared" si="27"/>
        <v>10.034367438969463</v>
      </c>
      <c r="FU8" s="9">
        <f t="shared" si="69"/>
        <v>0.37414429102399022</v>
      </c>
      <c r="FV8" s="9">
        <f>2^($Q8-FQ8)</f>
        <v>3.9876059635354934E-2</v>
      </c>
    </row>
    <row r="9" spans="1:178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>10^(-(0.3012*H9)+11.434)</f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28"/>
        <v>26.407499999999999</v>
      </c>
      <c r="R9" s="53">
        <f t="shared" si="4"/>
        <v>3020.3759256373501</v>
      </c>
      <c r="T9" s="1">
        <v>23.52</v>
      </c>
      <c r="U9" s="1">
        <v>28.26</v>
      </c>
      <c r="V9" s="1">
        <f t="shared" si="29"/>
        <v>4.740000000000002</v>
      </c>
      <c r="W9" s="1">
        <f t="shared" si="30"/>
        <v>29.14</v>
      </c>
      <c r="X9" s="1">
        <f t="shared" si="31"/>
        <v>0.87999999999999901</v>
      </c>
      <c r="Y9" s="1">
        <v>28.99</v>
      </c>
      <c r="Z9" s="1">
        <v>30.08</v>
      </c>
      <c r="AA9" s="1">
        <v>30.12</v>
      </c>
      <c r="AB9" s="10">
        <f>AVERAGE(W9,U9,Y9,Z9,AA9)</f>
        <v>29.318000000000001</v>
      </c>
      <c r="AC9" s="9">
        <f t="shared" si="5"/>
        <v>401.25309935612046</v>
      </c>
      <c r="AD9" s="9">
        <f>AC9/I9</f>
        <v>0.39811303732079739</v>
      </c>
      <c r="AE9" s="9">
        <f t="shared" si="6"/>
        <v>2.2841740852294401</v>
      </c>
      <c r="AF9" s="9">
        <f>2^(H9-AB9)</f>
        <v>0.39832004814279054</v>
      </c>
      <c r="AG9" s="9">
        <f>2^(Q9-AB9)</f>
        <v>0.13300017047161714</v>
      </c>
      <c r="AJ9" s="9">
        <v>34.35</v>
      </c>
      <c r="AK9" s="9">
        <v>37.04</v>
      </c>
      <c r="AL9" s="11">
        <f t="shared" si="70"/>
        <v>35.695</v>
      </c>
      <c r="AM9" s="9">
        <f t="shared" si="32"/>
        <v>4.8157729169265231</v>
      </c>
      <c r="AN9" s="9">
        <f>AM9/$I9</f>
        <v>4.778086414986866E-3</v>
      </c>
      <c r="AO9" s="9">
        <f t="shared" si="7"/>
        <v>30.649401617191941</v>
      </c>
      <c r="AP9" s="9">
        <f t="shared" si="33"/>
        <v>4.7925194423976665E-3</v>
      </c>
      <c r="AQ9" s="9">
        <f>2^($Q9-AL9)</f>
        <v>1.6002355537949988E-3</v>
      </c>
      <c r="AU9" s="9">
        <v>29.22</v>
      </c>
      <c r="AV9" s="9">
        <v>29.38</v>
      </c>
      <c r="AW9" s="9">
        <f t="shared" si="8"/>
        <v>0.16000000000000014</v>
      </c>
      <c r="AX9" s="9">
        <v>30.81</v>
      </c>
      <c r="AY9" s="9">
        <v>31.51</v>
      </c>
      <c r="AZ9" s="10">
        <f t="shared" si="34"/>
        <v>30.23</v>
      </c>
      <c r="BA9" s="9">
        <f t="shared" si="9"/>
        <v>213.16897649918019</v>
      </c>
      <c r="BB9" s="9">
        <f>BA9/$I9</f>
        <v>0.2115007929729025</v>
      </c>
      <c r="BC9" s="9">
        <f t="shared" si="10"/>
        <v>3.1842268494041481</v>
      </c>
      <c r="BD9" s="9">
        <f t="shared" si="35"/>
        <v>0.21168632809063154</v>
      </c>
      <c r="BE9" s="9">
        <f>2^($Q9-AZ9)</f>
        <v>7.0682652941616048E-2</v>
      </c>
      <c r="BH9" s="9">
        <v>32.299999999999997</v>
      </c>
      <c r="BI9" s="9">
        <v>32.049999999999997</v>
      </c>
      <c r="BJ9" s="9">
        <f t="shared" si="36"/>
        <v>0.25</v>
      </c>
      <c r="BK9" s="11">
        <f>AVERAGE(BH9:BI9)</f>
        <v>32.174999999999997</v>
      </c>
      <c r="BL9" s="9">
        <f t="shared" si="37"/>
        <v>55.32099720353677</v>
      </c>
      <c r="BM9" s="9">
        <f>BL9/$I9</f>
        <v>5.4888075032084913E-2</v>
      </c>
      <c r="BN9" s="9">
        <f t="shared" si="11"/>
        <v>2.5771399305004361</v>
      </c>
      <c r="BP9" s="9">
        <v>28.29</v>
      </c>
      <c r="BQ9" s="9">
        <v>26.44</v>
      </c>
      <c r="BR9" s="9">
        <f t="shared" si="38"/>
        <v>1.8499999999999979</v>
      </c>
      <c r="BS9" s="12">
        <f t="shared" si="39"/>
        <v>27.365000000000002</v>
      </c>
      <c r="BT9" s="9">
        <f t="shared" si="12"/>
        <v>1554.7551354900804</v>
      </c>
      <c r="BU9" s="9">
        <f>BT9/$I9</f>
        <v>1.5425881825543648</v>
      </c>
      <c r="BV9" s="9">
        <f t="shared" si="13"/>
        <v>5.2647045011516767</v>
      </c>
      <c r="BW9" s="9">
        <f t="shared" si="40"/>
        <v>1.542210825407937</v>
      </c>
      <c r="BX9" s="9">
        <f>2^($Q9-BS9)</f>
        <v>0.51494847833744795</v>
      </c>
      <c r="CB9" s="9">
        <v>39.08</v>
      </c>
      <c r="CC9" s="9" t="s">
        <v>54</v>
      </c>
      <c r="CD9" s="13">
        <f t="shared" si="41"/>
        <v>0</v>
      </c>
      <c r="CE9" s="14">
        <f t="shared" si="42"/>
        <v>39.08</v>
      </c>
      <c r="CF9" s="9">
        <f t="shared" si="43"/>
        <v>0.46036680389141993</v>
      </c>
      <c r="CG9" s="9">
        <f>CF9/$I9</f>
        <v>4.5676413932498505E-4</v>
      </c>
      <c r="CH9" s="9">
        <f t="shared" si="14"/>
        <v>2.2278502736197288</v>
      </c>
      <c r="CI9" s="9">
        <f t="shared" si="44"/>
        <v>4.5875134238965425E-4</v>
      </c>
      <c r="CJ9" s="9">
        <f>2^($Q9-CE9)</f>
        <v>1.5317834747809341E-4</v>
      </c>
      <c r="CO9" s="9">
        <v>28.43</v>
      </c>
      <c r="CP9" s="9">
        <v>27.05</v>
      </c>
      <c r="CQ9" s="9">
        <f t="shared" si="45"/>
        <v>1.379999999999999</v>
      </c>
      <c r="CR9" s="15">
        <f t="shared" si="46"/>
        <v>27.740000000000002</v>
      </c>
      <c r="CU9" s="16">
        <v>28.1</v>
      </c>
      <c r="CV9" s="16">
        <v>29.24</v>
      </c>
      <c r="CW9" s="16">
        <f t="shared" si="47"/>
        <v>1.139999999999997</v>
      </c>
      <c r="CX9" s="17">
        <f t="shared" si="48"/>
        <v>28.67</v>
      </c>
      <c r="CY9" s="16">
        <f t="shared" si="15"/>
        <v>628.92086055854486</v>
      </c>
      <c r="CZ9" s="16">
        <f>CY9/$I9</f>
        <v>0.62399915273714346</v>
      </c>
      <c r="DA9" s="16">
        <f t="shared" si="16"/>
        <v>870.38620670121713</v>
      </c>
      <c r="DC9" s="16">
        <v>27.47</v>
      </c>
      <c r="DD9" s="16">
        <f t="shared" si="49"/>
        <v>2.7000000000000028</v>
      </c>
      <c r="DE9" s="18">
        <f t="shared" si="50"/>
        <v>33.339999999999996</v>
      </c>
      <c r="DF9" s="16">
        <v>30.17</v>
      </c>
      <c r="DG9" s="16">
        <f t="shared" si="51"/>
        <v>3.1699999999999946</v>
      </c>
      <c r="DM9" s="9">
        <v>26.82</v>
      </c>
      <c r="DN9" s="9">
        <v>29.51</v>
      </c>
      <c r="DO9" s="9">
        <f t="shared" si="52"/>
        <v>2.6900000000000013</v>
      </c>
      <c r="DP9" s="9">
        <f t="shared" si="17"/>
        <v>31.65</v>
      </c>
      <c r="DQ9" s="9">
        <f t="shared" si="53"/>
        <v>2.139999999999997</v>
      </c>
      <c r="DR9" s="51">
        <f t="shared" si="54"/>
        <v>30.58</v>
      </c>
      <c r="DS9" s="9">
        <f t="shared" si="18"/>
        <v>167.22607636215324</v>
      </c>
      <c r="DT9" s="9">
        <f>DS9/$I9</f>
        <v>0.16591742540208976</v>
      </c>
      <c r="DU9" s="9">
        <f t="shared" si="19"/>
        <v>4.2609653249868833</v>
      </c>
      <c r="DV9" s="9">
        <f t="shared" si="55"/>
        <v>0.16608572676206398</v>
      </c>
      <c r="DW9" s="9">
        <f>2^($Q9-DR9)</f>
        <v>5.5456485495147041E-2</v>
      </c>
      <c r="EA9" s="9">
        <v>26.77</v>
      </c>
      <c r="EB9" s="9">
        <v>22.68</v>
      </c>
      <c r="EC9" s="9">
        <f t="shared" si="56"/>
        <v>4.09</v>
      </c>
      <c r="ED9" s="9">
        <f t="shared" si="57"/>
        <v>27.99</v>
      </c>
      <c r="EE9" s="9">
        <f t="shared" si="58"/>
        <v>1.2199999999999989</v>
      </c>
      <c r="EF9" s="7">
        <f t="shared" si="59"/>
        <v>27.38</v>
      </c>
      <c r="EG9" s="9">
        <f t="shared" si="20"/>
        <v>1538.6647342650069</v>
      </c>
      <c r="EH9" s="9">
        <f>EG9/$I9</f>
        <v>1.5266236990059423</v>
      </c>
      <c r="EI9" s="9">
        <f t="shared" si="21"/>
        <v>2.577139930500413</v>
      </c>
      <c r="EJ9" s="9">
        <f t="shared" si="60"/>
        <v>1.5262592089605584</v>
      </c>
      <c r="EK9" s="9">
        <f>2^($Q9-EF9)</f>
        <v>0.50962218929753833</v>
      </c>
      <c r="EM9" s="16">
        <v>30.63</v>
      </c>
      <c r="EN9" s="9">
        <v>26.23</v>
      </c>
      <c r="EO9" s="9">
        <v>25.91</v>
      </c>
      <c r="EP9" s="9">
        <v>24.7</v>
      </c>
      <c r="EQ9" s="9">
        <f t="shared" si="61"/>
        <v>1.5300000000000011</v>
      </c>
      <c r="ER9" s="11">
        <f t="shared" si="62"/>
        <v>25.613333333333333</v>
      </c>
      <c r="ES9" s="9">
        <f t="shared" si="22"/>
        <v>5239.1882086988853</v>
      </c>
      <c r="ET9" s="9">
        <f>ES9/I9</f>
        <v>5.1981882113993088</v>
      </c>
      <c r="EU9" s="9">
        <f t="shared" si="23"/>
        <v>3.2851711481301118</v>
      </c>
      <c r="EV9" s="9">
        <f t="shared" si="63"/>
        <v>5.1933543526463053</v>
      </c>
      <c r="EW9" s="9">
        <f>2^($Q9-ER9)</f>
        <v>1.734075443709185</v>
      </c>
      <c r="EZ9" s="8">
        <v>22.46</v>
      </c>
      <c r="FA9" s="9">
        <v>26.81</v>
      </c>
      <c r="FB9" s="9">
        <v>26.56</v>
      </c>
      <c r="FC9" s="9">
        <f t="shared" si="64"/>
        <v>0.25</v>
      </c>
      <c r="FD9" s="11">
        <f t="shared" si="65"/>
        <v>26.684999999999999</v>
      </c>
      <c r="FE9" s="9">
        <f t="shared" si="24"/>
        <v>2491.5981514882178</v>
      </c>
      <c r="FF9" s="9">
        <f>FE9/I9</f>
        <v>2.472099803001131</v>
      </c>
      <c r="FG9" s="9">
        <f t="shared" si="25"/>
        <v>4.6307570864466516</v>
      </c>
      <c r="FH9" s="9">
        <f t="shared" si="66"/>
        <v>2.4708372742538578</v>
      </c>
      <c r="FI9" s="9">
        <f>2^($Q9-FD9)</f>
        <v>0.82501942901348502</v>
      </c>
      <c r="FL9" s="16">
        <v>28.22</v>
      </c>
      <c r="FM9" s="9">
        <v>30.94</v>
      </c>
      <c r="FN9" s="9">
        <v>31.18</v>
      </c>
      <c r="FO9" s="9">
        <v>30.09</v>
      </c>
      <c r="FP9" s="9">
        <f t="shared" si="67"/>
        <v>1.0899999999999999</v>
      </c>
      <c r="FQ9" s="11">
        <f t="shared" si="68"/>
        <v>30.736666666666668</v>
      </c>
      <c r="FR9" s="9">
        <f t="shared" si="26"/>
        <v>150.0085454628431</v>
      </c>
      <c r="FS9" s="9">
        <f>FR9/I9</f>
        <v>0.14883463268973862</v>
      </c>
      <c r="FT9" s="9">
        <f t="shared" si="27"/>
        <v>3.9938890865330001</v>
      </c>
      <c r="FU9" s="9">
        <f t="shared" si="69"/>
        <v>0.14899474294044793</v>
      </c>
      <c r="FV9" s="9">
        <f>2^($Q9-FQ9)</f>
        <v>4.974975852420703E-2</v>
      </c>
    </row>
    <row r="10" spans="1:178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>10^(-(0.3012*H10)+11.434)</f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28"/>
        <v>27.407499999999999</v>
      </c>
      <c r="R10" s="54">
        <f t="shared" si="4"/>
        <v>1509.5969162614151</v>
      </c>
      <c r="S10" s="49"/>
      <c r="T10" s="31">
        <v>24.89</v>
      </c>
      <c r="U10" s="31">
        <v>30.36</v>
      </c>
      <c r="V10" s="31">
        <f t="shared" si="29"/>
        <v>5.4699999999999989</v>
      </c>
      <c r="W10" s="31">
        <f t="shared" si="30"/>
        <v>30.51</v>
      </c>
      <c r="X10" s="31">
        <f t="shared" si="31"/>
        <v>0.15000000000000213</v>
      </c>
      <c r="Y10" s="31">
        <v>29.91</v>
      </c>
      <c r="Z10" s="31">
        <v>30.22</v>
      </c>
      <c r="AA10" s="31">
        <v>30.48</v>
      </c>
      <c r="AB10" s="35">
        <f>AVERAGE(W10,U10,Y10,Z10,AA10)</f>
        <v>30.295999999999999</v>
      </c>
      <c r="AC10" s="34">
        <f t="shared" si="5"/>
        <v>203.63142479480794</v>
      </c>
      <c r="AD10" s="34">
        <f>AC10/I10</f>
        <v>1.5150215137807899</v>
      </c>
      <c r="AE10" s="34">
        <f t="shared" si="6"/>
        <v>8.6924379659404263</v>
      </c>
      <c r="AF10" s="9">
        <f>2^(H10-AB10)</f>
        <v>1.5146663158769798</v>
      </c>
      <c r="AG10" s="9">
        <f>2^(Q10-AB10)</f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70"/>
        <v>35.795000000000002</v>
      </c>
      <c r="AM10" s="34">
        <f t="shared" si="32"/>
        <v>4.4930991256813044</v>
      </c>
      <c r="AN10" s="34">
        <f>AM10/$I10</f>
        <v>3.3428739428681728E-2</v>
      </c>
      <c r="AO10" s="34">
        <f t="shared" si="7"/>
        <v>214.431211853447</v>
      </c>
      <c r="AP10" s="9">
        <f t="shared" si="33"/>
        <v>3.3492920704259195E-2</v>
      </c>
      <c r="AQ10" s="9">
        <f>2^($Q10-AL10)</f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8"/>
        <v>0.84999999999999787</v>
      </c>
      <c r="AX10" s="34">
        <v>32.31</v>
      </c>
      <c r="AY10" s="34">
        <v>31.66</v>
      </c>
      <c r="AZ10" s="35">
        <f t="shared" si="34"/>
        <v>31.765000000000001</v>
      </c>
      <c r="BA10" s="34">
        <f t="shared" si="9"/>
        <v>73.516022159871042</v>
      </c>
      <c r="BB10" s="34">
        <f>BA10/$I10</f>
        <v>0.5469605454660148</v>
      </c>
      <c r="BC10" s="34">
        <f t="shared" si="10"/>
        <v>8.2347041349427119</v>
      </c>
      <c r="BD10" s="9">
        <f t="shared" si="35"/>
        <v>0.54714685063037083</v>
      </c>
      <c r="BE10" s="9">
        <f>2^($Q10-AZ10)</f>
        <v>4.8782246219711965E-2</v>
      </c>
      <c r="BF10" s="34"/>
      <c r="BG10" s="34"/>
      <c r="BH10" s="34">
        <v>32.35</v>
      </c>
      <c r="BI10" s="34">
        <v>32.92</v>
      </c>
      <c r="BJ10" s="34">
        <f t="shared" si="36"/>
        <v>0.57000000000000028</v>
      </c>
      <c r="BK10" s="36">
        <f>AVERAGE(BH10:BI10)</f>
        <v>32.635000000000005</v>
      </c>
      <c r="BL10" s="34">
        <f t="shared" si="37"/>
        <v>40.210363581054501</v>
      </c>
      <c r="BM10" s="34">
        <f>BL10/$I10</f>
        <v>0.29916583829647897</v>
      </c>
      <c r="BN10" s="34">
        <f t="shared" si="11"/>
        <v>14.046625378368757</v>
      </c>
      <c r="BO10" s="37"/>
      <c r="BP10" s="34">
        <v>28.11</v>
      </c>
      <c r="BQ10" s="34">
        <v>29.17</v>
      </c>
      <c r="BR10" s="34">
        <f t="shared" si="38"/>
        <v>1.0600000000000023</v>
      </c>
      <c r="BS10" s="38">
        <f t="shared" si="39"/>
        <v>28.64</v>
      </c>
      <c r="BT10" s="34">
        <f t="shared" si="12"/>
        <v>642.14336569621548</v>
      </c>
      <c r="BU10" s="34">
        <f>BT10/$I10</f>
        <v>4.7775583505428436</v>
      </c>
      <c r="BV10" s="34">
        <f t="shared" si="13"/>
        <v>16.3053452872742</v>
      </c>
      <c r="BW10" s="9">
        <f t="shared" si="40"/>
        <v>4.7733429721268958</v>
      </c>
      <c r="BX10" s="9">
        <f>2^($Q10-BS10)</f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41"/>
        <v>0</v>
      </c>
      <c r="CE10" s="40">
        <f t="shared" si="42"/>
        <v>36.18</v>
      </c>
      <c r="CF10" s="34">
        <f t="shared" si="43"/>
        <v>3.4402024436057466</v>
      </c>
      <c r="CG10" s="34">
        <f>CF10/$I10</f>
        <v>2.5595168914011559E-2</v>
      </c>
      <c r="CH10" s="34">
        <f t="shared" si="14"/>
        <v>124.83949408264046</v>
      </c>
      <c r="CI10" s="9">
        <f t="shared" si="44"/>
        <v>2.5648175275328141E-2</v>
      </c>
      <c r="CJ10" s="9">
        <f>2^($Q10-CE10)</f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45"/>
        <v>0.42000000000000171</v>
      </c>
      <c r="CR10" s="41">
        <f t="shared" si="46"/>
        <v>28.39</v>
      </c>
      <c r="CS10" s="37"/>
      <c r="CT10" s="34"/>
      <c r="CU10" s="42">
        <v>28.7</v>
      </c>
      <c r="CV10" s="42">
        <v>29.3</v>
      </c>
      <c r="CW10" s="42">
        <f t="shared" si="47"/>
        <v>0.60000000000000142</v>
      </c>
      <c r="CX10" s="43">
        <f t="shared" si="48"/>
        <v>29</v>
      </c>
      <c r="CY10" s="42">
        <f t="shared" si="15"/>
        <v>500.2648624210056</v>
      </c>
      <c r="CZ10" s="42">
        <f>CY10/$I10</f>
        <v>3.7219796989591916</v>
      </c>
      <c r="DA10" s="42">
        <f t="shared" si="16"/>
        <v>5191.6092792527834</v>
      </c>
      <c r="DB10" s="34"/>
      <c r="DC10" s="42">
        <v>26.3</v>
      </c>
      <c r="DD10" s="42">
        <f t="shared" si="49"/>
        <v>6.66</v>
      </c>
      <c r="DE10" s="44">
        <f t="shared" si="50"/>
        <v>32.17</v>
      </c>
      <c r="DF10" s="42">
        <v>32.96</v>
      </c>
      <c r="DG10" s="42">
        <f t="shared" si="51"/>
        <v>0.78999999999999915</v>
      </c>
      <c r="DH10" s="37"/>
      <c r="DI10" s="34"/>
      <c r="DJ10" s="34"/>
      <c r="DK10" s="34"/>
      <c r="DL10" s="34"/>
      <c r="DM10" s="34">
        <v>26.78</v>
      </c>
      <c r="DN10" s="34">
        <v>31.65</v>
      </c>
      <c r="DO10" s="34">
        <f t="shared" si="52"/>
        <v>4.8699999999999974</v>
      </c>
      <c r="DP10" s="34">
        <f t="shared" si="17"/>
        <v>31.61</v>
      </c>
      <c r="DQ10" s="34">
        <f t="shared" si="53"/>
        <v>3.9999999999999147E-2</v>
      </c>
      <c r="DR10" s="51">
        <f t="shared" si="54"/>
        <v>31.63</v>
      </c>
      <c r="DS10" s="34">
        <f t="shared" si="18"/>
        <v>80.73168183951752</v>
      </c>
      <c r="DT10" s="34">
        <f>DS10/$I10</f>
        <v>0.60064518506327091</v>
      </c>
      <c r="DU10" s="34">
        <f t="shared" si="19"/>
        <v>15.425313525523713</v>
      </c>
      <c r="DV10" s="9">
        <f t="shared" si="55"/>
        <v>0.60081802476342716</v>
      </c>
      <c r="DW10" s="9">
        <f>2^($Q10-DR10)</f>
        <v>5.356743401425626E-2</v>
      </c>
      <c r="DX10" s="34"/>
      <c r="DY10" s="34"/>
      <c r="DZ10" s="34"/>
      <c r="EA10" s="34">
        <v>27.58</v>
      </c>
      <c r="EB10" s="34">
        <v>21.99</v>
      </c>
      <c r="EC10" s="34">
        <f t="shared" si="56"/>
        <v>5.59</v>
      </c>
      <c r="ED10" s="34">
        <f t="shared" si="57"/>
        <v>27.299999999999997</v>
      </c>
      <c r="EE10" s="34">
        <f t="shared" si="58"/>
        <v>0.28000000000000114</v>
      </c>
      <c r="EF10" s="45">
        <f t="shared" si="59"/>
        <v>27.439999999999998</v>
      </c>
      <c r="EG10" s="34">
        <f t="shared" si="20"/>
        <v>1475.9512052272339</v>
      </c>
      <c r="EH10" s="34">
        <f>EG10/$I10</f>
        <v>10.981103881501495</v>
      </c>
      <c r="EI10" s="34">
        <f t="shared" si="21"/>
        <v>18.537535682446144</v>
      </c>
      <c r="EJ10" s="9">
        <f t="shared" si="60"/>
        <v>10.966262439837665</v>
      </c>
      <c r="EK10" s="9">
        <f>2^($Q10-EF10)</f>
        <v>0.97772456121023343</v>
      </c>
      <c r="EL10" s="34"/>
      <c r="EM10" s="42">
        <v>29.8</v>
      </c>
      <c r="EN10" s="34">
        <v>26.69</v>
      </c>
      <c r="EO10" s="34">
        <v>28.4</v>
      </c>
      <c r="EP10" s="34">
        <v>25.47</v>
      </c>
      <c r="EQ10" s="34">
        <f t="shared" si="61"/>
        <v>2.9299999999999997</v>
      </c>
      <c r="ER10" s="36">
        <f t="shared" si="62"/>
        <v>26.853333333333335</v>
      </c>
      <c r="ES10" s="34">
        <f t="shared" si="22"/>
        <v>2217.0526155345656</v>
      </c>
      <c r="ET10" s="34">
        <f>ES10/I10</f>
        <v>16.494911888493942</v>
      </c>
      <c r="EU10" s="34">
        <f t="shared" si="23"/>
        <v>10.424518394350626</v>
      </c>
      <c r="EV10" s="9">
        <f t="shared" si="63"/>
        <v>16.468835786295887</v>
      </c>
      <c r="EW10" s="9">
        <f>2^($Q10-ER10)</f>
        <v>1.4683202532437196</v>
      </c>
      <c r="EX10" s="34"/>
      <c r="EY10" s="34"/>
      <c r="EZ10" s="46">
        <v>23.77</v>
      </c>
      <c r="FA10" s="34">
        <v>28.22</v>
      </c>
      <c r="FB10" s="34">
        <v>28</v>
      </c>
      <c r="FC10" s="34">
        <f t="shared" si="64"/>
        <v>0.21999999999999886</v>
      </c>
      <c r="FD10" s="36">
        <f t="shared" si="65"/>
        <v>28.11</v>
      </c>
      <c r="FE10" s="34">
        <f t="shared" si="24"/>
        <v>927.40193990108196</v>
      </c>
      <c r="FF10" s="34">
        <f>FE10/I10</f>
        <v>6.8998873444409696</v>
      </c>
      <c r="FG10" s="34">
        <f t="shared" si="25"/>
        <v>12.924924057339513</v>
      </c>
      <c r="FH10" s="9">
        <f t="shared" si="66"/>
        <v>6.8923692776961545</v>
      </c>
      <c r="FI10" s="9">
        <f>2^($Q10-FD10)</f>
        <v>0.61450642501987407</v>
      </c>
      <c r="FJ10" s="37"/>
      <c r="FK10" s="37"/>
      <c r="FL10" s="42">
        <v>29.41</v>
      </c>
      <c r="FM10" s="34">
        <v>31.33</v>
      </c>
      <c r="FN10" s="34">
        <v>31.6</v>
      </c>
      <c r="FO10" s="34">
        <v>30.42</v>
      </c>
      <c r="FP10" s="34">
        <f t="shared" si="67"/>
        <v>1.1799999999999997</v>
      </c>
      <c r="FQ10" s="36">
        <f t="shared" si="68"/>
        <v>31.116666666666664</v>
      </c>
      <c r="FR10" s="34">
        <f t="shared" si="26"/>
        <v>115.25505969501306</v>
      </c>
      <c r="FS10" s="34">
        <f>FR10/I10</f>
        <v>0.857499745856938</v>
      </c>
      <c r="FT10" s="34">
        <f t="shared" si="27"/>
        <v>23.010497051597621</v>
      </c>
      <c r="FU10" s="9">
        <f t="shared" si="69"/>
        <v>0.85757415544836779</v>
      </c>
      <c r="FV10" s="9">
        <f>2^($Q10-FQ10)</f>
        <v>7.6459169150925765E-2</v>
      </c>
    </row>
    <row r="11" spans="1:178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>10^(-(0.3012*H11)+11.434)</f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28"/>
        <v>25.647500000000001</v>
      </c>
      <c r="R11" s="54">
        <f t="shared" si="4"/>
        <v>5116.5002537302698</v>
      </c>
      <c r="S11" s="49"/>
      <c r="T11" s="31">
        <v>23.14</v>
      </c>
      <c r="U11" s="31">
        <v>28.82</v>
      </c>
      <c r="V11" s="31">
        <f t="shared" si="29"/>
        <v>5.68</v>
      </c>
      <c r="W11" s="31">
        <f t="shared" si="30"/>
        <v>28.76</v>
      </c>
      <c r="X11" s="31">
        <f t="shared" si="31"/>
        <v>5.9999999999998721E-2</v>
      </c>
      <c r="Y11" s="31">
        <v>29.14</v>
      </c>
      <c r="Z11" s="31">
        <v>29.53</v>
      </c>
      <c r="AA11" s="31">
        <v>30.22</v>
      </c>
      <c r="AB11" s="35">
        <f>AVERAGE(W11,U11,Y11,Z11,AA11)</f>
        <v>29.294</v>
      </c>
      <c r="AC11" s="34">
        <f t="shared" si="5"/>
        <v>407.98782194580247</v>
      </c>
      <c r="AD11" s="34">
        <f>AC11/I11</f>
        <v>0.52140260904182834</v>
      </c>
      <c r="AE11" s="34">
        <f t="shared" si="6"/>
        <v>2.9915481682271077</v>
      </c>
      <c r="AF11" s="9">
        <f>2^(H11-AB11)</f>
        <v>0.52159429676492919</v>
      </c>
      <c r="AG11" s="9">
        <f>2^(Q11-AB11)</f>
        <v>7.9853530279217613E-2</v>
      </c>
      <c r="AH11" s="9"/>
      <c r="AI11" s="34"/>
      <c r="AJ11" s="34">
        <v>35.06</v>
      </c>
      <c r="AK11" s="34">
        <v>33.81</v>
      </c>
      <c r="AL11" s="36">
        <f t="shared" si="70"/>
        <v>34.435000000000002</v>
      </c>
      <c r="AM11" s="34">
        <f t="shared" si="32"/>
        <v>11.539261092372348</v>
      </c>
      <c r="AN11" s="34">
        <f>AM11/$I11</f>
        <v>1.474701085753744E-2</v>
      </c>
      <c r="AO11" s="34">
        <f t="shared" si="7"/>
        <v>94.595831713729595</v>
      </c>
      <c r="AP11" s="9">
        <f t="shared" si="33"/>
        <v>1.4782150730087422E-2</v>
      </c>
      <c r="AQ11" s="9">
        <f>2^($Q11-AL11)</f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8"/>
        <v>0.42999999999999972</v>
      </c>
      <c r="AX11" s="34">
        <v>30.66</v>
      </c>
      <c r="AY11" s="34">
        <v>31.01</v>
      </c>
      <c r="AZ11" s="35">
        <f t="shared" si="34"/>
        <v>30.330000000000002</v>
      </c>
      <c r="BA11" s="34">
        <f t="shared" si="9"/>
        <v>198.88590231578377</v>
      </c>
      <c r="BB11" s="34">
        <f>BA11/$I11</f>
        <v>0.25417334241624356</v>
      </c>
      <c r="BC11" s="34">
        <f t="shared" si="10"/>
        <v>3.8266787086150091</v>
      </c>
      <c r="BD11" s="9">
        <f t="shared" si="35"/>
        <v>0.25436992302567141</v>
      </c>
      <c r="BE11" s="9">
        <f>2^($Q11-AZ11)</f>
        <v>3.8942788440048871E-2</v>
      </c>
      <c r="BF11" s="34"/>
      <c r="BG11" s="34"/>
      <c r="BH11" s="34">
        <v>31.22</v>
      </c>
      <c r="BI11" s="34">
        <v>31.33</v>
      </c>
      <c r="BJ11" s="34">
        <f t="shared" si="36"/>
        <v>0.10999999999999943</v>
      </c>
      <c r="BK11" s="36">
        <f>AVERAGE(BH11:BI11)</f>
        <v>31.274999999999999</v>
      </c>
      <c r="BL11" s="34">
        <f t="shared" si="37"/>
        <v>103.26900675948308</v>
      </c>
      <c r="BM11" s="34">
        <f>BL11/$I11</f>
        <v>0.13197631561832618</v>
      </c>
      <c r="BN11" s="34">
        <f t="shared" si="11"/>
        <v>6.196636203064112</v>
      </c>
      <c r="BO11" s="37"/>
      <c r="BP11" s="34">
        <v>26.54</v>
      </c>
      <c r="BQ11" s="34">
        <v>28.14</v>
      </c>
      <c r="BR11" s="34">
        <f t="shared" si="38"/>
        <v>1.6000000000000014</v>
      </c>
      <c r="BS11" s="38">
        <f t="shared" si="39"/>
        <v>27.34</v>
      </c>
      <c r="BT11" s="34">
        <f t="shared" si="12"/>
        <v>1581.9472577873644</v>
      </c>
      <c r="BU11" s="34">
        <f>BT11/$I11</f>
        <v>2.0217060000542593</v>
      </c>
      <c r="BV11" s="34">
        <f t="shared" si="13"/>
        <v>6.8998873444409385</v>
      </c>
      <c r="BW11" s="9">
        <f t="shared" si="40"/>
        <v>2.0209028929735284</v>
      </c>
      <c r="BX11" s="9">
        <f>2^($Q11-BS11)</f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41"/>
        <v>2.2299999999999969</v>
      </c>
      <c r="CE11" s="40">
        <f t="shared" si="42"/>
        <v>35.215000000000003</v>
      </c>
      <c r="CF11" s="34">
        <f t="shared" si="43"/>
        <v>6.71803094525161</v>
      </c>
      <c r="CG11" s="34">
        <f>CF11/$I11</f>
        <v>8.5855475925044784E-3</v>
      </c>
      <c r="CH11" s="34">
        <f t="shared" si="14"/>
        <v>41.875692302383953</v>
      </c>
      <c r="CI11" s="9">
        <f t="shared" si="44"/>
        <v>8.6086337177860017E-3</v>
      </c>
      <c r="CJ11" s="9">
        <f>2^($Q11-CE11)</f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45"/>
        <v>1.6799999999999997</v>
      </c>
      <c r="CR11" s="41">
        <f t="shared" si="46"/>
        <v>26.03</v>
      </c>
      <c r="CS11" s="37"/>
      <c r="CT11" s="34"/>
      <c r="CU11" s="42">
        <v>29.07</v>
      </c>
      <c r="CV11" s="42">
        <v>27.34</v>
      </c>
      <c r="CW11" s="42">
        <f t="shared" si="47"/>
        <v>1.7300000000000004</v>
      </c>
      <c r="CX11" s="43">
        <f t="shared" si="48"/>
        <v>28.204999999999998</v>
      </c>
      <c r="CY11" s="42">
        <f t="shared" si="15"/>
        <v>868.26840904276253</v>
      </c>
      <c r="CZ11" s="42">
        <f>CY11/$I11</f>
        <v>1.1096346250345515</v>
      </c>
      <c r="DA11" s="42">
        <f t="shared" si="16"/>
        <v>1547.7756145527871</v>
      </c>
      <c r="DB11" s="34"/>
      <c r="DC11" s="42">
        <v>25.72</v>
      </c>
      <c r="DD11" s="42">
        <f t="shared" si="49"/>
        <v>6.7100000000000009</v>
      </c>
      <c r="DE11" s="44">
        <f t="shared" si="50"/>
        <v>31.59</v>
      </c>
      <c r="DF11" s="42">
        <v>32.43</v>
      </c>
      <c r="DG11" s="42">
        <f t="shared" si="51"/>
        <v>0.83999999999999986</v>
      </c>
      <c r="DH11" s="37"/>
      <c r="DI11" s="34"/>
      <c r="DJ11" s="34"/>
      <c r="DK11" s="34"/>
      <c r="DL11" s="34"/>
      <c r="DM11" s="34">
        <v>24.05</v>
      </c>
      <c r="DN11" s="34">
        <v>28.92</v>
      </c>
      <c r="DO11" s="34">
        <f t="shared" si="52"/>
        <v>4.870000000000001</v>
      </c>
      <c r="DP11" s="34">
        <f t="shared" si="17"/>
        <v>28.880000000000003</v>
      </c>
      <c r="DQ11" s="34">
        <f t="shared" si="53"/>
        <v>3.9999999999999147E-2</v>
      </c>
      <c r="DR11" s="51">
        <f t="shared" si="54"/>
        <v>28.900000000000002</v>
      </c>
      <c r="DS11" s="34">
        <f t="shared" si="18"/>
        <v>536.19159256178932</v>
      </c>
      <c r="DT11" s="34">
        <f>DS11/$I11</f>
        <v>0.68524519671851525</v>
      </c>
      <c r="DU11" s="34">
        <f t="shared" si="19"/>
        <v>17.597946781391133</v>
      </c>
      <c r="DV11" s="9">
        <f t="shared" si="55"/>
        <v>0.68539140248985087</v>
      </c>
      <c r="DW11" s="9">
        <f>2^($Q11-DR11)</f>
        <v>0.10493006432642174</v>
      </c>
      <c r="DX11" s="34"/>
      <c r="DY11" s="34"/>
      <c r="DZ11" s="34"/>
      <c r="EA11" s="34">
        <v>25.5</v>
      </c>
      <c r="EB11" s="34">
        <v>20.05</v>
      </c>
      <c r="EC11" s="34">
        <f t="shared" si="56"/>
        <v>5.4499999999999993</v>
      </c>
      <c r="ED11" s="34">
        <f t="shared" si="57"/>
        <v>25.36</v>
      </c>
      <c r="EE11" s="34">
        <f t="shared" si="58"/>
        <v>0.14000000000000057</v>
      </c>
      <c r="EF11" s="45">
        <f t="shared" si="59"/>
        <v>25.43</v>
      </c>
      <c r="EG11" s="34">
        <f t="shared" si="20"/>
        <v>5949.5483740897735</v>
      </c>
      <c r="EH11" s="34">
        <f>EG11/$I11</f>
        <v>7.6034378430125384</v>
      </c>
      <c r="EI11" s="34">
        <f t="shared" si="21"/>
        <v>12.835594840473696</v>
      </c>
      <c r="EJ11" s="9">
        <f t="shared" si="60"/>
        <v>7.594736967604157</v>
      </c>
      <c r="EK11" s="9">
        <f>2^($Q11-EF11)</f>
        <v>1.1627170047041231</v>
      </c>
      <c r="EL11" s="34"/>
      <c r="EM11" s="42">
        <v>28.76</v>
      </c>
      <c r="EN11" s="34">
        <v>24.37</v>
      </c>
      <c r="EO11" s="34">
        <v>26.49</v>
      </c>
      <c r="EP11" s="34">
        <v>24.43</v>
      </c>
      <c r="EQ11" s="34">
        <f t="shared" si="61"/>
        <v>2.1199999999999974</v>
      </c>
      <c r="ER11" s="36">
        <f t="shared" si="62"/>
        <v>25.096666666666664</v>
      </c>
      <c r="ES11" s="34">
        <f t="shared" si="22"/>
        <v>7496.9393943326131</v>
      </c>
      <c r="ET11" s="34">
        <f>ES11/I11</f>
        <v>9.5809814650613632</v>
      </c>
      <c r="EU11" s="34">
        <f t="shared" si="23"/>
        <v>6.0550258281848759</v>
      </c>
      <c r="EV11" s="9">
        <f t="shared" si="63"/>
        <v>9.5687689738992496</v>
      </c>
      <c r="EW11" s="9">
        <f>2^($Q11-ER11)</f>
        <v>1.4649316292974435</v>
      </c>
      <c r="EX11" s="34"/>
      <c r="EY11" s="34"/>
      <c r="EZ11" s="46">
        <v>21.64</v>
      </c>
      <c r="FA11" s="34">
        <v>26.77</v>
      </c>
      <c r="FB11" s="34">
        <v>25.16</v>
      </c>
      <c r="FC11" s="34">
        <f t="shared" si="64"/>
        <v>1.6099999999999994</v>
      </c>
      <c r="FD11" s="36">
        <f t="shared" si="65"/>
        <v>25.965</v>
      </c>
      <c r="FE11" s="34">
        <f t="shared" si="24"/>
        <v>4105.2725941977906</v>
      </c>
      <c r="FF11" s="34">
        <f>FE11/I11</f>
        <v>5.2464797386207014</v>
      </c>
      <c r="FG11" s="34">
        <f t="shared" si="25"/>
        <v>9.8277477305011036</v>
      </c>
      <c r="FH11" s="9">
        <f t="shared" si="66"/>
        <v>5.2415736154334551</v>
      </c>
      <c r="FI11" s="9">
        <f>2^($Q11-FD11)</f>
        <v>0.8024592293412256</v>
      </c>
      <c r="FJ11" s="37"/>
      <c r="FK11" s="37"/>
      <c r="FL11" s="42">
        <v>26.74</v>
      </c>
      <c r="FM11" s="34">
        <v>31.24</v>
      </c>
      <c r="FN11" s="34">
        <v>30.66</v>
      </c>
      <c r="FO11" s="34">
        <v>28.7</v>
      </c>
      <c r="FP11" s="34">
        <f t="shared" si="67"/>
        <v>2.5399999999999991</v>
      </c>
      <c r="FQ11" s="36">
        <f t="shared" si="68"/>
        <v>30.2</v>
      </c>
      <c r="FR11" s="34">
        <f t="shared" si="26"/>
        <v>217.65066579224924</v>
      </c>
      <c r="FS11" s="34">
        <f>FR11/I11</f>
        <v>0.27815444211676754</v>
      </c>
      <c r="FT11" s="34">
        <f t="shared" si="27"/>
        <v>7.4641094660854765</v>
      </c>
      <c r="FU11" s="9">
        <f t="shared" si="69"/>
        <v>0.27835540455717184</v>
      </c>
      <c r="FV11" s="9">
        <f>2^($Q11-FQ11)</f>
        <v>4.2614848099475092E-2</v>
      </c>
    </row>
    <row r="12" spans="1:178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>10^(-(0.3012*H12)+11.434)</f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28"/>
        <v>25.545000000000002</v>
      </c>
      <c r="R12" s="54">
        <f t="shared" si="4"/>
        <v>5493.460422510062</v>
      </c>
      <c r="S12" s="49"/>
      <c r="T12" s="31">
        <v>23.96</v>
      </c>
      <c r="U12" s="31">
        <v>28.82</v>
      </c>
      <c r="V12" s="31">
        <f t="shared" si="29"/>
        <v>4.8599999999999994</v>
      </c>
      <c r="W12" s="31">
        <f t="shared" si="30"/>
        <v>29.580000000000002</v>
      </c>
      <c r="X12" s="31">
        <f t="shared" si="31"/>
        <v>0.76000000000000156</v>
      </c>
      <c r="Y12" s="31">
        <v>29.5</v>
      </c>
      <c r="Z12" s="31">
        <v>30.41</v>
      </c>
      <c r="AA12" s="31">
        <v>30.75</v>
      </c>
      <c r="AB12" s="35">
        <f>AVERAGE(W12,U12,Y12,Z12,AA12)</f>
        <v>29.812000000000001</v>
      </c>
      <c r="AC12" s="34">
        <f t="shared" si="5"/>
        <v>284.8561498397782</v>
      </c>
      <c r="AD12" s="34">
        <f>AC12/I12</f>
        <v>0.80542591657955653</v>
      </c>
      <c r="AE12" s="34">
        <f t="shared" si="6"/>
        <v>4.6211322759087254</v>
      </c>
      <c r="AF12" s="9">
        <f>2^(H12-AB12)</f>
        <v>0.80552429104874967</v>
      </c>
      <c r="AG12" s="9">
        <f>2^(Q12-AB12)</f>
        <v>5.1940366349603008E-2</v>
      </c>
      <c r="AH12" s="9"/>
      <c r="AI12" s="34"/>
      <c r="AJ12" s="34">
        <v>36.47</v>
      </c>
      <c r="AK12" s="34">
        <v>36.04</v>
      </c>
      <c r="AL12" s="36">
        <f t="shared" si="70"/>
        <v>36.254999999999995</v>
      </c>
      <c r="AM12" s="34">
        <f t="shared" si="32"/>
        <v>3.2658332022586007</v>
      </c>
      <c r="AN12" s="34">
        <f>AM12/$I12</f>
        <v>9.234087808195764E-3</v>
      </c>
      <c r="AO12" s="34">
        <f t="shared" si="7"/>
        <v>59.232764169792773</v>
      </c>
      <c r="AP12" s="9">
        <f t="shared" si="33"/>
        <v>9.2585372729811436E-3</v>
      </c>
      <c r="AQ12" s="9">
        <f>2^($Q12-AL12)</f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8"/>
        <v>0.42999999999999972</v>
      </c>
      <c r="AX12" s="34">
        <v>31.21</v>
      </c>
      <c r="AY12" s="34">
        <v>31.83</v>
      </c>
      <c r="AZ12" s="35">
        <f t="shared" si="34"/>
        <v>30.702500000000001</v>
      </c>
      <c r="BA12" s="34">
        <f t="shared" si="9"/>
        <v>153.60558264802336</v>
      </c>
      <c r="BB12" s="34">
        <f>BA12/$I12</f>
        <v>0.43431717119538449</v>
      </c>
      <c r="BC12" s="34">
        <f t="shared" si="10"/>
        <v>6.5388142438538592</v>
      </c>
      <c r="BD12" s="9">
        <f t="shared" si="35"/>
        <v>0.43452166021425565</v>
      </c>
      <c r="BE12" s="9">
        <f>2^($Q12-AZ12)</f>
        <v>2.801804299282179E-2</v>
      </c>
      <c r="BF12" s="34"/>
      <c r="BG12" s="34"/>
      <c r="BH12" s="34">
        <v>31.73</v>
      </c>
      <c r="BI12" s="34">
        <v>31.35</v>
      </c>
      <c r="BJ12" s="34">
        <f t="shared" si="36"/>
        <v>0.37999999999999901</v>
      </c>
      <c r="BK12" s="36">
        <f>AVERAGE(BH12:BI12)</f>
        <v>31.54</v>
      </c>
      <c r="BL12" s="34">
        <f t="shared" si="37"/>
        <v>85.931422278684011</v>
      </c>
      <c r="BM12" s="34">
        <f>BL12/$I12</f>
        <v>0.24296963428987939</v>
      </c>
      <c r="BN12" s="34">
        <f t="shared" si="11"/>
        <v>11.408065341360748</v>
      </c>
      <c r="BO12" s="37"/>
      <c r="BP12" s="34">
        <v>26.84</v>
      </c>
      <c r="BQ12" s="34">
        <v>29.1</v>
      </c>
      <c r="BR12" s="34">
        <f t="shared" si="38"/>
        <v>2.2600000000000016</v>
      </c>
      <c r="BS12" s="38">
        <f t="shared" si="39"/>
        <v>27.97</v>
      </c>
      <c r="BT12" s="34">
        <f t="shared" si="12"/>
        <v>1021.9649471825478</v>
      </c>
      <c r="BU12" s="34">
        <f>BT12/$I12</f>
        <v>2.8895884984742537</v>
      </c>
      <c r="BV12" s="34">
        <f t="shared" si="13"/>
        <v>9.8618865011675787</v>
      </c>
      <c r="BW12" s="9">
        <f t="shared" si="40"/>
        <v>2.8878583910449942</v>
      </c>
      <c r="BX12" s="9">
        <f>2^($Q12-BS12)</f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41"/>
        <v>1.8100000000000023</v>
      </c>
      <c r="CE12" s="40">
        <f t="shared" si="42"/>
        <v>37.685000000000002</v>
      </c>
      <c r="CF12" s="34">
        <f t="shared" si="43"/>
        <v>1.2113733080758715</v>
      </c>
      <c r="CG12" s="34">
        <f>CF12/$I12</f>
        <v>3.4251374159406426E-3</v>
      </c>
      <c r="CH12" s="34">
        <f t="shared" si="14"/>
        <v>16.705981648571008</v>
      </c>
      <c r="CI12" s="9">
        <f t="shared" si="44"/>
        <v>3.4361292028220088E-3</v>
      </c>
      <c r="CJ12" s="9">
        <f>2^($Q12-CE12)</f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45"/>
        <v>4</v>
      </c>
      <c r="CR12" s="41">
        <f t="shared" si="46"/>
        <v>27.18</v>
      </c>
      <c r="CS12" s="37"/>
      <c r="CT12" s="34"/>
      <c r="CU12" s="42">
        <v>29.06</v>
      </c>
      <c r="CV12" s="42">
        <v>27.53</v>
      </c>
      <c r="CW12" s="42">
        <f t="shared" si="47"/>
        <v>1.5299999999999976</v>
      </c>
      <c r="CX12" s="43">
        <f t="shared" si="48"/>
        <v>28.295000000000002</v>
      </c>
      <c r="CY12" s="42">
        <f t="shared" si="15"/>
        <v>815.72918370666991</v>
      </c>
      <c r="CZ12" s="42">
        <f>CY12/$I12</f>
        <v>2.3064603865396038</v>
      </c>
      <c r="DA12" s="42">
        <f t="shared" si="16"/>
        <v>3217.1699239349496</v>
      </c>
      <c r="DB12" s="34"/>
      <c r="DC12" s="42">
        <v>26.64</v>
      </c>
      <c r="DD12" s="42">
        <f t="shared" si="49"/>
        <v>5.32</v>
      </c>
      <c r="DE12" s="44">
        <f t="shared" si="50"/>
        <v>32.51</v>
      </c>
      <c r="DF12" s="42">
        <v>31.96</v>
      </c>
      <c r="DG12" s="42">
        <f t="shared" si="51"/>
        <v>0.54999999999999716</v>
      </c>
      <c r="DH12" s="37"/>
      <c r="DI12" s="34"/>
      <c r="DJ12" s="34"/>
      <c r="DK12" s="34"/>
      <c r="DL12" s="34"/>
      <c r="DM12" s="34">
        <v>27.03</v>
      </c>
      <c r="DN12" s="34">
        <v>31.57</v>
      </c>
      <c r="DO12" s="34">
        <f t="shared" si="52"/>
        <v>4.5399999999999991</v>
      </c>
      <c r="DP12" s="34">
        <f t="shared" si="17"/>
        <v>31.86</v>
      </c>
      <c r="DQ12" s="34">
        <f t="shared" si="53"/>
        <v>0.28999999999999915</v>
      </c>
      <c r="DR12" s="51">
        <f t="shared" si="54"/>
        <v>31.715</v>
      </c>
      <c r="DS12" s="34">
        <f t="shared" si="18"/>
        <v>76.110048729717022</v>
      </c>
      <c r="DT12" s="34">
        <f>DS12/$I12</f>
        <v>0.21519986769998387</v>
      </c>
      <c r="DU12" s="34">
        <f t="shared" si="19"/>
        <v>5.5265995840352931</v>
      </c>
      <c r="DV12" s="9">
        <f t="shared" si="55"/>
        <v>0.21538653992800427</v>
      </c>
      <c r="DW12" s="9">
        <f>2^($Q12-DR12)</f>
        <v>1.3888166893227675E-2</v>
      </c>
      <c r="DX12" s="34"/>
      <c r="DY12" s="34"/>
      <c r="DZ12" s="34"/>
      <c r="EA12" s="34">
        <v>27.2</v>
      </c>
      <c r="EB12" s="34">
        <v>21.01</v>
      </c>
      <c r="EC12" s="34">
        <f t="shared" si="56"/>
        <v>6.1899999999999977</v>
      </c>
      <c r="ED12" s="34">
        <f t="shared" si="57"/>
        <v>26.32</v>
      </c>
      <c r="EE12" s="34">
        <f t="shared" si="58"/>
        <v>0.87999999999999901</v>
      </c>
      <c r="EF12" s="45">
        <f t="shared" si="59"/>
        <v>26.759999999999998</v>
      </c>
      <c r="EG12" s="34">
        <f t="shared" si="20"/>
        <v>2365.3096302343292</v>
      </c>
      <c r="EH12" s="34">
        <f>EG12/$I12</f>
        <v>6.6878727315435516</v>
      </c>
      <c r="EI12" s="34">
        <f t="shared" si="21"/>
        <v>11.290001509729391</v>
      </c>
      <c r="EJ12" s="9">
        <f t="shared" si="60"/>
        <v>6.6807033554269637</v>
      </c>
      <c r="EK12" s="9">
        <f>2^($Q12-EF12)</f>
        <v>0.43077307985600971</v>
      </c>
      <c r="EL12" s="34"/>
      <c r="EM12" s="42">
        <v>29.56</v>
      </c>
      <c r="EN12" s="34">
        <v>25.65</v>
      </c>
      <c r="EO12" s="34">
        <v>26.52</v>
      </c>
      <c r="EP12" s="34">
        <v>25.03</v>
      </c>
      <c r="EQ12" s="34">
        <f t="shared" si="61"/>
        <v>1.4899999999999984</v>
      </c>
      <c r="ER12" s="36">
        <f t="shared" si="62"/>
        <v>25.733333333333334</v>
      </c>
      <c r="ES12" s="34">
        <f t="shared" si="22"/>
        <v>4820.8098312226375</v>
      </c>
      <c r="ET12" s="34">
        <f>ES12/I12</f>
        <v>13.630757767217505</v>
      </c>
      <c r="EU12" s="34">
        <f t="shared" si="23"/>
        <v>8.6144191635491278</v>
      </c>
      <c r="EV12" s="9">
        <f t="shared" si="63"/>
        <v>13.610674575213682</v>
      </c>
      <c r="EW12" s="9">
        <f>2^($Q12-ER12)</f>
        <v>0.87761900113704017</v>
      </c>
      <c r="EX12" s="34"/>
      <c r="EY12" s="34"/>
      <c r="EZ12" s="46">
        <v>22.58</v>
      </c>
      <c r="FA12" s="34">
        <v>27.37</v>
      </c>
      <c r="FB12" s="34">
        <v>27.61</v>
      </c>
      <c r="FC12" s="34">
        <f t="shared" si="64"/>
        <v>0.23999999999999844</v>
      </c>
      <c r="FD12" s="36">
        <f t="shared" si="65"/>
        <v>27.490000000000002</v>
      </c>
      <c r="FE12" s="34">
        <f t="shared" si="24"/>
        <v>1425.6469851399165</v>
      </c>
      <c r="FF12" s="34">
        <f>FE12/I12</f>
        <v>4.0309925917732565</v>
      </c>
      <c r="FG12" s="34">
        <f t="shared" si="25"/>
        <v>7.5508875034522314</v>
      </c>
      <c r="FH12" s="9">
        <f t="shared" si="66"/>
        <v>4.0278222002268702</v>
      </c>
      <c r="FI12" s="9">
        <f>2^($Q12-FD12)</f>
        <v>0.25971477582441599</v>
      </c>
      <c r="FJ12" s="37"/>
      <c r="FK12" s="37"/>
      <c r="FL12" s="42">
        <v>26.36</v>
      </c>
      <c r="FM12" s="34">
        <v>31.85</v>
      </c>
      <c r="FN12" s="34">
        <v>32.15</v>
      </c>
      <c r="FO12" s="34">
        <v>30.52</v>
      </c>
      <c r="FP12" s="34">
        <f t="shared" si="67"/>
        <v>1.629999999999999</v>
      </c>
      <c r="FQ12" s="36">
        <f t="shared" si="68"/>
        <v>31.506666666666664</v>
      </c>
      <c r="FR12" s="34">
        <f t="shared" si="26"/>
        <v>87.941121538123767</v>
      </c>
      <c r="FS12" s="34">
        <f>FR12/I12</f>
        <v>0.2486520247490426</v>
      </c>
      <c r="FT12" s="34">
        <f t="shared" si="27"/>
        <v>6.6724295954674195</v>
      </c>
      <c r="FU12" s="9">
        <f t="shared" si="69"/>
        <v>0.24884741977580768</v>
      </c>
      <c r="FV12" s="9">
        <f>2^($Q12-FQ12)</f>
        <v>1.6045731074702849E-2</v>
      </c>
    </row>
    <row r="13" spans="1:178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>10^(-(0.3012*H13)+11.434)</f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28"/>
        <v>24.92</v>
      </c>
      <c r="R13" s="54">
        <f t="shared" si="4"/>
        <v>8474.1471290941736</v>
      </c>
      <c r="S13" s="49"/>
      <c r="T13" s="31">
        <v>23.06</v>
      </c>
      <c r="U13" s="31">
        <v>27.93</v>
      </c>
      <c r="V13" s="31">
        <f t="shared" si="29"/>
        <v>4.870000000000001</v>
      </c>
      <c r="W13" s="31">
        <f t="shared" si="30"/>
        <v>28.68</v>
      </c>
      <c r="X13" s="31">
        <f t="shared" si="31"/>
        <v>0.75</v>
      </c>
      <c r="Y13" s="31">
        <v>28.98</v>
      </c>
      <c r="Z13" s="31">
        <v>29.76</v>
      </c>
      <c r="AA13" s="31">
        <v>30.38</v>
      </c>
      <c r="AB13" s="35">
        <f>AVERAGE(W13,U13,Y13,Z13,AA13)</f>
        <v>29.146000000000004</v>
      </c>
      <c r="AC13" s="34">
        <f t="shared" si="5"/>
        <v>452.08989510264587</v>
      </c>
      <c r="AD13" s="34">
        <f>AC13/I13</f>
        <v>0.23290499353229566</v>
      </c>
      <c r="AE13" s="34">
        <f t="shared" si="6"/>
        <v>1.3362927125602291</v>
      </c>
      <c r="AF13" s="9">
        <f>2^(H13-AB13)</f>
        <v>0.23309662160920772</v>
      </c>
      <c r="AG13" s="9">
        <f>2^(Q13-AB13)</f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70"/>
        <v>35.1</v>
      </c>
      <c r="AM13" s="34">
        <f t="shared" si="32"/>
        <v>7.2757873932481578</v>
      </c>
      <c r="AN13" s="34">
        <f>AM13/$I13</f>
        <v>3.7482970403089262E-3</v>
      </c>
      <c r="AO13" s="34">
        <f t="shared" si="7"/>
        <v>24.043738725323152</v>
      </c>
      <c r="AP13" s="9">
        <f t="shared" si="33"/>
        <v>3.7601345433662167E-3</v>
      </c>
      <c r="AQ13" s="9">
        <f>2^($Q13-AL13)</f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8"/>
        <v>1.129999999999999</v>
      </c>
      <c r="AX13" s="34">
        <v>31.91</v>
      </c>
      <c r="AY13" s="34">
        <v>32.28</v>
      </c>
      <c r="AZ13" s="35">
        <f t="shared" si="34"/>
        <v>30.954999999999998</v>
      </c>
      <c r="BA13" s="34">
        <f t="shared" si="9"/>
        <v>128.93000514657743</v>
      </c>
      <c r="BB13" s="34">
        <f>BA13/$I13</f>
        <v>6.6421396142828146E-2</v>
      </c>
      <c r="BC13" s="34">
        <f t="shared" si="10"/>
        <v>1</v>
      </c>
      <c r="BD13" s="9">
        <f t="shared" si="35"/>
        <v>6.6523136403335154E-2</v>
      </c>
      <c r="BE13" s="9">
        <f>2^($Q13-AZ13)</f>
        <v>1.5250496262128549E-2</v>
      </c>
      <c r="BF13" s="34"/>
      <c r="BG13" s="34"/>
      <c r="BH13" s="34">
        <v>30.64</v>
      </c>
      <c r="BI13" s="34">
        <v>32.24</v>
      </c>
      <c r="BJ13" s="34">
        <f t="shared" si="36"/>
        <v>1.6000000000000014</v>
      </c>
      <c r="BK13" s="36">
        <f>AVERAGE(BH13:BI13)</f>
        <v>31.44</v>
      </c>
      <c r="BL13" s="34">
        <f t="shared" si="37"/>
        <v>92.10262327784973</v>
      </c>
      <c r="BM13" s="34">
        <f>BL13/$I13</f>
        <v>4.7448883753450459E-2</v>
      </c>
      <c r="BN13" s="34">
        <f t="shared" si="11"/>
        <v>2.2278502736197288</v>
      </c>
      <c r="BO13" s="37"/>
      <c r="BP13" s="34">
        <v>27.02</v>
      </c>
      <c r="BQ13" s="34">
        <v>28.12</v>
      </c>
      <c r="BR13" s="34">
        <f t="shared" si="38"/>
        <v>1.1000000000000014</v>
      </c>
      <c r="BS13" s="38">
        <f t="shared" si="39"/>
        <v>27.57</v>
      </c>
      <c r="BT13" s="34">
        <f t="shared" si="12"/>
        <v>1348.7019952692474</v>
      </c>
      <c r="BU13" s="34">
        <f>BT13/$I13</f>
        <v>0.69481630288121854</v>
      </c>
      <c r="BV13" s="34">
        <f t="shared" si="13"/>
        <v>2.3713409441494928</v>
      </c>
      <c r="BW13" s="9">
        <f t="shared" si="40"/>
        <v>0.69495910992116927</v>
      </c>
      <c r="BX13" s="9">
        <f>2^($Q13-BS13)</f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41"/>
        <v>0.51999999999999602</v>
      </c>
      <c r="CE13" s="40">
        <f t="shared" si="42"/>
        <v>35.97</v>
      </c>
      <c r="CF13" s="34">
        <f t="shared" si="43"/>
        <v>3.9795686413057636</v>
      </c>
      <c r="CG13" s="34">
        <f>CF13/$I13</f>
        <v>2.0501705937360178E-3</v>
      </c>
      <c r="CH13" s="34">
        <f t="shared" si="14"/>
        <v>9.9996315931715003</v>
      </c>
      <c r="CI13" s="9">
        <f t="shared" si="44"/>
        <v>2.0573457733492938E-3</v>
      </c>
      <c r="CJ13" s="9">
        <f>2^($Q13-CE13)</f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45"/>
        <v>1.8100000000000023</v>
      </c>
      <c r="CR13" s="41">
        <f t="shared" si="46"/>
        <v>26.234999999999999</v>
      </c>
      <c r="CS13" s="37"/>
      <c r="CT13" s="34"/>
      <c r="CU13" s="42">
        <v>29.3</v>
      </c>
      <c r="CV13" s="42">
        <v>28.26</v>
      </c>
      <c r="CW13" s="42">
        <f t="shared" si="47"/>
        <v>1.0399999999999991</v>
      </c>
      <c r="CX13" s="43">
        <f t="shared" si="48"/>
        <v>28.78</v>
      </c>
      <c r="CY13" s="42">
        <f t="shared" si="15"/>
        <v>582.72546889507396</v>
      </c>
      <c r="CZ13" s="42">
        <f>CY13/$I13</f>
        <v>0.30020505442462131</v>
      </c>
      <c r="DA13" s="42">
        <f t="shared" si="16"/>
        <v>418.74149573284359</v>
      </c>
      <c r="DB13" s="34"/>
      <c r="DC13" s="42">
        <v>25.07</v>
      </c>
      <c r="DD13" s="42">
        <f t="shared" si="49"/>
        <v>7.6700000000000017</v>
      </c>
      <c r="DE13" s="44">
        <f t="shared" si="50"/>
        <v>30.94</v>
      </c>
      <c r="DF13" s="42">
        <v>32.74</v>
      </c>
      <c r="DG13" s="42">
        <f t="shared" si="51"/>
        <v>1.8000000000000007</v>
      </c>
      <c r="DH13" s="37"/>
      <c r="DI13" s="34"/>
      <c r="DJ13" s="34"/>
      <c r="DK13" s="34"/>
      <c r="DL13" s="34"/>
      <c r="DM13" s="34">
        <v>24.63</v>
      </c>
      <c r="DN13" s="34">
        <v>29.86</v>
      </c>
      <c r="DO13" s="34">
        <f t="shared" si="52"/>
        <v>5.23</v>
      </c>
      <c r="DP13" s="34">
        <f t="shared" si="17"/>
        <v>29.46</v>
      </c>
      <c r="DQ13" s="34">
        <f t="shared" si="53"/>
        <v>0.39999999999999858</v>
      </c>
      <c r="DR13" s="51">
        <f t="shared" si="54"/>
        <v>29.66</v>
      </c>
      <c r="DS13" s="34">
        <f t="shared" si="18"/>
        <v>316.52498727466212</v>
      </c>
      <c r="DT13" s="34">
        <f>DS13/$I13</f>
        <v>0.16306546753777176</v>
      </c>
      <c r="DU13" s="34">
        <f t="shared" si="19"/>
        <v>4.187723508832053</v>
      </c>
      <c r="DV13" s="9">
        <f t="shared" si="55"/>
        <v>0.16323247338611491</v>
      </c>
      <c r="DW13" s="9">
        <f>2^($Q13-DR13)</f>
        <v>3.7421209519341567E-2</v>
      </c>
      <c r="DX13" s="34"/>
      <c r="DY13" s="34"/>
      <c r="DZ13" s="34"/>
      <c r="EA13" s="34">
        <v>26.32</v>
      </c>
      <c r="EB13" s="34">
        <v>21</v>
      </c>
      <c r="EC13" s="34">
        <f t="shared" si="56"/>
        <v>5.32</v>
      </c>
      <c r="ED13" s="34">
        <f t="shared" si="57"/>
        <v>26.31</v>
      </c>
      <c r="EE13" s="34">
        <f t="shared" si="58"/>
        <v>1.0000000000001563E-2</v>
      </c>
      <c r="EF13" s="45">
        <f t="shared" si="59"/>
        <v>26.314999999999998</v>
      </c>
      <c r="EG13" s="34">
        <f t="shared" si="20"/>
        <v>3220.4903340023097</v>
      </c>
      <c r="EH13" s="34">
        <f>EG13/$I13</f>
        <v>1.6591131289084167</v>
      </c>
      <c r="EI13" s="34">
        <f t="shared" si="21"/>
        <v>2.8007993695574855</v>
      </c>
      <c r="EJ13" s="9">
        <f t="shared" si="60"/>
        <v>1.658639091628888</v>
      </c>
      <c r="EK13" s="9">
        <f>2^($Q13-EF13)</f>
        <v>0.38024468831025338</v>
      </c>
      <c r="EL13" s="34"/>
      <c r="EM13" s="42">
        <v>28.34</v>
      </c>
      <c r="EN13" s="34">
        <v>25.59</v>
      </c>
      <c r="EO13" s="34">
        <v>23.69</v>
      </c>
      <c r="EP13" s="34">
        <v>22.3</v>
      </c>
      <c r="EQ13" s="34">
        <f t="shared" si="61"/>
        <v>3.2899999999999991</v>
      </c>
      <c r="ER13" s="36">
        <f t="shared" si="62"/>
        <v>23.86</v>
      </c>
      <c r="ES13" s="34">
        <f t="shared" si="22"/>
        <v>17675.349093449309</v>
      </c>
      <c r="ET13" s="34">
        <f>ES13/I13</f>
        <v>9.105881619752191</v>
      </c>
      <c r="EU13" s="34">
        <f t="shared" si="23"/>
        <v>5.7547703851695449</v>
      </c>
      <c r="EV13" s="9">
        <f t="shared" si="63"/>
        <v>9.0945357858881266</v>
      </c>
      <c r="EW13" s="9">
        <f>2^($Q13-ER13)</f>
        <v>2.0849315216822459</v>
      </c>
      <c r="EX13" s="34"/>
      <c r="EY13" s="34"/>
      <c r="EZ13" s="46">
        <v>21.73</v>
      </c>
      <c r="FA13" s="34">
        <v>26.19</v>
      </c>
      <c r="FB13" s="34">
        <v>25.89</v>
      </c>
      <c r="FC13" s="34">
        <f t="shared" si="64"/>
        <v>0.30000000000000071</v>
      </c>
      <c r="FD13" s="36">
        <f t="shared" si="65"/>
        <v>26.04</v>
      </c>
      <c r="FE13" s="34">
        <f t="shared" si="24"/>
        <v>3897.1937733993086</v>
      </c>
      <c r="FF13" s="34">
        <f>FE13/I13</f>
        <v>2.0077331973579797</v>
      </c>
      <c r="FG13" s="34">
        <f t="shared" si="25"/>
        <v>3.7609018535872618</v>
      </c>
      <c r="FH13" s="9">
        <f t="shared" si="66"/>
        <v>2.0069434970190092</v>
      </c>
      <c r="FI13" s="9">
        <f>2^($Q13-FD13)</f>
        <v>0.46009382531243831</v>
      </c>
      <c r="FJ13" s="37"/>
      <c r="FK13" s="37"/>
      <c r="FL13" s="42">
        <v>27.49</v>
      </c>
      <c r="FM13" s="34">
        <v>30.65</v>
      </c>
      <c r="FN13" s="34">
        <v>30.4</v>
      </c>
      <c r="FO13" s="34">
        <v>29.73</v>
      </c>
      <c r="FP13" s="34">
        <f t="shared" si="67"/>
        <v>0.91999999999999815</v>
      </c>
      <c r="FQ13" s="36">
        <f t="shared" si="68"/>
        <v>30.26</v>
      </c>
      <c r="FR13" s="34">
        <f t="shared" si="26"/>
        <v>208.77957058528986</v>
      </c>
      <c r="FS13" s="34">
        <f>FR13/I13</f>
        <v>0.10755782215791847</v>
      </c>
      <c r="FT13" s="34">
        <f t="shared" si="27"/>
        <v>2.8862503593720681</v>
      </c>
      <c r="FU13" s="9">
        <f t="shared" si="69"/>
        <v>0.10769326996400216</v>
      </c>
      <c r="FV13" s="9">
        <f>2^($Q13-FQ13)</f>
        <v>2.4688790995730542E-2</v>
      </c>
    </row>
    <row r="14" spans="1:178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>10^(-(0.3012*H14)+11.434)</f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28"/>
        <v>25.77</v>
      </c>
      <c r="R14" s="54">
        <f t="shared" si="4"/>
        <v>4699.7634560949864</v>
      </c>
      <c r="S14" s="49"/>
      <c r="T14" s="31">
        <v>22.94</v>
      </c>
      <c r="U14" s="31">
        <v>29.63</v>
      </c>
      <c r="V14" s="31">
        <f t="shared" si="29"/>
        <v>6.6899999999999977</v>
      </c>
      <c r="W14" s="31">
        <f t="shared" si="30"/>
        <v>28.560000000000002</v>
      </c>
      <c r="X14" s="31">
        <f t="shared" si="31"/>
        <v>1.0699999999999967</v>
      </c>
      <c r="Y14" s="31">
        <v>29.63</v>
      </c>
      <c r="Z14" s="31">
        <v>29.86</v>
      </c>
      <c r="AA14" s="31">
        <v>30.22</v>
      </c>
      <c r="AB14" s="35">
        <f>AVERAGE(W14,U14,Y14,Z14,AA14)</f>
        <v>29.579999999999995</v>
      </c>
      <c r="AC14" s="34">
        <f t="shared" si="5"/>
        <v>334.58309946333878</v>
      </c>
      <c r="AD14" s="34">
        <f>AC14/I14</f>
        <v>0.2274772660418172</v>
      </c>
      <c r="AE14" s="34">
        <f t="shared" si="6"/>
        <v>1.3051511188086831</v>
      </c>
      <c r="AF14" s="9">
        <f>2^(H14-AB14)</f>
        <v>0.22766745839799551</v>
      </c>
      <c r="AG14" s="9">
        <f>2^(Q14-AB14)</f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70"/>
        <v>34.215000000000003</v>
      </c>
      <c r="AM14" s="34">
        <f t="shared" si="32"/>
        <v>13.441322459094714</v>
      </c>
      <c r="AN14" s="34">
        <f>AM14/$I14</f>
        <v>9.1385228060999833E-3</v>
      </c>
      <c r="AO14" s="34">
        <f t="shared" si="7"/>
        <v>58.619755137433231</v>
      </c>
      <c r="AP14" s="9">
        <f t="shared" si="33"/>
        <v>9.1627730408740393E-3</v>
      </c>
      <c r="AQ14" s="9">
        <f>2^($Q14-AL14)</f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8"/>
        <v>0.71999999999999886</v>
      </c>
      <c r="AX14" s="34">
        <v>29.7</v>
      </c>
      <c r="AY14" s="34">
        <v>30.22</v>
      </c>
      <c r="AZ14" s="35">
        <f t="shared" si="34"/>
        <v>30.085000000000001</v>
      </c>
      <c r="BA14" s="34">
        <f t="shared" si="9"/>
        <v>235.72085082796607</v>
      </c>
      <c r="BB14" s="34">
        <f>BA14/$I14</f>
        <v>0.16026253203285948</v>
      </c>
      <c r="BC14" s="34">
        <f t="shared" si="10"/>
        <v>2.412814865984473</v>
      </c>
      <c r="BD14" s="9">
        <f t="shared" si="35"/>
        <v>0.16042823719536298</v>
      </c>
      <c r="BE14" s="9">
        <f>2^($Q14-AZ14)</f>
        <v>5.0240686921446925E-2</v>
      </c>
      <c r="BF14" s="34"/>
      <c r="BG14" s="34"/>
      <c r="BH14" s="34">
        <v>31.41</v>
      </c>
      <c r="BI14" s="34">
        <v>31.99</v>
      </c>
      <c r="BJ14" s="34">
        <f t="shared" si="36"/>
        <v>0.57999999999999829</v>
      </c>
      <c r="BK14" s="36">
        <f>AVERAGE(BH14:BI14)</f>
        <v>31.7</v>
      </c>
      <c r="BL14" s="34">
        <f t="shared" si="37"/>
        <v>76.905960401733381</v>
      </c>
      <c r="BM14" s="34">
        <f>BL14/$I14</f>
        <v>5.2287033154295559E-2</v>
      </c>
      <c r="BN14" s="34">
        <f t="shared" si="11"/>
        <v>2.4550141521736064</v>
      </c>
      <c r="BO14" s="37"/>
      <c r="BP14" s="34">
        <v>27.07</v>
      </c>
      <c r="BQ14" s="34">
        <v>27.47</v>
      </c>
      <c r="BR14" s="34">
        <f t="shared" si="38"/>
        <v>0.39999999999999858</v>
      </c>
      <c r="BS14" s="38">
        <f t="shared" si="39"/>
        <v>27.27</v>
      </c>
      <c r="BT14" s="34">
        <f t="shared" si="12"/>
        <v>1660.6419325036875</v>
      </c>
      <c r="BU14" s="34">
        <f>BT14/$I14</f>
        <v>1.12904174564182</v>
      </c>
      <c r="BV14" s="34">
        <f t="shared" si="13"/>
        <v>3.8533104476567916</v>
      </c>
      <c r="BW14" s="9">
        <f t="shared" si="40"/>
        <v>1.1289644048061318</v>
      </c>
      <c r="BX14" s="9">
        <f>2^($Q14-BS14)</f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41"/>
        <v>0.82999999999999829</v>
      </c>
      <c r="CE14" s="40">
        <f t="shared" si="42"/>
        <v>37.314999999999998</v>
      </c>
      <c r="CF14" s="34">
        <f t="shared" si="43"/>
        <v>1.5657484844402212</v>
      </c>
      <c r="CG14" s="34">
        <f>CF14/$I14</f>
        <v>1.0645253305408126E-3</v>
      </c>
      <c r="CH14" s="34">
        <f t="shared" si="14"/>
        <v>5.1921831088256685</v>
      </c>
      <c r="CI14" s="9">
        <f t="shared" si="44"/>
        <v>1.0686461926374428E-3</v>
      </c>
      <c r="CJ14" s="9">
        <f>2^($Q14-CE14)</f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45"/>
        <v>1.7600000000000016</v>
      </c>
      <c r="CR14" s="41">
        <f t="shared" si="46"/>
        <v>26.47</v>
      </c>
      <c r="CS14" s="37"/>
      <c r="CT14" s="34"/>
      <c r="CU14" s="42">
        <v>33.69</v>
      </c>
      <c r="CV14" s="42">
        <v>35.42</v>
      </c>
      <c r="CW14" s="42">
        <f t="shared" si="47"/>
        <v>1.730000000000004</v>
      </c>
      <c r="CX14" s="43">
        <f t="shared" si="48"/>
        <v>34.555</v>
      </c>
      <c r="CY14" s="42">
        <f t="shared" si="15"/>
        <v>10.617786783607229</v>
      </c>
      <c r="CZ14" s="42">
        <f>CY14/$I14</f>
        <v>7.2188497052719904E-3</v>
      </c>
      <c r="DA14" s="42">
        <f t="shared" si="16"/>
        <v>10.069223947111109</v>
      </c>
      <c r="DB14" s="34"/>
      <c r="DC14" s="42">
        <v>25.19</v>
      </c>
      <c r="DD14" s="42">
        <f t="shared" si="49"/>
        <v>6.870000000000001</v>
      </c>
      <c r="DE14" s="44">
        <f t="shared" si="50"/>
        <v>31.060000000000002</v>
      </c>
      <c r="DF14" s="42">
        <v>32.06</v>
      </c>
      <c r="DG14" s="42">
        <f t="shared" si="51"/>
        <v>1</v>
      </c>
      <c r="DH14" s="37"/>
      <c r="DI14" s="34"/>
      <c r="DJ14" s="34"/>
      <c r="DK14" s="34"/>
      <c r="DL14" s="34"/>
      <c r="DM14" s="34">
        <v>24.32</v>
      </c>
      <c r="DN14" s="34">
        <v>28.79</v>
      </c>
      <c r="DO14" s="34">
        <f t="shared" si="52"/>
        <v>4.4699999999999989</v>
      </c>
      <c r="DP14" s="34">
        <f t="shared" si="17"/>
        <v>29.15</v>
      </c>
      <c r="DQ14" s="34">
        <f t="shared" si="53"/>
        <v>0.35999999999999943</v>
      </c>
      <c r="DR14" s="51">
        <f t="shared" si="54"/>
        <v>28.97</v>
      </c>
      <c r="DS14" s="34">
        <f t="shared" si="18"/>
        <v>510.78248892759541</v>
      </c>
      <c r="DT14" s="34">
        <f>DS14/$I14</f>
        <v>0.34727218532451781</v>
      </c>
      <c r="DU14" s="34">
        <f t="shared" si="19"/>
        <v>8.9183805523392117</v>
      </c>
      <c r="DV14" s="9">
        <f t="shared" si="55"/>
        <v>0.34747955496058458</v>
      </c>
      <c r="DW14" s="9">
        <f>2^($Q14-DR14)</f>
        <v>0.1088188204120156</v>
      </c>
      <c r="DX14" s="34"/>
      <c r="DY14" s="34"/>
      <c r="DZ14" s="34"/>
      <c r="EA14" s="34">
        <v>26.31</v>
      </c>
      <c r="EB14" s="34">
        <v>21.18</v>
      </c>
      <c r="EC14" s="34">
        <f t="shared" si="56"/>
        <v>5.129999999999999</v>
      </c>
      <c r="ED14" s="34">
        <f t="shared" si="57"/>
        <v>26.49</v>
      </c>
      <c r="EE14" s="34">
        <f t="shared" si="58"/>
        <v>0.17999999999999972</v>
      </c>
      <c r="EF14" s="45">
        <f t="shared" si="59"/>
        <v>26.4</v>
      </c>
      <c r="EG14" s="34">
        <f t="shared" si="20"/>
        <v>3036.1274616047726</v>
      </c>
      <c r="EH14" s="34">
        <f>EG14/$I14</f>
        <v>2.0642105815509444</v>
      </c>
      <c r="EI14" s="34">
        <f t="shared" si="21"/>
        <v>3.4846567088801041</v>
      </c>
      <c r="EJ14" s="9">
        <f t="shared" si="60"/>
        <v>2.0633663586027202</v>
      </c>
      <c r="EK14" s="9">
        <f>2^($Q14-EF14)</f>
        <v>0.64617641531874659</v>
      </c>
      <c r="EL14" s="34"/>
      <c r="EM14" s="42">
        <v>29.32</v>
      </c>
      <c r="EN14" s="34">
        <v>25.45</v>
      </c>
      <c r="EO14" s="34">
        <v>24.4</v>
      </c>
      <c r="EP14" s="34">
        <v>23.24</v>
      </c>
      <c r="EQ14" s="34">
        <f t="shared" si="61"/>
        <v>2.2100000000000009</v>
      </c>
      <c r="ER14" s="36">
        <f t="shared" si="62"/>
        <v>24.36333333333333</v>
      </c>
      <c r="ES14" s="34">
        <f t="shared" si="22"/>
        <v>12467.058576046516</v>
      </c>
      <c r="ET14" s="34">
        <f>ES14/I14</f>
        <v>8.4761376322087596</v>
      </c>
      <c r="EU14" s="34">
        <f t="shared" si="23"/>
        <v>5.3567823373244705</v>
      </c>
      <c r="EV14" s="9">
        <f t="shared" si="63"/>
        <v>8.465918890409533</v>
      </c>
      <c r="EW14" s="9">
        <f>2^($Q14-ER14)</f>
        <v>2.6512388835730629</v>
      </c>
      <c r="EX14" s="34"/>
      <c r="EY14" s="34"/>
      <c r="EZ14" s="46">
        <v>22.47</v>
      </c>
      <c r="FA14" s="34">
        <v>26.47</v>
      </c>
      <c r="FB14" s="34">
        <v>26.3</v>
      </c>
      <c r="FC14" s="34">
        <f t="shared" si="64"/>
        <v>0.16999999999999815</v>
      </c>
      <c r="FD14" s="36">
        <f t="shared" si="65"/>
        <v>26.384999999999998</v>
      </c>
      <c r="FE14" s="34">
        <f t="shared" si="24"/>
        <v>3067.8773990276468</v>
      </c>
      <c r="FF14" s="34">
        <f>FE14/I14</f>
        <v>2.0857968152057187</v>
      </c>
      <c r="FG14" s="34">
        <f t="shared" si="25"/>
        <v>3.9071312457433662</v>
      </c>
      <c r="FH14" s="9">
        <f t="shared" si="66"/>
        <v>2.0849315216822459</v>
      </c>
      <c r="FI14" s="9">
        <f>2^($Q14-FD14)</f>
        <v>0.65292989354445963</v>
      </c>
      <c r="FJ14" s="37"/>
      <c r="FK14" s="37"/>
      <c r="FL14" s="42">
        <v>27.3</v>
      </c>
      <c r="FM14" s="34">
        <v>30.61</v>
      </c>
      <c r="FN14" s="34">
        <v>30.23</v>
      </c>
      <c r="FO14" s="34">
        <v>29.12</v>
      </c>
      <c r="FP14" s="34">
        <f t="shared" si="67"/>
        <v>1.4899999999999984</v>
      </c>
      <c r="FQ14" s="36">
        <f t="shared" si="68"/>
        <v>29.986666666666668</v>
      </c>
      <c r="FR14" s="34">
        <f t="shared" si="26"/>
        <v>252.35737426604751</v>
      </c>
      <c r="FS14" s="34">
        <f>FR14/I14</f>
        <v>0.17157341675538579</v>
      </c>
      <c r="FT14" s="34">
        <f t="shared" si="27"/>
        <v>4.6040708693586048</v>
      </c>
      <c r="FU14" s="9">
        <f t="shared" si="69"/>
        <v>0.17174420593226103</v>
      </c>
      <c r="FV14" s="9">
        <f>2^($Q14-FQ14)</f>
        <v>5.3784464827770564E-2</v>
      </c>
    </row>
    <row r="15" spans="1:178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>10^(-(0.3012*H15)+11.434)</f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28"/>
        <v>24.345000000000002</v>
      </c>
      <c r="R15" s="54">
        <f t="shared" si="4"/>
        <v>12626.587713292</v>
      </c>
      <c r="S15" s="49"/>
      <c r="T15" s="31">
        <v>23.56</v>
      </c>
      <c r="U15" s="31">
        <v>31.67</v>
      </c>
      <c r="V15" s="31">
        <f t="shared" si="29"/>
        <v>8.110000000000003</v>
      </c>
      <c r="W15" s="31">
        <f t="shared" si="30"/>
        <v>29.18</v>
      </c>
      <c r="X15" s="31">
        <f t="shared" si="31"/>
        <v>2.490000000000002</v>
      </c>
      <c r="Y15" s="31">
        <v>29.24</v>
      </c>
      <c r="Z15" s="31">
        <v>28.38</v>
      </c>
      <c r="AA15" s="31">
        <v>29.24</v>
      </c>
      <c r="AB15" s="35">
        <f>AVERAGE(W15,U15,Y15,Z15,AA15)</f>
        <v>29.542000000000002</v>
      </c>
      <c r="AC15" s="34">
        <f t="shared" si="5"/>
        <v>343.51808021421226</v>
      </c>
      <c r="AD15" s="34">
        <f>AC15/I15</f>
        <v>1.4322591321102942</v>
      </c>
      <c r="AE15" s="34">
        <f t="shared" si="6"/>
        <v>8.2175886901773616</v>
      </c>
      <c r="AF15" s="9">
        <f>2^(H15-AB15)</f>
        <v>1.4319687412011408</v>
      </c>
      <c r="AG15" s="9">
        <f>2^(Q15-AB15)</f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70"/>
        <v>35.24</v>
      </c>
      <c r="AM15" s="34">
        <f t="shared" si="32"/>
        <v>6.6025545801825745</v>
      </c>
      <c r="AN15" s="34">
        <f>AM15/$I15</f>
        <v>2.7528592052057869E-2</v>
      </c>
      <c r="AO15" s="34">
        <f t="shared" si="7"/>
        <v>176.58426417590837</v>
      </c>
      <c r="AP15" s="9">
        <f t="shared" si="33"/>
        <v>2.7584468634082909E-2</v>
      </c>
      <c r="AQ15" s="9">
        <f>2^($Q15-AL15)</f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8"/>
        <v>1.8000000000000007</v>
      </c>
      <c r="AX15" s="34">
        <v>29.31</v>
      </c>
      <c r="AY15" s="34">
        <v>29.65</v>
      </c>
      <c r="AZ15" s="35">
        <f t="shared" si="34"/>
        <v>29.914999999999999</v>
      </c>
      <c r="BA15" s="34">
        <f t="shared" si="9"/>
        <v>265.21739191920125</v>
      </c>
      <c r="BB15" s="34">
        <f>BA15/$I15</f>
        <v>1.1057934165615866</v>
      </c>
      <c r="BC15" s="34">
        <f t="shared" si="10"/>
        <v>16.648150758285208</v>
      </c>
      <c r="BD15" s="9">
        <f t="shared" si="35"/>
        <v>1.1057306533202684</v>
      </c>
      <c r="BE15" s="9">
        <f>2^($Q15-AZ15)</f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36"/>
        <v>1.2100000000000009</v>
      </c>
      <c r="BK15" s="36">
        <f>AVERAGE(BH15:BI15)</f>
        <v>31.775000000000002</v>
      </c>
      <c r="BL15" s="34">
        <f t="shared" si="37"/>
        <v>73.007924111674114</v>
      </c>
      <c r="BM15" s="34">
        <f>BL15/$I15</f>
        <v>0.30439814393511622</v>
      </c>
      <c r="BN15" s="34">
        <f t="shared" si="11"/>
        <v>14.292295932164501</v>
      </c>
      <c r="BO15" s="37"/>
      <c r="BP15" s="34">
        <v>25.49</v>
      </c>
      <c r="BQ15" s="34">
        <v>28.59</v>
      </c>
      <c r="BR15" s="34">
        <f t="shared" si="38"/>
        <v>3.1000000000000014</v>
      </c>
      <c r="BS15" s="38">
        <f t="shared" si="39"/>
        <v>27.04</v>
      </c>
      <c r="BT15" s="34">
        <f t="shared" si="12"/>
        <v>1947.8342587952266</v>
      </c>
      <c r="BU15" s="34">
        <f>BT15/$I15</f>
        <v>8.121270948117413</v>
      </c>
      <c r="BV15" s="34">
        <f t="shared" si="13"/>
        <v>27.717113484446944</v>
      </c>
      <c r="BW15" s="9">
        <f t="shared" si="40"/>
        <v>8.1116758383202292</v>
      </c>
      <c r="BX15" s="9">
        <f>2^($Q15-BS15)</f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41"/>
        <v>5.4200000000000017</v>
      </c>
      <c r="CE15" s="40">
        <f t="shared" si="42"/>
        <v>36.03</v>
      </c>
      <c r="CF15" s="34">
        <f t="shared" si="43"/>
        <v>3.8173677485533966</v>
      </c>
      <c r="CG15" s="34">
        <f>CF15/$I15</f>
        <v>1.5916075844041446E-2</v>
      </c>
      <c r="CH15" s="34">
        <f t="shared" si="14"/>
        <v>77.630073973192282</v>
      </c>
      <c r="CI15" s="9">
        <f t="shared" si="44"/>
        <v>1.5953314464174868E-2</v>
      </c>
      <c r="CJ15" s="9">
        <f>2^($Q15-CE15)</f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45"/>
        <v>2.3000000000000007</v>
      </c>
      <c r="CR15" s="41">
        <f t="shared" si="46"/>
        <v>26.92</v>
      </c>
      <c r="CS15" s="37"/>
      <c r="CT15" s="34"/>
      <c r="CU15" s="42" t="s">
        <v>54</v>
      </c>
      <c r="CV15" s="42">
        <v>31.43</v>
      </c>
      <c r="CW15" s="42" t="e">
        <f t="shared" si="47"/>
        <v>#VALUE!</v>
      </c>
      <c r="CX15" s="43">
        <f t="shared" si="48"/>
        <v>31.43</v>
      </c>
      <c r="CY15" s="42">
        <f t="shared" si="15"/>
        <v>92.743610728057746</v>
      </c>
      <c r="CZ15" s="42">
        <f>CY15/$I15</f>
        <v>0.38668381974919785</v>
      </c>
      <c r="DA15" s="42">
        <f t="shared" si="16"/>
        <v>539.36653854082635</v>
      </c>
      <c r="DB15" s="34"/>
      <c r="DC15" s="42">
        <v>26.06</v>
      </c>
      <c r="DD15" s="42">
        <f t="shared" si="49"/>
        <v>6.5999999999999979</v>
      </c>
      <c r="DE15" s="44">
        <f t="shared" si="50"/>
        <v>31.93</v>
      </c>
      <c r="DF15" s="42">
        <v>32.659999999999997</v>
      </c>
      <c r="DG15" s="42">
        <f t="shared" si="51"/>
        <v>0.72999999999999687</v>
      </c>
      <c r="DH15" s="37"/>
      <c r="DI15" s="34"/>
      <c r="DJ15" s="34"/>
      <c r="DK15" s="34"/>
      <c r="DL15" s="34"/>
      <c r="DM15" s="34">
        <v>25.58</v>
      </c>
      <c r="DN15" s="34">
        <v>28.96</v>
      </c>
      <c r="DO15" s="34">
        <f t="shared" si="52"/>
        <v>3.3800000000000026</v>
      </c>
      <c r="DP15" s="34">
        <f t="shared" si="17"/>
        <v>30.409999999999997</v>
      </c>
      <c r="DQ15" s="34">
        <f t="shared" si="53"/>
        <v>1.4499999999999957</v>
      </c>
      <c r="DR15" s="51">
        <f t="shared" si="54"/>
        <v>29.684999999999999</v>
      </c>
      <c r="DS15" s="34">
        <f t="shared" si="18"/>
        <v>311.08423308911802</v>
      </c>
      <c r="DT15" s="34">
        <f>DS15/$I15</f>
        <v>1.2970299362978999</v>
      </c>
      <c r="DU15" s="34">
        <f t="shared" si="19"/>
        <v>33.309337886855182</v>
      </c>
      <c r="DV15" s="9">
        <f t="shared" si="55"/>
        <v>1.2968395546510096</v>
      </c>
      <c r="DW15" s="9">
        <f>2^($Q15-DR15)</f>
        <v>2.4688790995730611E-2</v>
      </c>
      <c r="DX15" s="34"/>
      <c r="DY15" s="34"/>
      <c r="DZ15" s="34"/>
      <c r="EA15" s="34">
        <v>27.23</v>
      </c>
      <c r="EB15" s="34">
        <v>19.16</v>
      </c>
      <c r="EC15" s="34">
        <f t="shared" si="56"/>
        <v>8.07</v>
      </c>
      <c r="ED15" s="34">
        <f t="shared" si="57"/>
        <v>24.47</v>
      </c>
      <c r="EE15" s="34">
        <f t="shared" si="58"/>
        <v>2.7600000000000016</v>
      </c>
      <c r="EF15" s="45">
        <f t="shared" si="59"/>
        <v>25.85</v>
      </c>
      <c r="EG15" s="34">
        <f t="shared" si="20"/>
        <v>4446.1079191401122</v>
      </c>
      <c r="EH15" s="34">
        <f>EG15/$I15</f>
        <v>18.537535682446045</v>
      </c>
      <c r="EI15" s="34">
        <f t="shared" si="21"/>
        <v>31.293778192632374</v>
      </c>
      <c r="EJ15" s="9">
        <f t="shared" si="60"/>
        <v>18.507010942484563</v>
      </c>
      <c r="EK15" s="9">
        <f>2^($Q15-EF15)</f>
        <v>0.35233018878550509</v>
      </c>
      <c r="EL15" s="34"/>
      <c r="EM15" s="42">
        <v>28.14</v>
      </c>
      <c r="EN15" s="34">
        <v>26.31</v>
      </c>
      <c r="EO15" s="34">
        <v>26.31</v>
      </c>
      <c r="EP15" s="34">
        <v>25.19</v>
      </c>
      <c r="EQ15" s="34">
        <f t="shared" si="61"/>
        <v>1.1199999999999974</v>
      </c>
      <c r="ER15" s="36">
        <f t="shared" si="62"/>
        <v>25.936666666666667</v>
      </c>
      <c r="ES15" s="34">
        <f t="shared" si="22"/>
        <v>4186.7400801704407</v>
      </c>
      <c r="ET15" s="34">
        <f>ES15/I15</f>
        <v>17.456131304229988</v>
      </c>
      <c r="EU15" s="34">
        <f t="shared" si="23"/>
        <v>11.031993569003545</v>
      </c>
      <c r="EV15" s="9">
        <f t="shared" si="63"/>
        <v>17.427978498281771</v>
      </c>
      <c r="EW15" s="9">
        <f>2^($Q15-ER15)</f>
        <v>0.33178793558464237</v>
      </c>
      <c r="EX15" s="34"/>
      <c r="EY15" s="34"/>
      <c r="EZ15" s="46">
        <v>22.93</v>
      </c>
      <c r="FA15" s="34">
        <v>27.51</v>
      </c>
      <c r="FB15" s="34">
        <v>27.77</v>
      </c>
      <c r="FC15" s="34">
        <f t="shared" si="64"/>
        <v>0.25999999999999801</v>
      </c>
      <c r="FD15" s="36">
        <f t="shared" si="65"/>
        <v>27.64</v>
      </c>
      <c r="FE15" s="34">
        <f t="shared" si="24"/>
        <v>1284.7895631370825</v>
      </c>
      <c r="FF15" s="34">
        <f>FE15/I15</f>
        <v>5.3567823373244092</v>
      </c>
      <c r="FG15" s="34">
        <f t="shared" si="25"/>
        <v>10.03436743896942</v>
      </c>
      <c r="FH15" s="9">
        <f t="shared" si="66"/>
        <v>5.3517102191444419</v>
      </c>
      <c r="FI15" s="9">
        <f>2^($Q15-FD15)</f>
        <v>0.10188404155032829</v>
      </c>
      <c r="FJ15" s="37"/>
      <c r="FK15" s="37"/>
      <c r="FL15" s="42">
        <v>27.23</v>
      </c>
      <c r="FM15" s="34">
        <v>31.39</v>
      </c>
      <c r="FN15" s="34">
        <v>31.75</v>
      </c>
      <c r="FO15" s="34">
        <v>29.08</v>
      </c>
      <c r="FP15" s="34">
        <f t="shared" si="67"/>
        <v>2.6700000000000017</v>
      </c>
      <c r="FQ15" s="36">
        <f t="shared" si="68"/>
        <v>30.74</v>
      </c>
      <c r="FR15" s="34">
        <f t="shared" si="26"/>
        <v>149.66215693645279</v>
      </c>
      <c r="FS15" s="34">
        <f>FR15/I15</f>
        <v>0.62399915273714335</v>
      </c>
      <c r="FT15" s="34">
        <f t="shared" si="27"/>
        <v>16.744647136785243</v>
      </c>
      <c r="FU15" s="9">
        <f t="shared" si="69"/>
        <v>0.62416527445080605</v>
      </c>
      <c r="FV15" s="9">
        <f>2^($Q15-FQ15)</f>
        <v>1.1882646509695416E-2</v>
      </c>
    </row>
    <row r="16" spans="1:178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>10^(-(0.3012*H16)+11.434)</f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28"/>
        <v>26.682500000000001</v>
      </c>
      <c r="R16" s="54">
        <f t="shared" si="4"/>
        <v>2495.9219477259694</v>
      </c>
      <c r="S16" s="49"/>
      <c r="T16" s="31">
        <v>22.58</v>
      </c>
      <c r="U16" s="31">
        <v>27.45</v>
      </c>
      <c r="V16" s="31">
        <f t="shared" si="29"/>
        <v>4.870000000000001</v>
      </c>
      <c r="W16" s="31">
        <f t="shared" si="30"/>
        <v>28.2</v>
      </c>
      <c r="X16" s="31">
        <f t="shared" si="31"/>
        <v>0.75</v>
      </c>
      <c r="Y16" s="31">
        <v>30.06</v>
      </c>
      <c r="Z16" s="31">
        <v>29.29</v>
      </c>
      <c r="AA16" s="31">
        <v>29.53</v>
      </c>
      <c r="AB16" s="35">
        <f>AVERAGE(W16,U16,Y16,Z16,AA16)</f>
        <v>28.905999999999999</v>
      </c>
      <c r="AC16" s="34">
        <f t="shared" si="5"/>
        <v>533.96501094065252</v>
      </c>
      <c r="AD16" s="34">
        <f>AC16/I16</f>
        <v>1.7404389741071857</v>
      </c>
      <c r="AE16" s="34">
        <f t="shared" si="6"/>
        <v>9.9857709466960678</v>
      </c>
      <c r="AF16" s="9">
        <f>2^(H16-AB16)</f>
        <v>1.7398947054173008</v>
      </c>
      <c r="AG16" s="9">
        <f>2^(Q16-AB16)</f>
        <v>0.21412126705497755</v>
      </c>
      <c r="AH16" s="9"/>
      <c r="AI16" s="34"/>
      <c r="AJ16" s="34">
        <v>34.68</v>
      </c>
      <c r="AK16" s="34">
        <v>35.19</v>
      </c>
      <c r="AL16" s="36">
        <f t="shared" si="70"/>
        <v>34.935000000000002</v>
      </c>
      <c r="AM16" s="34">
        <f t="shared" si="32"/>
        <v>8.1578929106854439</v>
      </c>
      <c r="AN16" s="34">
        <f>AM16/$I16</f>
        <v>2.6590346703311854E-2</v>
      </c>
      <c r="AO16" s="34">
        <f t="shared" si="7"/>
        <v>170.56581745653108</v>
      </c>
      <c r="AP16" s="9">
        <f t="shared" si="33"/>
        <v>2.6644840367748578E-2</v>
      </c>
      <c r="AQ16" s="9">
        <f>2^($Q16-AL16)</f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8"/>
        <v>8.0000000000001847E-2</v>
      </c>
      <c r="AX16" s="34">
        <v>30.01</v>
      </c>
      <c r="AY16" s="34">
        <v>31.03</v>
      </c>
      <c r="AZ16" s="35">
        <f t="shared" si="34"/>
        <v>30.05</v>
      </c>
      <c r="BA16" s="34">
        <f t="shared" si="9"/>
        <v>241.51271492490102</v>
      </c>
      <c r="BB16" s="34">
        <f>BA16/$I16</f>
        <v>0.7872016577589096</v>
      </c>
      <c r="BC16" s="34">
        <f t="shared" si="10"/>
        <v>11.85162769036296</v>
      </c>
      <c r="BD16" s="9">
        <f t="shared" si="35"/>
        <v>0.78730797656920204</v>
      </c>
      <c r="BE16" s="9">
        <f>2^($Q16-AZ16)</f>
        <v>9.6890565262715486E-2</v>
      </c>
      <c r="BF16" s="34"/>
      <c r="BG16" s="34"/>
      <c r="BH16" s="34">
        <v>30.51</v>
      </c>
      <c r="BI16" s="34">
        <v>33.01</v>
      </c>
      <c r="BJ16" s="34">
        <f t="shared" si="36"/>
        <v>2.4999999999999964</v>
      </c>
      <c r="BK16" s="36">
        <f>AVERAGE(BH16:BI16)</f>
        <v>31.759999999999998</v>
      </c>
      <c r="BL16" s="34">
        <f t="shared" si="37"/>
        <v>73.771395688949269</v>
      </c>
      <c r="BM16" s="34">
        <f>BL16/$I16</f>
        <v>0.2404551039873295</v>
      </c>
      <c r="BN16" s="34">
        <f t="shared" si="11"/>
        <v>11.290001509729439</v>
      </c>
      <c r="BO16" s="37"/>
      <c r="BP16" s="34">
        <v>27.22</v>
      </c>
      <c r="BQ16" s="34">
        <v>27.1</v>
      </c>
      <c r="BR16" s="34">
        <f t="shared" si="38"/>
        <v>0.11999999999999744</v>
      </c>
      <c r="BS16" s="38">
        <f t="shared" si="39"/>
        <v>27.16</v>
      </c>
      <c r="BT16" s="34">
        <f t="shared" si="12"/>
        <v>1792.2888375724692</v>
      </c>
      <c r="BU16" s="34">
        <f>BT16/$I16</f>
        <v>5.8418984050531559</v>
      </c>
      <c r="BV16" s="34">
        <f t="shared" si="13"/>
        <v>19.937835111264526</v>
      </c>
      <c r="BW16" s="9">
        <f t="shared" si="40"/>
        <v>5.8360813769606938</v>
      </c>
      <c r="BX16" s="9">
        <f>2^($Q16-BS16)</f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41"/>
        <v>2.8800000000000026</v>
      </c>
      <c r="CE16" s="40">
        <f t="shared" si="42"/>
        <v>36.56</v>
      </c>
      <c r="CF16" s="34">
        <f t="shared" si="43"/>
        <v>2.6431876715911584</v>
      </c>
      <c r="CG16" s="34">
        <f>CF16/$I16</f>
        <v>8.6153713169572783E-3</v>
      </c>
      <c r="CH16" s="34">
        <f t="shared" si="14"/>
        <v>42.021156420431225</v>
      </c>
      <c r="CI16" s="9">
        <f t="shared" si="44"/>
        <v>8.638520729064578E-3</v>
      </c>
      <c r="CJ16" s="9">
        <f>2^($Q16-CE16)</f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45"/>
        <v>1.1899999999999977</v>
      </c>
      <c r="CR16" s="41">
        <f t="shared" si="46"/>
        <v>26.105</v>
      </c>
      <c r="CS16" s="37"/>
      <c r="CT16" s="34"/>
      <c r="CU16" s="42">
        <v>28.18</v>
      </c>
      <c r="CV16" s="42">
        <v>27.81</v>
      </c>
      <c r="CW16" s="42">
        <f t="shared" si="47"/>
        <v>0.37000000000000099</v>
      </c>
      <c r="CX16" s="43">
        <f t="shared" si="48"/>
        <v>27.994999999999997</v>
      </c>
      <c r="CY16" s="42">
        <f t="shared" si="15"/>
        <v>1004.3983717543726</v>
      </c>
      <c r="CZ16" s="42">
        <f>CY16/$I16</f>
        <v>3.273798911751916</v>
      </c>
      <c r="DA16" s="42">
        <f t="shared" si="16"/>
        <v>4566.4635982328773</v>
      </c>
      <c r="DB16" s="34"/>
      <c r="DC16" s="42">
        <v>25.09</v>
      </c>
      <c r="DD16" s="42">
        <f t="shared" si="49"/>
        <v>8.02</v>
      </c>
      <c r="DE16" s="44">
        <f t="shared" si="50"/>
        <v>30.96</v>
      </c>
      <c r="DF16" s="42">
        <v>33.11</v>
      </c>
      <c r="DG16" s="42">
        <f t="shared" si="51"/>
        <v>2.1499999999999986</v>
      </c>
      <c r="DH16" s="37"/>
      <c r="DI16" s="34"/>
      <c r="DJ16" s="34"/>
      <c r="DK16" s="34"/>
      <c r="DL16" s="34"/>
      <c r="DM16" s="34">
        <v>25.83</v>
      </c>
      <c r="DN16" s="34">
        <v>30.76</v>
      </c>
      <c r="DO16" s="34">
        <f t="shared" si="52"/>
        <v>4.9300000000000033</v>
      </c>
      <c r="DP16" s="34">
        <f t="shared" si="17"/>
        <v>30.659999999999997</v>
      </c>
      <c r="DQ16" s="34">
        <f t="shared" si="53"/>
        <v>0.10000000000000497</v>
      </c>
      <c r="DR16" s="51">
        <f t="shared" si="54"/>
        <v>30.71</v>
      </c>
      <c r="DS16" s="34">
        <f t="shared" si="18"/>
        <v>152.80867148718599</v>
      </c>
      <c r="DT16" s="34">
        <f>DS16/$I16</f>
        <v>0.49807414716055132</v>
      </c>
      <c r="DU16" s="34">
        <f t="shared" si="19"/>
        <v>12.791162020386514</v>
      </c>
      <c r="DV16" s="9">
        <f t="shared" si="55"/>
        <v>0.498270131413933</v>
      </c>
      <c r="DW16" s="9">
        <f>2^($Q16-DR16)</f>
        <v>6.1319935937394911E-2</v>
      </c>
      <c r="DX16" s="34"/>
      <c r="DY16" s="34"/>
      <c r="DZ16" s="34"/>
      <c r="EA16" s="34">
        <v>25.43</v>
      </c>
      <c r="EB16" s="34">
        <v>20.21</v>
      </c>
      <c r="EC16" s="34">
        <f t="shared" si="56"/>
        <v>5.2199999999999989</v>
      </c>
      <c r="ED16" s="34">
        <f t="shared" si="57"/>
        <v>25.52</v>
      </c>
      <c r="EE16" s="34">
        <f t="shared" si="58"/>
        <v>8.9999999999999858E-2</v>
      </c>
      <c r="EF16" s="45">
        <f t="shared" si="59"/>
        <v>25.475000000000001</v>
      </c>
      <c r="EG16" s="34">
        <f t="shared" si="20"/>
        <v>5766.7350711358931</v>
      </c>
      <c r="EH16" s="34">
        <f>EG16/$I16</f>
        <v>18.796457193842624</v>
      </c>
      <c r="EI16" s="34">
        <f t="shared" si="21"/>
        <v>31.730871476537331</v>
      </c>
      <c r="EJ16" s="9">
        <f t="shared" si="60"/>
        <v>18.765359187710015</v>
      </c>
      <c r="EK16" s="9">
        <f>2^($Q16-EF16)</f>
        <v>2.3093710633773843</v>
      </c>
      <c r="EL16" s="34"/>
      <c r="EM16" s="42">
        <v>29.52</v>
      </c>
      <c r="EN16" s="34">
        <v>25.7</v>
      </c>
      <c r="EO16" s="34">
        <v>25.56</v>
      </c>
      <c r="EP16" s="34">
        <v>24.37</v>
      </c>
      <c r="EQ16" s="34">
        <f t="shared" si="61"/>
        <v>1.3299999999999983</v>
      </c>
      <c r="ER16" s="36">
        <f t="shared" si="62"/>
        <v>25.209999999999997</v>
      </c>
      <c r="ES16" s="34">
        <f t="shared" si="22"/>
        <v>6930.2356140450747</v>
      </c>
      <c r="ET16" s="34">
        <f>ES16/I16</f>
        <v>22.588843679441542</v>
      </c>
      <c r="EU16" s="34">
        <f t="shared" si="23"/>
        <v>14.275785044217619</v>
      </c>
      <c r="EV16" s="9">
        <f t="shared" si="63"/>
        <v>22.549132082272326</v>
      </c>
      <c r="EW16" s="9">
        <f>2^($Q16-ER16)</f>
        <v>2.7750235214884307</v>
      </c>
      <c r="EX16" s="34"/>
      <c r="EY16" s="34"/>
      <c r="EZ16" s="46">
        <v>22.12</v>
      </c>
      <c r="FA16" s="34">
        <v>26.46</v>
      </c>
      <c r="FB16" s="34">
        <v>26.52</v>
      </c>
      <c r="FC16" s="34">
        <f t="shared" si="64"/>
        <v>5.9999999999998721E-2</v>
      </c>
      <c r="FD16" s="36">
        <f t="shared" si="65"/>
        <v>26.490000000000002</v>
      </c>
      <c r="FE16" s="34">
        <f t="shared" si="24"/>
        <v>2852.4103262200929</v>
      </c>
      <c r="FF16" s="34">
        <f>FE16/I16</f>
        <v>9.297324731359625</v>
      </c>
      <c r="FG16" s="34">
        <f t="shared" si="25"/>
        <v>17.415822909929496</v>
      </c>
      <c r="FH16" s="9">
        <f t="shared" si="66"/>
        <v>9.2856313150697378</v>
      </c>
      <c r="FI16" s="9">
        <f>2^($Q16-FD16)</f>
        <v>1.142742222502046</v>
      </c>
      <c r="FJ16" s="37"/>
      <c r="FK16" s="37"/>
      <c r="FL16" s="42">
        <v>27.4</v>
      </c>
      <c r="FM16" s="34">
        <v>30.7</v>
      </c>
      <c r="FN16" s="34">
        <v>30.64</v>
      </c>
      <c r="FO16" s="34">
        <v>28.81</v>
      </c>
      <c r="FP16" s="34">
        <f t="shared" si="67"/>
        <v>1.8900000000000006</v>
      </c>
      <c r="FQ16" s="36">
        <f t="shared" si="68"/>
        <v>30.05</v>
      </c>
      <c r="FR16" s="34">
        <f t="shared" si="26"/>
        <v>241.51271492490102</v>
      </c>
      <c r="FS16" s="34">
        <f>FR16/I16</f>
        <v>0.7872016577589096</v>
      </c>
      <c r="FT16" s="34">
        <f t="shared" si="27"/>
        <v>21.124089555002858</v>
      </c>
      <c r="FU16" s="9">
        <f t="shared" si="69"/>
        <v>0.78730797656920204</v>
      </c>
      <c r="FV16" s="9">
        <f>2^($Q16-FQ16)</f>
        <v>9.6890565262715486E-2</v>
      </c>
    </row>
    <row r="17" spans="1:178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>10^(-(0.3012*H17)+11.434)</f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28"/>
        <v>24.112499999999997</v>
      </c>
      <c r="R17" s="54">
        <f t="shared" si="4"/>
        <v>14835.937667759626</v>
      </c>
      <c r="S17" s="49"/>
      <c r="T17" s="31">
        <v>24.96</v>
      </c>
      <c r="U17" s="31">
        <v>29.84</v>
      </c>
      <c r="V17" s="31">
        <f t="shared" si="29"/>
        <v>4.879999999999999</v>
      </c>
      <c r="W17" s="31">
        <f t="shared" si="30"/>
        <v>30.580000000000002</v>
      </c>
      <c r="X17" s="31">
        <f t="shared" si="31"/>
        <v>0.74000000000000199</v>
      </c>
      <c r="Y17" s="31">
        <v>29.64</v>
      </c>
      <c r="Z17" s="31">
        <v>30.2</v>
      </c>
      <c r="AA17" s="31">
        <v>31.45</v>
      </c>
      <c r="AB17" s="35">
        <f>AVERAGE(W17,U17,Y17,Z17,AA17)</f>
        <v>30.342000000000002</v>
      </c>
      <c r="AC17" s="34">
        <f t="shared" si="5"/>
        <v>197.23755033000165</v>
      </c>
      <c r="AD17" s="34">
        <f>AC17/I17</f>
        <v>1.5087302568774492</v>
      </c>
      <c r="AE17" s="34">
        <f t="shared" si="6"/>
        <v>8.6563418710251714</v>
      </c>
      <c r="AF17" s="9">
        <f>2^(H17-AB17)</f>
        <v>1.5083800766865787</v>
      </c>
      <c r="AG17" s="9">
        <f>2^(Q17-AB17)</f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70"/>
        <v>36.384999999999998</v>
      </c>
      <c r="AM17" s="34">
        <f t="shared" si="32"/>
        <v>2.9842692227922303</v>
      </c>
      <c r="AN17" s="34">
        <f>AM17/$I17</f>
        <v>2.2827586651535909E-2</v>
      </c>
      <c r="AO17" s="34">
        <f t="shared" si="7"/>
        <v>146.42930463535725</v>
      </c>
      <c r="AP17" s="9">
        <f t="shared" si="33"/>
        <v>2.287633899915047E-2</v>
      </c>
      <c r="AQ17" s="9">
        <f>2^($Q17-AL17)</f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8"/>
        <v>2.5300000000000011</v>
      </c>
      <c r="AX17" s="34">
        <v>30.96</v>
      </c>
      <c r="AY17" s="34">
        <v>31.95</v>
      </c>
      <c r="AZ17" s="35">
        <f t="shared" si="34"/>
        <v>31.235000000000003</v>
      </c>
      <c r="BA17" s="34">
        <f t="shared" si="9"/>
        <v>106.17395617091678</v>
      </c>
      <c r="BB17" s="34">
        <f>BA17/$I17</f>
        <v>0.812157015230767</v>
      </c>
      <c r="BC17" s="34">
        <f t="shared" si="10"/>
        <v>12.227340320946562</v>
      </c>
      <c r="BD17" s="9">
        <f t="shared" si="35"/>
        <v>0.81225239635623503</v>
      </c>
      <c r="BE17" s="9">
        <f>2^($Q17-AZ17)</f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36"/>
        <v>1.1099999999999994</v>
      </c>
      <c r="BK17" s="36">
        <f>AVERAGE(BH17:BI17)</f>
        <v>33.685000000000002</v>
      </c>
      <c r="BL17" s="34">
        <f t="shared" si="37"/>
        <v>19.412344951793106</v>
      </c>
      <c r="BM17" s="34">
        <f>BL17/$I17</f>
        <v>0.14849095487502359</v>
      </c>
      <c r="BN17" s="34">
        <f t="shared" si="11"/>
        <v>6.9720420856964704</v>
      </c>
      <c r="BO17" s="37"/>
      <c r="BP17" s="34">
        <v>29.96</v>
      </c>
      <c r="BQ17" s="34">
        <v>28.94</v>
      </c>
      <c r="BR17" s="34">
        <f t="shared" si="38"/>
        <v>1.0199999999999996</v>
      </c>
      <c r="BS17" s="38">
        <f t="shared" si="39"/>
        <v>29.450000000000003</v>
      </c>
      <c r="BT17" s="34">
        <f t="shared" si="12"/>
        <v>366.15081065627595</v>
      </c>
      <c r="BU17" s="34">
        <f>BT17/$I17</f>
        <v>2.8007993695574758</v>
      </c>
      <c r="BV17" s="34">
        <f t="shared" si="13"/>
        <v>9.5588577784352076</v>
      </c>
      <c r="BW17" s="9">
        <f t="shared" si="40"/>
        <v>2.7991717311903903</v>
      </c>
      <c r="BX17" s="9">
        <f>2^($Q17-BS17)</f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41"/>
        <v>3.0000000000001137E-2</v>
      </c>
      <c r="CE17" s="40">
        <f t="shared" si="42"/>
        <v>37.575000000000003</v>
      </c>
      <c r="CF17" s="34">
        <f t="shared" si="43"/>
        <v>1.3074045739193683</v>
      </c>
      <c r="CG17" s="34">
        <f>CF17/$I17</f>
        <v>1.0000736854376161E-2</v>
      </c>
      <c r="CH17" s="34">
        <f t="shared" si="14"/>
        <v>48.778225826455795</v>
      </c>
      <c r="CI17" s="9">
        <f t="shared" si="44"/>
        <v>1.002676482471019E-2</v>
      </c>
      <c r="CJ17" s="9">
        <f>2^($Q17-CE17)</f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45"/>
        <v>1.8300000000000018</v>
      </c>
      <c r="CR17" s="41">
        <f t="shared" si="46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47"/>
        <v>#VALUE!</v>
      </c>
      <c r="CX17" s="43">
        <f t="shared" si="48"/>
        <v>32.29</v>
      </c>
      <c r="CY17" s="42">
        <f t="shared" si="15"/>
        <v>51.080130719655308</v>
      </c>
      <c r="CZ17" s="42">
        <f>CY17/$I17</f>
        <v>0.39072751924295607</v>
      </c>
      <c r="DA17" s="42">
        <f t="shared" si="16"/>
        <v>545.00689918550574</v>
      </c>
      <c r="DB17" s="34"/>
      <c r="DC17" s="42">
        <v>26.76</v>
      </c>
      <c r="DD17" s="42">
        <f t="shared" si="49"/>
        <v>7.7399999999999984</v>
      </c>
      <c r="DE17" s="44">
        <f t="shared" si="50"/>
        <v>32.630000000000003</v>
      </c>
      <c r="DF17" s="42">
        <v>34.5</v>
      </c>
      <c r="DG17" s="42">
        <f t="shared" si="51"/>
        <v>1.8699999999999974</v>
      </c>
      <c r="DH17" s="37"/>
      <c r="DI17" s="34"/>
      <c r="DJ17" s="34"/>
      <c r="DK17" s="34"/>
      <c r="DL17" s="34"/>
      <c r="DM17" s="34">
        <v>28.13</v>
      </c>
      <c r="DN17" s="34">
        <v>32.78</v>
      </c>
      <c r="DO17" s="34">
        <f t="shared" si="52"/>
        <v>4.6500000000000021</v>
      </c>
      <c r="DP17" s="34">
        <f t="shared" si="17"/>
        <v>32.96</v>
      </c>
      <c r="DQ17" s="34">
        <f t="shared" si="53"/>
        <v>0.17999999999999972</v>
      </c>
      <c r="DR17" s="51">
        <f t="shared" si="54"/>
        <v>32.870000000000005</v>
      </c>
      <c r="DS17" s="34">
        <f t="shared" si="18"/>
        <v>34.162999924611732</v>
      </c>
      <c r="DT17" s="34">
        <f>DS17/$I17</f>
        <v>0.26132321946671233</v>
      </c>
      <c r="DU17" s="34">
        <f t="shared" si="19"/>
        <v>6.7111044790089531</v>
      </c>
      <c r="DV17" s="9">
        <f t="shared" si="55"/>
        <v>0.2615212349481319</v>
      </c>
      <c r="DW17" s="9">
        <f>2^($Q17-DR17)</f>
        <v>2.3106268358377004E-3</v>
      </c>
      <c r="DX17" s="34"/>
      <c r="DY17" s="34"/>
      <c r="DZ17" s="34"/>
      <c r="EA17" s="34">
        <v>28.45</v>
      </c>
      <c r="EB17" s="34">
        <v>23.25</v>
      </c>
      <c r="EC17" s="34">
        <f t="shared" si="56"/>
        <v>5.1999999999999993</v>
      </c>
      <c r="ED17" s="34">
        <f t="shared" si="57"/>
        <v>28.56</v>
      </c>
      <c r="EE17" s="34">
        <f t="shared" si="58"/>
        <v>0.10999999999999943</v>
      </c>
      <c r="EF17" s="45">
        <f t="shared" si="59"/>
        <v>28.504999999999999</v>
      </c>
      <c r="EG17" s="34">
        <f t="shared" si="20"/>
        <v>705.17027950733666</v>
      </c>
      <c r="EH17" s="34">
        <f>EG17/$I17</f>
        <v>5.3940628200025662</v>
      </c>
      <c r="EI17" s="34">
        <f t="shared" si="21"/>
        <v>9.1058816197521679</v>
      </c>
      <c r="EJ17" s="9">
        <f t="shared" si="60"/>
        <v>5.3889343074627725</v>
      </c>
      <c r="EK17" s="9">
        <f>2^($Q17-EF17)</f>
        <v>4.7613021672444793E-2</v>
      </c>
      <c r="EL17" s="34"/>
      <c r="EM17" s="42">
        <v>29.94</v>
      </c>
      <c r="EN17" s="34">
        <v>27.87</v>
      </c>
      <c r="EO17" s="34">
        <v>27.01</v>
      </c>
      <c r="EP17" s="34">
        <v>25.36</v>
      </c>
      <c r="EQ17" s="34">
        <f t="shared" si="61"/>
        <v>2.5100000000000016</v>
      </c>
      <c r="ER17" s="36">
        <f t="shared" si="62"/>
        <v>26.74666666666667</v>
      </c>
      <c r="ES17" s="34">
        <f t="shared" si="22"/>
        <v>2387.283519934002</v>
      </c>
      <c r="ET17" s="34">
        <f>ES17/I17</f>
        <v>18.261060696825467</v>
      </c>
      <c r="EU17" s="34">
        <f t="shared" si="23"/>
        <v>11.54069596862765</v>
      </c>
      <c r="EV17" s="9">
        <f t="shared" si="63"/>
        <v>18.231145838080597</v>
      </c>
      <c r="EW17" s="9">
        <f>2^($Q17-ER17)</f>
        <v>0.16107821925012947</v>
      </c>
      <c r="EX17" s="34"/>
      <c r="EY17" s="34"/>
      <c r="EZ17" s="46">
        <v>23.86</v>
      </c>
      <c r="FA17" s="34">
        <v>28.14</v>
      </c>
      <c r="FB17" s="34">
        <v>28.13</v>
      </c>
      <c r="FC17" s="34">
        <f t="shared" si="64"/>
        <v>1.0000000000001563E-2</v>
      </c>
      <c r="FD17" s="36">
        <f t="shared" si="65"/>
        <v>28.134999999999998</v>
      </c>
      <c r="FE17" s="34">
        <f t="shared" si="24"/>
        <v>911.46080985114975</v>
      </c>
      <c r="FF17" s="34">
        <f>FE17/I17</f>
        <v>6.9720420856964997</v>
      </c>
      <c r="FG17" s="34">
        <f t="shared" si="25"/>
        <v>13.060084894690876</v>
      </c>
      <c r="FH17" s="9">
        <f t="shared" si="66"/>
        <v>6.9644045063690134</v>
      </c>
      <c r="FI17" s="9">
        <f>2^($Q17-FD17)</f>
        <v>6.1532823333588352E-2</v>
      </c>
      <c r="FJ17" s="37"/>
      <c r="FK17" s="37"/>
      <c r="FL17" s="42">
        <v>29.18</v>
      </c>
      <c r="FM17" s="34">
        <v>32.19</v>
      </c>
      <c r="FN17" s="34">
        <v>32.42</v>
      </c>
      <c r="FO17" s="34">
        <v>31.22</v>
      </c>
      <c r="FP17" s="34">
        <f t="shared" si="67"/>
        <v>1.2000000000000028</v>
      </c>
      <c r="FQ17" s="36">
        <f t="shared" si="68"/>
        <v>31.943333333333332</v>
      </c>
      <c r="FR17" s="34">
        <f t="shared" si="26"/>
        <v>64.963288325550096</v>
      </c>
      <c r="FS17" s="34">
        <f>FR17/I17</f>
        <v>0.49692403154990133</v>
      </c>
      <c r="FT17" s="34">
        <f t="shared" si="27"/>
        <v>13.334661634704078</v>
      </c>
      <c r="FU17" s="9">
        <f t="shared" si="69"/>
        <v>0.49712021190877509</v>
      </c>
      <c r="FV17" s="9">
        <f>2^($Q17-FQ17)</f>
        <v>4.3922219260763102E-3</v>
      </c>
    </row>
    <row r="18" spans="1:178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>10^(-(0.3012*H18)+11.434)</f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28"/>
        <v>25.862500000000001</v>
      </c>
      <c r="R18" s="53">
        <f t="shared" si="4"/>
        <v>4407.7301673929924</v>
      </c>
      <c r="T18" s="1">
        <v>25.01</v>
      </c>
      <c r="U18" s="1">
        <v>30.08</v>
      </c>
      <c r="V18" s="1">
        <f t="shared" si="29"/>
        <v>5.0699999999999967</v>
      </c>
      <c r="W18" s="1">
        <f t="shared" si="30"/>
        <v>30.630000000000003</v>
      </c>
      <c r="X18" s="1">
        <f t="shared" si="31"/>
        <v>0.55000000000000426</v>
      </c>
      <c r="Y18" s="1">
        <v>30.17</v>
      </c>
      <c r="Z18" s="1">
        <v>29.8</v>
      </c>
      <c r="AA18" s="1">
        <v>29.92</v>
      </c>
      <c r="AB18" s="10">
        <f>AVERAGE(W18,U18,Y18,Z18,AA18)</f>
        <v>30.119999999999997</v>
      </c>
      <c r="AC18" s="9">
        <f t="shared" si="5"/>
        <v>230.0678849655518</v>
      </c>
      <c r="AD18" s="9">
        <f>AC18/I18</f>
        <v>0.43962056492111484</v>
      </c>
      <c r="AE18" s="9">
        <f t="shared" si="6"/>
        <v>2.5223235804698914</v>
      </c>
      <c r="AF18" s="9">
        <f>2^(H18-AB18)</f>
        <v>0.43982453796121934</v>
      </c>
      <c r="AG18" s="9">
        <f>2^(Q18-AB18)</f>
        <v>5.2283516941198871E-2</v>
      </c>
      <c r="AJ18" s="9">
        <v>35.549999999999997</v>
      </c>
      <c r="AK18" s="9">
        <v>36.46</v>
      </c>
      <c r="AL18" s="11">
        <f t="shared" si="70"/>
        <v>36.004999999999995</v>
      </c>
      <c r="AM18" s="9">
        <f t="shared" si="32"/>
        <v>3.884132172289918</v>
      </c>
      <c r="AN18" s="9">
        <f>AM18/$I18</f>
        <v>7.4219154058205146E-3</v>
      </c>
      <c r="AO18" s="9">
        <f t="shared" si="7"/>
        <v>47.608445365976571</v>
      </c>
      <c r="AP18" s="9">
        <f t="shared" si="33"/>
        <v>7.4424843597182952E-3</v>
      </c>
      <c r="AQ18" s="9">
        <f>2^($Q18-AL18)</f>
        <v>8.8471475218203745E-4</v>
      </c>
      <c r="AU18" s="9">
        <v>30.65</v>
      </c>
      <c r="AV18" s="9">
        <v>29.53</v>
      </c>
      <c r="AW18" s="9">
        <f t="shared" si="8"/>
        <v>1.1199999999999974</v>
      </c>
      <c r="AX18" s="9">
        <v>29.49</v>
      </c>
      <c r="AY18" s="9">
        <v>31.04</v>
      </c>
      <c r="AZ18" s="10">
        <f t="shared" si="34"/>
        <v>30.177500000000002</v>
      </c>
      <c r="BA18" s="9">
        <f t="shared" si="9"/>
        <v>221.07365934141339</v>
      </c>
      <c r="BB18" s="9">
        <f>BA18/$I18</f>
        <v>0.42243413079318892</v>
      </c>
      <c r="BC18" s="9">
        <f t="shared" si="10"/>
        <v>6.3599104403769937</v>
      </c>
      <c r="BD18" s="9">
        <f t="shared" si="35"/>
        <v>0.42263964256519604</v>
      </c>
      <c r="BE18" s="9">
        <f>2^($Q18-AZ18)</f>
        <v>5.0240686921446925E-2</v>
      </c>
      <c r="BH18" s="9">
        <v>31.72</v>
      </c>
      <c r="BI18" s="9">
        <v>33.39</v>
      </c>
      <c r="BJ18" s="9">
        <f t="shared" si="36"/>
        <v>1.6700000000000017</v>
      </c>
      <c r="BK18" s="11">
        <f>AVERAGE(BH18:BI18)</f>
        <v>32.555</v>
      </c>
      <c r="BL18" s="9">
        <f t="shared" si="37"/>
        <v>42.504410768122462</v>
      </c>
      <c r="BM18" s="9">
        <f>BL18/$I18</f>
        <v>8.1218693675212214E-2</v>
      </c>
      <c r="BN18" s="9">
        <f t="shared" si="11"/>
        <v>3.8134319422045495</v>
      </c>
      <c r="BP18" s="9">
        <v>28.76</v>
      </c>
      <c r="BQ18" s="9">
        <v>28.35</v>
      </c>
      <c r="BR18" s="9">
        <f t="shared" si="38"/>
        <v>0.41000000000000014</v>
      </c>
      <c r="BS18" s="12">
        <f t="shared" si="39"/>
        <v>28.555</v>
      </c>
      <c r="BT18" s="9">
        <f t="shared" si="12"/>
        <v>681.13625940305667</v>
      </c>
      <c r="BU18" s="9">
        <f>BT18/$I18</f>
        <v>1.3015354454702026</v>
      </c>
      <c r="BV18" s="9">
        <f t="shared" si="13"/>
        <v>4.4420147876595957</v>
      </c>
      <c r="BW18" s="9">
        <f t="shared" si="40"/>
        <v>1.3013418554419358</v>
      </c>
      <c r="BX18" s="9">
        <f>2^($Q18-BS18)</f>
        <v>0.15469516380481899</v>
      </c>
      <c r="CB18" s="9">
        <v>35.380000000000003</v>
      </c>
      <c r="CC18" s="9">
        <v>35.880000000000003</v>
      </c>
      <c r="CD18" s="13">
        <f t="shared" si="41"/>
        <v>0.5</v>
      </c>
      <c r="CE18" s="14">
        <f t="shared" si="42"/>
        <v>35.630000000000003</v>
      </c>
      <c r="CF18" s="9">
        <f t="shared" si="43"/>
        <v>5.0378357039977963</v>
      </c>
      <c r="CG18" s="9">
        <f>CF18/$I18</f>
        <v>9.6264464660197457E-3</v>
      </c>
      <c r="CH18" s="9">
        <f t="shared" si="14"/>
        <v>46.952638236884127</v>
      </c>
      <c r="CI18" s="9">
        <f t="shared" si="44"/>
        <v>9.6517081025541338E-3</v>
      </c>
      <c r="CJ18" s="9">
        <f>2^($Q18-CE18)</f>
        <v>1.1473330852129267E-3</v>
      </c>
      <c r="CO18" s="9">
        <v>29.19</v>
      </c>
      <c r="CP18" s="9">
        <v>26.04</v>
      </c>
      <c r="CQ18" s="9">
        <f t="shared" si="45"/>
        <v>3.1500000000000021</v>
      </c>
      <c r="CR18" s="15">
        <f t="shared" si="46"/>
        <v>27.615000000000002</v>
      </c>
      <c r="CU18" s="16">
        <v>30.54</v>
      </c>
      <c r="CV18" s="16">
        <v>29.82</v>
      </c>
      <c r="CW18" s="16">
        <f t="shared" si="47"/>
        <v>0.71999999999999886</v>
      </c>
      <c r="CX18" s="17">
        <f t="shared" si="48"/>
        <v>30.18</v>
      </c>
      <c r="CY18" s="16">
        <f t="shared" si="15"/>
        <v>220.69068364083316</v>
      </c>
      <c r="CZ18" s="16">
        <f>CY18/$I18</f>
        <v>0.42170232942132274</v>
      </c>
      <c r="DA18" s="16">
        <f t="shared" si="16"/>
        <v>588.21216223142471</v>
      </c>
      <c r="DC18" s="16">
        <v>25.03</v>
      </c>
      <c r="DD18" s="16">
        <f t="shared" si="49"/>
        <v>5.3900000000000006</v>
      </c>
      <c r="DE18" s="18">
        <f t="shared" si="50"/>
        <v>30.900000000000002</v>
      </c>
      <c r="DF18" s="16">
        <v>30.42</v>
      </c>
      <c r="DG18" s="16">
        <f t="shared" si="51"/>
        <v>0.48000000000000043</v>
      </c>
      <c r="DM18" s="9">
        <v>26.39</v>
      </c>
      <c r="DN18" s="9">
        <v>30.8</v>
      </c>
      <c r="DO18" s="9">
        <f t="shared" si="52"/>
        <v>4.41</v>
      </c>
      <c r="DP18" s="9">
        <f t="shared" si="17"/>
        <v>31.22</v>
      </c>
      <c r="DQ18" s="9">
        <f t="shared" si="53"/>
        <v>0.41999999999999815</v>
      </c>
      <c r="DR18" s="51">
        <f t="shared" si="54"/>
        <v>31.009999999999998</v>
      </c>
      <c r="DS18" s="9">
        <f t="shared" si="18"/>
        <v>124.10463453641233</v>
      </c>
      <c r="DT18" s="9">
        <f>DS18/$I18</f>
        <v>0.23714283091877528</v>
      </c>
      <c r="DU18" s="9">
        <f t="shared" si="19"/>
        <v>6.0901221023973404</v>
      </c>
      <c r="DV18" s="9">
        <f t="shared" si="55"/>
        <v>0.23733553023763049</v>
      </c>
      <c r="DW18" s="9">
        <f>2^($Q18-DR18)</f>
        <v>2.8212923893349697E-2</v>
      </c>
      <c r="EA18" s="9">
        <v>26.74</v>
      </c>
      <c r="EB18" s="9">
        <v>22.3</v>
      </c>
      <c r="EC18" s="9">
        <f t="shared" si="56"/>
        <v>4.4399999999999977</v>
      </c>
      <c r="ED18" s="9">
        <f t="shared" si="57"/>
        <v>27.61</v>
      </c>
      <c r="EE18" s="9">
        <f t="shared" si="58"/>
        <v>0.87000000000000099</v>
      </c>
      <c r="EF18" s="7">
        <f t="shared" si="59"/>
        <v>27.174999999999997</v>
      </c>
      <c r="EG18" s="9">
        <f t="shared" si="20"/>
        <v>1773.7401633475267</v>
      </c>
      <c r="EH18" s="9">
        <f>EG18/$I18</f>
        <v>3.3893155176823835</v>
      </c>
      <c r="EI18" s="9">
        <f t="shared" si="21"/>
        <v>5.7216066823615774</v>
      </c>
      <c r="EJ18" s="9">
        <f t="shared" si="60"/>
        <v>3.3869812494501206</v>
      </c>
      <c r="EK18" s="9">
        <f>2^($Q18-EF18)</f>
        <v>0.40262258298731451</v>
      </c>
      <c r="EM18" s="16">
        <v>29.41</v>
      </c>
      <c r="EN18" s="9">
        <v>25.12</v>
      </c>
      <c r="EO18" s="9">
        <v>25.79</v>
      </c>
      <c r="EP18" s="9">
        <v>24.26</v>
      </c>
      <c r="EQ18" s="9">
        <f t="shared" si="61"/>
        <v>1.5299999999999976</v>
      </c>
      <c r="ER18" s="11">
        <f t="shared" si="62"/>
        <v>25.056666666666668</v>
      </c>
      <c r="ES18" s="9">
        <f t="shared" si="22"/>
        <v>7707.8277369681109</v>
      </c>
      <c r="ET18" s="9">
        <f>ES18/I18</f>
        <v>14.728346742301405</v>
      </c>
      <c r="EU18" s="9">
        <f t="shared" si="23"/>
        <v>9.3080777012573428</v>
      </c>
      <c r="EV18" s="9">
        <f t="shared" si="63"/>
        <v>14.706003551464493</v>
      </c>
      <c r="EW18" s="9">
        <f>2^($Q18-ER18)</f>
        <v>1.74815527433833</v>
      </c>
      <c r="EZ18" s="8">
        <v>23.21</v>
      </c>
      <c r="FA18" s="9">
        <v>27.18</v>
      </c>
      <c r="FB18" s="9">
        <v>27.22</v>
      </c>
      <c r="FC18" s="9">
        <f t="shared" si="64"/>
        <v>3.9999999999999147E-2</v>
      </c>
      <c r="FD18" s="11">
        <f t="shared" si="65"/>
        <v>27.2</v>
      </c>
      <c r="FE18" s="9">
        <f t="shared" si="24"/>
        <v>1743.251309052341</v>
      </c>
      <c r="FF18" s="9">
        <f>FE18/I18</f>
        <v>3.3310565070818643</v>
      </c>
      <c r="FG18" s="9">
        <f t="shared" si="25"/>
        <v>6.2397616418225637</v>
      </c>
      <c r="FH18" s="9">
        <f t="shared" si="66"/>
        <v>3.3287949388461047</v>
      </c>
      <c r="FI18" s="9">
        <f>2^($Q18-FD18)</f>
        <v>0.39570576799942692</v>
      </c>
      <c r="FL18" s="16">
        <v>26.64</v>
      </c>
      <c r="FM18" s="9">
        <v>30.94</v>
      </c>
      <c r="FN18" s="9">
        <v>31.19</v>
      </c>
      <c r="FO18" s="9">
        <v>30.26</v>
      </c>
      <c r="FP18" s="9">
        <f t="shared" si="67"/>
        <v>0.92999999999999972</v>
      </c>
      <c r="FQ18" s="11">
        <f t="shared" si="68"/>
        <v>30.796666666666667</v>
      </c>
      <c r="FR18" s="9">
        <f t="shared" si="26"/>
        <v>143.89443557113032</v>
      </c>
      <c r="FS18" s="9">
        <f>FR18/I18</f>
        <v>0.27495777198220028</v>
      </c>
      <c r="FT18" s="9">
        <f t="shared" si="27"/>
        <v>7.3783287191385707</v>
      </c>
      <c r="FU18" s="9">
        <f t="shared" si="69"/>
        <v>0.27515822004576695</v>
      </c>
      <c r="FV18" s="9">
        <f>2^($Q18-FQ18)</f>
        <v>3.2709042396678337E-2</v>
      </c>
    </row>
    <row r="19" spans="1:178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>10^(-(0.3012*H19)+11.434)</f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28"/>
        <v>25.282499999999999</v>
      </c>
      <c r="R19" s="53">
        <f t="shared" si="4"/>
        <v>6590.3882453016504</v>
      </c>
      <c r="T19" s="1">
        <v>23.26</v>
      </c>
      <c r="U19" s="1">
        <v>28.68</v>
      </c>
      <c r="V19" s="1">
        <f t="shared" si="29"/>
        <v>5.4199999999999982</v>
      </c>
      <c r="W19" s="1">
        <f t="shared" si="30"/>
        <v>28.880000000000003</v>
      </c>
      <c r="X19" s="1">
        <f t="shared" si="31"/>
        <v>0.20000000000000284</v>
      </c>
      <c r="Y19" s="1">
        <v>29.08</v>
      </c>
      <c r="Z19" s="1">
        <v>28.59</v>
      </c>
      <c r="AA19" s="1">
        <v>28.81</v>
      </c>
      <c r="AB19" s="10">
        <f>AVERAGE(W19,U19,Y19,Z19,AA19)</f>
        <v>28.808</v>
      </c>
      <c r="AC19" s="9">
        <f t="shared" si="5"/>
        <v>571.5186407689323</v>
      </c>
      <c r="AD19" s="9">
        <f>AC19/I19</f>
        <v>0.81894436696263884</v>
      </c>
      <c r="AE19" s="9">
        <f t="shared" si="6"/>
        <v>4.6986944031007942</v>
      </c>
      <c r="AF19" s="9">
        <f>2^(H19-AB19)</f>
        <v>0.81903669785982747</v>
      </c>
      <c r="AG19" s="9">
        <f>2^(Q19-AB19)</f>
        <v>8.6839787147427933E-2</v>
      </c>
      <c r="AJ19" s="9">
        <v>34.020000000000003</v>
      </c>
      <c r="AK19" s="9">
        <v>34.64</v>
      </c>
      <c r="AL19" s="11">
        <f t="shared" si="70"/>
        <v>34.33</v>
      </c>
      <c r="AM19" s="9">
        <f t="shared" si="32"/>
        <v>12.410920680433895</v>
      </c>
      <c r="AN19" s="9">
        <f>AM19/$I19</f>
        <v>1.7783940636453804E-2</v>
      </c>
      <c r="AO19" s="9">
        <f t="shared" si="7"/>
        <v>114.07645060443534</v>
      </c>
      <c r="AP19" s="9">
        <f t="shared" si="33"/>
        <v>1.7824433060444136E-2</v>
      </c>
      <c r="AQ19" s="9">
        <f>2^($Q19-AL19)</f>
        <v>1.8898664455905179E-3</v>
      </c>
      <c r="AU19" s="9">
        <v>30.15</v>
      </c>
      <c r="AV19" s="9">
        <v>28.06</v>
      </c>
      <c r="AW19" s="9">
        <f t="shared" si="8"/>
        <v>2.09</v>
      </c>
      <c r="AX19" s="9">
        <v>28.14</v>
      </c>
      <c r="AY19" s="9">
        <v>29.27</v>
      </c>
      <c r="AZ19" s="10">
        <f t="shared" si="34"/>
        <v>28.904999999999998</v>
      </c>
      <c r="BA19" s="9">
        <f t="shared" si="9"/>
        <v>534.3354647499774</v>
      </c>
      <c r="BB19" s="9">
        <f>BA19/$I19</f>
        <v>0.76566359819272767</v>
      </c>
      <c r="BC19" s="9">
        <f t="shared" si="10"/>
        <v>11.527363811298029</v>
      </c>
      <c r="BD19" s="9">
        <f t="shared" si="35"/>
        <v>0.76577899854719245</v>
      </c>
      <c r="BE19" s="9">
        <f>2^($Q19-AZ19)</f>
        <v>8.1193047160860884E-2</v>
      </c>
      <c r="BH19" s="9">
        <v>31.53</v>
      </c>
      <c r="BI19" s="9">
        <v>32.29</v>
      </c>
      <c r="BJ19" s="9">
        <f t="shared" si="36"/>
        <v>0.75999999999999801</v>
      </c>
      <c r="BK19" s="11">
        <f>AVERAGE(BH19:BI19)</f>
        <v>31.91</v>
      </c>
      <c r="BL19" s="9">
        <f t="shared" si="37"/>
        <v>66.482600690882791</v>
      </c>
      <c r="BM19" s="9">
        <f>BL19/$I19</f>
        <v>9.5264699089381927E-2</v>
      </c>
      <c r="BN19" s="9">
        <f t="shared" si="11"/>
        <v>4.4729289530893759</v>
      </c>
      <c r="BP19" s="9">
        <v>27.34</v>
      </c>
      <c r="BQ19" s="9">
        <v>27.81</v>
      </c>
      <c r="BR19" s="9">
        <f t="shared" si="38"/>
        <v>0.46999999999999886</v>
      </c>
      <c r="BS19" s="12">
        <f t="shared" si="39"/>
        <v>27.574999999999999</v>
      </c>
      <c r="BT19" s="9">
        <f t="shared" si="12"/>
        <v>1344.0332102342111</v>
      </c>
      <c r="BU19" s="9">
        <f>BT19/$I19</f>
        <v>1.9259011832949695</v>
      </c>
      <c r="BV19" s="9">
        <f t="shared" si="13"/>
        <v>6.5729147565987081</v>
      </c>
      <c r="BW19" s="9">
        <f t="shared" si="40"/>
        <v>1.9251888862035031</v>
      </c>
      <c r="BX19" s="9">
        <f>2^($Q19-BS19)</f>
        <v>0.20412149239876709</v>
      </c>
      <c r="CB19" s="9">
        <v>34.26</v>
      </c>
      <c r="CC19" s="9">
        <v>36.28</v>
      </c>
      <c r="CD19" s="13">
        <f t="shared" si="41"/>
        <v>2.0200000000000031</v>
      </c>
      <c r="CE19" s="14">
        <f t="shared" si="42"/>
        <v>35.269999999999996</v>
      </c>
      <c r="CF19" s="9">
        <f t="shared" si="43"/>
        <v>6.4666000308997287</v>
      </c>
      <c r="CG19" s="9">
        <f>CF19/$I19</f>
        <v>9.2661643749374582E-3</v>
      </c>
      <c r="CH19" s="9">
        <f t="shared" si="14"/>
        <v>45.195375601546466</v>
      </c>
      <c r="CI19" s="9">
        <f t="shared" si="44"/>
        <v>9.2906805859587823E-3</v>
      </c>
      <c r="CJ19" s="9">
        <f>2^($Q19-CE19)</f>
        <v>9.850605310453139E-4</v>
      </c>
      <c r="CO19" s="9">
        <v>27.41</v>
      </c>
      <c r="CP19" s="9">
        <v>23.41</v>
      </c>
      <c r="CQ19" s="9">
        <f t="shared" si="45"/>
        <v>4</v>
      </c>
      <c r="CR19" s="15">
        <f t="shared" si="46"/>
        <v>25.41</v>
      </c>
      <c r="CU19" s="16">
        <v>27.55</v>
      </c>
      <c r="CV19" s="16">
        <v>26.21</v>
      </c>
      <c r="CW19" s="16">
        <f t="shared" si="47"/>
        <v>1.3399999999999999</v>
      </c>
      <c r="CX19" s="17">
        <f t="shared" si="48"/>
        <v>26.880000000000003</v>
      </c>
      <c r="CY19" s="16">
        <f t="shared" si="15"/>
        <v>2176.4264739309692</v>
      </c>
      <c r="CZ19" s="16">
        <f>CY19/$I19</f>
        <v>3.1186597842829547</v>
      </c>
      <c r="DA19" s="16">
        <f t="shared" si="16"/>
        <v>4350.0675405197553</v>
      </c>
      <c r="DC19" s="16">
        <v>24.68</v>
      </c>
      <c r="DD19" s="16">
        <f t="shared" si="49"/>
        <v>4.5100000000000016</v>
      </c>
      <c r="DE19" s="18">
        <f t="shared" si="50"/>
        <v>30.55</v>
      </c>
      <c r="DF19" s="16">
        <v>29.19</v>
      </c>
      <c r="DG19" s="16">
        <f t="shared" si="51"/>
        <v>1.3599999999999994</v>
      </c>
      <c r="DM19" s="9">
        <v>25.34</v>
      </c>
      <c r="DN19" s="9">
        <v>29.63</v>
      </c>
      <c r="DO19" s="9">
        <f t="shared" si="52"/>
        <v>4.2899999999999991</v>
      </c>
      <c r="DP19" s="9">
        <f t="shared" si="17"/>
        <v>30.17</v>
      </c>
      <c r="DQ19" s="9">
        <f t="shared" si="53"/>
        <v>0.5400000000000027</v>
      </c>
      <c r="DR19" s="51">
        <f t="shared" si="54"/>
        <v>29.9</v>
      </c>
      <c r="DS19" s="9">
        <f t="shared" si="18"/>
        <v>267.99087086676928</v>
      </c>
      <c r="DT19" s="9">
        <f>DS19/$I19</f>
        <v>0.38401129628680875</v>
      </c>
      <c r="DU19" s="9">
        <f t="shared" si="19"/>
        <v>9.8618865011676302</v>
      </c>
      <c r="DV19" s="9">
        <f t="shared" si="55"/>
        <v>0.38421879532200331</v>
      </c>
      <c r="DW19" s="9">
        <f>2^($Q19-DR19)</f>
        <v>4.0737464500661763E-2</v>
      </c>
      <c r="EA19" s="9">
        <v>25.28</v>
      </c>
      <c r="EB19" s="9">
        <v>20.95</v>
      </c>
      <c r="EC19" s="9">
        <f t="shared" si="56"/>
        <v>4.3300000000000018</v>
      </c>
      <c r="ED19" s="9">
        <f t="shared" si="57"/>
        <v>26.259999999999998</v>
      </c>
      <c r="EE19" s="9">
        <f t="shared" si="58"/>
        <v>0.97999999999999687</v>
      </c>
      <c r="EF19" s="7">
        <f t="shared" si="59"/>
        <v>25.77</v>
      </c>
      <c r="EG19" s="9">
        <f t="shared" si="20"/>
        <v>4699.7634560949864</v>
      </c>
      <c r="EH19" s="9">
        <f>EG19/$I19</f>
        <v>6.7344169268871816</v>
      </c>
      <c r="EI19" s="9">
        <f t="shared" si="21"/>
        <v>11.368574182504736</v>
      </c>
      <c r="EJ19" s="9">
        <f t="shared" si="60"/>
        <v>6.7271713220297169</v>
      </c>
      <c r="EK19" s="9">
        <f>2^($Q19-EF19)</f>
        <v>0.7132600129345138</v>
      </c>
      <c r="EM19" s="16">
        <v>29.24</v>
      </c>
      <c r="EN19" s="9">
        <v>23.39</v>
      </c>
      <c r="EO19" s="9">
        <v>25.3</v>
      </c>
      <c r="EP19" s="9">
        <v>23.81</v>
      </c>
      <c r="EQ19" s="9">
        <f t="shared" si="61"/>
        <v>1.9100000000000001</v>
      </c>
      <c r="ER19" s="11">
        <f t="shared" si="62"/>
        <v>24.166666666666668</v>
      </c>
      <c r="ES19" s="9">
        <f t="shared" si="22"/>
        <v>14288.939585110995</v>
      </c>
      <c r="ET19" s="9">
        <f>ES19/I19</f>
        <v>20.475004222700807</v>
      </c>
      <c r="EU19" s="9">
        <f t="shared" si="23"/>
        <v>12.93987258536605</v>
      </c>
      <c r="EV19" s="9">
        <f t="shared" si="63"/>
        <v>20.440142277246583</v>
      </c>
      <c r="EW19" s="9">
        <f>2^($Q19-ER19)</f>
        <v>2.1672015542861773</v>
      </c>
      <c r="EZ19" s="8">
        <v>22.33</v>
      </c>
      <c r="FA19" s="9">
        <v>26.86</v>
      </c>
      <c r="FB19" s="9">
        <v>26.92</v>
      </c>
      <c r="FC19" s="9">
        <f t="shared" si="64"/>
        <v>6.0000000000002274E-2</v>
      </c>
      <c r="FD19" s="11">
        <f t="shared" si="65"/>
        <v>26.89</v>
      </c>
      <c r="FE19" s="9">
        <f t="shared" si="24"/>
        <v>2161.3843373876848</v>
      </c>
      <c r="FF19" s="9">
        <f>FE19/I19</f>
        <v>3.0971055039665121</v>
      </c>
      <c r="FG19" s="9">
        <f t="shared" si="25"/>
        <v>5.8015227550905202</v>
      </c>
      <c r="FH19" s="9">
        <f t="shared" si="66"/>
        <v>3.095129987084777</v>
      </c>
      <c r="FI19" s="9">
        <f>2^($Q19-FD19)</f>
        <v>0.32816652779343886</v>
      </c>
      <c r="FL19" s="16">
        <v>24.44</v>
      </c>
      <c r="FM19" s="9">
        <v>30.54</v>
      </c>
      <c r="FN19" s="9">
        <v>30.37</v>
      </c>
      <c r="FO19" s="9">
        <v>28.67</v>
      </c>
      <c r="FP19" s="9">
        <f t="shared" si="67"/>
        <v>1.8699999999999974</v>
      </c>
      <c r="FQ19" s="11">
        <f t="shared" si="68"/>
        <v>29.86</v>
      </c>
      <c r="FR19" s="9">
        <f t="shared" si="26"/>
        <v>275.5294339557625</v>
      </c>
      <c r="FS19" s="9">
        <f>FR19/I19</f>
        <v>0.39481350523736419</v>
      </c>
      <c r="FT19" s="9">
        <f t="shared" si="27"/>
        <v>10.594586228263413</v>
      </c>
      <c r="FU19" s="9">
        <f t="shared" si="69"/>
        <v>0.39502065593168867</v>
      </c>
      <c r="FV19" s="9">
        <f>2^($Q19-FQ19)</f>
        <v>4.1882750516040998E-2</v>
      </c>
    </row>
    <row r="20" spans="1:178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>10^(-(0.3012*H20)+11.434)</f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28"/>
        <v>24.805</v>
      </c>
      <c r="R20" s="53">
        <f t="shared" si="4"/>
        <v>9177.703013406468</v>
      </c>
      <c r="T20" s="1">
        <v>22.36</v>
      </c>
      <c r="U20" s="1">
        <v>28.42</v>
      </c>
      <c r="V20" s="1">
        <f t="shared" si="29"/>
        <v>6.0600000000000023</v>
      </c>
      <c r="W20" s="1">
        <f t="shared" si="30"/>
        <v>27.98</v>
      </c>
      <c r="X20" s="1">
        <f t="shared" si="31"/>
        <v>0.44000000000000128</v>
      </c>
      <c r="Y20" s="1">
        <v>29.08</v>
      </c>
      <c r="Z20" s="1">
        <v>30.57</v>
      </c>
      <c r="AA20" s="1">
        <v>30.3</v>
      </c>
      <c r="AB20" s="10">
        <f>AVERAGE(W20,U20,Y20,Z20,AA20)</f>
        <v>29.270000000000003</v>
      </c>
      <c r="AC20" s="9">
        <f t="shared" si="5"/>
        <v>414.83558163957628</v>
      </c>
      <c r="AD20" s="9">
        <f>AC20/I20</f>
        <v>0.29606972479207766</v>
      </c>
      <c r="AE20" s="9">
        <f t="shared" si="6"/>
        <v>1.6987004428245773</v>
      </c>
      <c r="AF20" s="9">
        <f>2^(H20-AB20)</f>
        <v>0.29627319273539499</v>
      </c>
      <c r="AG20" s="9">
        <f>2^(Q20-AB20)</f>
        <v>4.5279442329839874E-2</v>
      </c>
      <c r="AJ20" s="9">
        <v>35.61</v>
      </c>
      <c r="AK20" s="9">
        <v>35.880000000000003</v>
      </c>
      <c r="AL20" s="11">
        <f t="shared" si="70"/>
        <v>35.745000000000005</v>
      </c>
      <c r="AM20" s="9">
        <f t="shared" si="32"/>
        <v>4.6516389673449803</v>
      </c>
      <c r="AN20" s="9">
        <f>AM20/$I20</f>
        <v>3.3198923377081493E-3</v>
      </c>
      <c r="AO20" s="9">
        <f t="shared" si="7"/>
        <v>21.29570391717894</v>
      </c>
      <c r="AP20" s="9">
        <f t="shared" si="33"/>
        <v>3.3306050459685726E-3</v>
      </c>
      <c r="AQ20" s="9">
        <f>2^($Q20-AL20)</f>
        <v>5.090164847857023E-4</v>
      </c>
      <c r="AU20" s="9">
        <v>29.51</v>
      </c>
      <c r="AV20" s="9">
        <v>28.65</v>
      </c>
      <c r="AW20" s="9">
        <f t="shared" si="8"/>
        <v>0.86000000000000298</v>
      </c>
      <c r="AX20" s="9">
        <v>30.05</v>
      </c>
      <c r="AY20" s="9">
        <v>31.61</v>
      </c>
      <c r="AZ20" s="10">
        <f t="shared" si="34"/>
        <v>29.954999999999998</v>
      </c>
      <c r="BA20" s="9">
        <f t="shared" si="9"/>
        <v>257.96096921119232</v>
      </c>
      <c r="BB20" s="9">
        <f>BA20/$I20</f>
        <v>0.18410772012274523</v>
      </c>
      <c r="BC20" s="9">
        <f t="shared" si="10"/>
        <v>2.7718134639454468</v>
      </c>
      <c r="BD20" s="9">
        <f t="shared" si="35"/>
        <v>0.18428365216138792</v>
      </c>
      <c r="BE20" s="9">
        <f>2^($Q20-AZ20)</f>
        <v>2.8164076956588482E-2</v>
      </c>
      <c r="BH20" s="9">
        <v>31.8</v>
      </c>
      <c r="BI20" s="9">
        <v>31.59</v>
      </c>
      <c r="BJ20" s="9">
        <f t="shared" si="36"/>
        <v>0.21000000000000085</v>
      </c>
      <c r="BK20" s="11">
        <f>AVERAGE(BH20:BI20)</f>
        <v>31.695</v>
      </c>
      <c r="BL20" s="9">
        <f t="shared" si="37"/>
        <v>77.173109601838519</v>
      </c>
      <c r="BM20" s="9">
        <f>BL20/$I20</f>
        <v>5.5078740427374581E-2</v>
      </c>
      <c r="BN20" s="9">
        <f t="shared" si="11"/>
        <v>2.5860921738297642</v>
      </c>
      <c r="BP20" s="9">
        <v>27.02</v>
      </c>
      <c r="BQ20" s="9">
        <v>28.3</v>
      </c>
      <c r="BR20" s="9">
        <f t="shared" si="38"/>
        <v>1.2800000000000011</v>
      </c>
      <c r="BS20" s="12">
        <f t="shared" si="39"/>
        <v>27.66</v>
      </c>
      <c r="BT20" s="9">
        <f t="shared" si="12"/>
        <v>1267.0915654727696</v>
      </c>
      <c r="BU20" s="9">
        <f>BT20/$I20</f>
        <v>0.90432804629046282</v>
      </c>
      <c r="BV20" s="9">
        <f t="shared" si="13"/>
        <v>3.0863842921053304</v>
      </c>
      <c r="BW20" s="9">
        <f t="shared" si="40"/>
        <v>0.90437937756108844</v>
      </c>
      <c r="BX20" s="9">
        <f>2^($Q20-BS20)</f>
        <v>0.13821633166503358</v>
      </c>
      <c r="CB20" s="9">
        <v>36.409999999999997</v>
      </c>
      <c r="CC20" s="9">
        <v>36.380000000000003</v>
      </c>
      <c r="CD20" s="13">
        <f t="shared" si="41"/>
        <v>2.9999999999994031E-2</v>
      </c>
      <c r="CE20" s="14">
        <f t="shared" si="42"/>
        <v>36.394999999999996</v>
      </c>
      <c r="CF20" s="9">
        <f t="shared" si="43"/>
        <v>2.9636437683287586</v>
      </c>
      <c r="CG20" s="9">
        <f>CF20/$I20</f>
        <v>2.1151637750138966E-3</v>
      </c>
      <c r="CH20" s="9">
        <f t="shared" si="14"/>
        <v>10.316633442106751</v>
      </c>
      <c r="CI20" s="9">
        <f t="shared" si="44"/>
        <v>2.122529028371214E-3</v>
      </c>
      <c r="CJ20" s="9">
        <f>2^($Q20-CE20)</f>
        <v>3.2438618508215736E-4</v>
      </c>
      <c r="CO20" s="9">
        <v>28.48</v>
      </c>
      <c r="CP20" s="9">
        <v>24.03</v>
      </c>
      <c r="CQ20" s="9">
        <f t="shared" si="45"/>
        <v>4.4499999999999993</v>
      </c>
      <c r="CR20" s="15">
        <f t="shared" si="46"/>
        <v>26.255000000000003</v>
      </c>
      <c r="CU20" s="16">
        <v>30.42</v>
      </c>
      <c r="CV20" s="16">
        <v>27.93</v>
      </c>
      <c r="CW20" s="16">
        <f t="shared" si="47"/>
        <v>2.490000000000002</v>
      </c>
      <c r="CX20" s="17">
        <f t="shared" si="48"/>
        <v>29.175000000000001</v>
      </c>
      <c r="CY20" s="16">
        <f t="shared" si="15"/>
        <v>443.08801189332519</v>
      </c>
      <c r="CZ20" s="16">
        <f>CY20/$I20</f>
        <v>0.31623359120120925</v>
      </c>
      <c r="DA20" s="16">
        <f t="shared" si="16"/>
        <v>441.09892564721099</v>
      </c>
      <c r="DC20" s="16">
        <v>24.14</v>
      </c>
      <c r="DD20" s="16">
        <f t="shared" si="49"/>
        <v>6.48</v>
      </c>
      <c r="DE20" s="18">
        <f t="shared" si="50"/>
        <v>30.01</v>
      </c>
      <c r="DF20" s="16">
        <v>30.62</v>
      </c>
      <c r="DG20" s="16">
        <f t="shared" si="51"/>
        <v>0.60999999999999943</v>
      </c>
      <c r="DM20" s="9">
        <v>26</v>
      </c>
      <c r="DN20" s="9">
        <v>30.3</v>
      </c>
      <c r="DO20" s="9">
        <f t="shared" si="52"/>
        <v>4.3000000000000007</v>
      </c>
      <c r="DP20" s="9">
        <f t="shared" si="17"/>
        <v>30.83</v>
      </c>
      <c r="DQ20" s="9">
        <f t="shared" si="53"/>
        <v>0.52999999999999758</v>
      </c>
      <c r="DR20" s="51">
        <f t="shared" si="54"/>
        <v>30.564999999999998</v>
      </c>
      <c r="DS20" s="9">
        <f t="shared" si="18"/>
        <v>168.97482292405329</v>
      </c>
      <c r="DT20" s="9">
        <f>DS20/$I20</f>
        <v>0.12059797070006614</v>
      </c>
      <c r="DU20" s="9">
        <f t="shared" si="19"/>
        <v>3.0971055039665156</v>
      </c>
      <c r="DV20" s="9">
        <f t="shared" si="55"/>
        <v>0.12074204111560592</v>
      </c>
      <c r="DW20" s="9">
        <f>2^($Q20-DR20)</f>
        <v>1.8453010334836439E-2</v>
      </c>
      <c r="EA20" s="9">
        <v>26.61</v>
      </c>
      <c r="EB20" s="9">
        <v>20.98</v>
      </c>
      <c r="EC20" s="9">
        <f t="shared" si="56"/>
        <v>5.629999999999999</v>
      </c>
      <c r="ED20" s="9">
        <f t="shared" si="57"/>
        <v>26.29</v>
      </c>
      <c r="EE20" s="9">
        <f t="shared" si="58"/>
        <v>0.32000000000000028</v>
      </c>
      <c r="EF20" s="7">
        <f t="shared" si="59"/>
        <v>26.45</v>
      </c>
      <c r="EG20" s="9">
        <f t="shared" si="20"/>
        <v>2932.6484146682683</v>
      </c>
      <c r="EH20" s="9">
        <f>EG20/$I20</f>
        <v>2.0930422737872547</v>
      </c>
      <c r="EI20" s="9">
        <f t="shared" si="21"/>
        <v>3.5333283660635191</v>
      </c>
      <c r="EJ20" s="9">
        <f t="shared" si="60"/>
        <v>2.0921698795850601</v>
      </c>
      <c r="EK20" s="9">
        <f>2^($Q20-EF20)</f>
        <v>0.31974639531935733</v>
      </c>
      <c r="EM20" s="16">
        <v>29.93</v>
      </c>
      <c r="EN20" s="9">
        <v>25.3</v>
      </c>
      <c r="EO20" s="9">
        <v>25.24</v>
      </c>
      <c r="EP20" s="9">
        <v>24.75</v>
      </c>
      <c r="EQ20" s="9">
        <f t="shared" si="61"/>
        <v>0.55000000000000071</v>
      </c>
      <c r="ER20" s="11">
        <f t="shared" si="62"/>
        <v>25.096666666666664</v>
      </c>
      <c r="ES20" s="9">
        <f t="shared" si="22"/>
        <v>7496.9393943326131</v>
      </c>
      <c r="ET20" s="9">
        <f>ES20/I20</f>
        <v>5.3505940220707089</v>
      </c>
      <c r="EU20" s="9">
        <f t="shared" si="23"/>
        <v>3.3814891634969091</v>
      </c>
      <c r="EV20" s="9">
        <f t="shared" si="63"/>
        <v>5.3455312508610735</v>
      </c>
      <c r="EW20" s="9">
        <f>2^($Q20-ER20)</f>
        <v>0.81695772662055122</v>
      </c>
      <c r="EZ20" s="8">
        <v>22.25</v>
      </c>
      <c r="FA20" s="9">
        <v>26.9</v>
      </c>
      <c r="FB20" s="9">
        <v>27.07</v>
      </c>
      <c r="FC20" s="9">
        <f t="shared" si="64"/>
        <v>0.17000000000000171</v>
      </c>
      <c r="FD20" s="11">
        <f t="shared" si="65"/>
        <v>26.984999999999999</v>
      </c>
      <c r="FE20" s="9">
        <f t="shared" si="24"/>
        <v>2023.5689178671762</v>
      </c>
      <c r="FF20" s="9">
        <f>FE20/I20</f>
        <v>1.444228796003501</v>
      </c>
      <c r="FG20" s="9">
        <f t="shared" si="25"/>
        <v>2.705340910356631</v>
      </c>
      <c r="FH20" s="9">
        <f t="shared" si="66"/>
        <v>1.4439291955224973</v>
      </c>
      <c r="FI20" s="9">
        <f>2^($Q20-FD20)</f>
        <v>0.22067574907266377</v>
      </c>
      <c r="FL20" s="16">
        <v>24.51</v>
      </c>
      <c r="FM20" s="9">
        <v>28.56</v>
      </c>
      <c r="FN20" s="9">
        <v>30.36</v>
      </c>
      <c r="FO20" s="9">
        <v>29.18</v>
      </c>
      <c r="FP20" s="9">
        <f t="shared" si="67"/>
        <v>1.8000000000000007</v>
      </c>
      <c r="FQ20" s="11">
        <f t="shared" si="68"/>
        <v>29.366666666666664</v>
      </c>
      <c r="FR20" s="9">
        <f t="shared" si="26"/>
        <v>387.93592542904463</v>
      </c>
      <c r="FS20" s="9">
        <f>FR20/I20</f>
        <v>0.27687133833791577</v>
      </c>
      <c r="FT20" s="9">
        <f t="shared" si="27"/>
        <v>7.4296781372567349</v>
      </c>
      <c r="FU20" s="9">
        <f t="shared" si="69"/>
        <v>0.27707209681881323</v>
      </c>
      <c r="FV20" s="9">
        <f>2^($Q20-FQ20)</f>
        <v>4.2344938174409666E-2</v>
      </c>
    </row>
    <row r="21" spans="1:178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>10^(-(0.3012*H21)+11.434)</f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28"/>
        <v>25.790000000000003</v>
      </c>
      <c r="R21" s="53">
        <f t="shared" si="4"/>
        <v>4635.0241360885966</v>
      </c>
      <c r="T21" s="1">
        <v>23.07</v>
      </c>
      <c r="U21" s="1">
        <v>29.05</v>
      </c>
      <c r="V21" s="1">
        <f t="shared" si="29"/>
        <v>5.98</v>
      </c>
      <c r="W21" s="1">
        <f t="shared" si="30"/>
        <v>28.69</v>
      </c>
      <c r="X21" s="1">
        <f t="shared" si="31"/>
        <v>0.35999999999999943</v>
      </c>
      <c r="Y21" s="1">
        <v>28.81</v>
      </c>
      <c r="Z21" s="1">
        <v>29.23</v>
      </c>
      <c r="AA21" s="1">
        <v>29.29</v>
      </c>
      <c r="AB21" s="10">
        <f>AVERAGE(W21,U21,Y21,Z21,AA21)</f>
        <v>29.013999999999999</v>
      </c>
      <c r="AC21" s="9">
        <f t="shared" si="5"/>
        <v>495.43102546292494</v>
      </c>
      <c r="AD21" s="9">
        <f>AC21/I21</f>
        <v>0.17429189828182814</v>
      </c>
      <c r="AE21" s="9">
        <f t="shared" si="6"/>
        <v>1</v>
      </c>
      <c r="AF21" s="9">
        <f>2^(H21-AB21)</f>
        <v>0.17446384551527103</v>
      </c>
      <c r="AG21" s="9">
        <f>2^(Q21-AB21)</f>
        <v>0.10702353556830736</v>
      </c>
      <c r="AJ21" s="9">
        <v>35.07</v>
      </c>
      <c r="AK21" s="9">
        <v>36.47</v>
      </c>
      <c r="AL21" s="11">
        <f t="shared" si="70"/>
        <v>35.769999999999996</v>
      </c>
      <c r="AM21" s="9">
        <f t="shared" si="32"/>
        <v>4.5716818543248472</v>
      </c>
      <c r="AN21" s="9">
        <f>AM21/$I21</f>
        <v>1.6083108803820643E-3</v>
      </c>
      <c r="AO21" s="9">
        <f t="shared" si="7"/>
        <v>10.316633442106747</v>
      </c>
      <c r="AP21" s="9">
        <f t="shared" si="33"/>
        <v>1.6141607776449509E-3</v>
      </c>
      <c r="AQ21" s="9">
        <f>2^($Q21-AL21)</f>
        <v>9.9019480448245527E-4</v>
      </c>
      <c r="AU21" s="9">
        <v>27.75</v>
      </c>
      <c r="AV21" s="9">
        <v>27.07</v>
      </c>
      <c r="AW21" s="9">
        <f t="shared" si="8"/>
        <v>0.67999999999999972</v>
      </c>
      <c r="AX21" s="9">
        <v>28.35</v>
      </c>
      <c r="AY21" s="9">
        <v>29.57</v>
      </c>
      <c r="AZ21" s="10">
        <f t="shared" si="34"/>
        <v>28.185000000000002</v>
      </c>
      <c r="BA21" s="9">
        <f t="shared" si="9"/>
        <v>880.39587693376529</v>
      </c>
      <c r="BB21" s="9">
        <f>BA21/$I21</f>
        <v>0.30972196076517955</v>
      </c>
      <c r="BC21" s="9">
        <f t="shared" si="10"/>
        <v>4.6629848023545621</v>
      </c>
      <c r="BD21" s="9">
        <f t="shared" si="35"/>
        <v>0.30992692498474644</v>
      </c>
      <c r="BE21" s="9">
        <f>2^($Q21-AZ21)</f>
        <v>0.19012234415512624</v>
      </c>
      <c r="BH21" s="9">
        <v>32.07</v>
      </c>
      <c r="BI21" s="9">
        <v>32.020000000000003</v>
      </c>
      <c r="BJ21" s="9">
        <f t="shared" si="36"/>
        <v>4.9999999999997158E-2</v>
      </c>
      <c r="BK21" s="11">
        <f>AVERAGE(BH21:BI21)</f>
        <v>32.045000000000002</v>
      </c>
      <c r="BL21" s="9">
        <f t="shared" si="37"/>
        <v>60.540499519785634</v>
      </c>
      <c r="BM21" s="9">
        <f>BL21/$I21</f>
        <v>2.1298057735431773E-2</v>
      </c>
      <c r="BN21" s="9">
        <f t="shared" si="11"/>
        <v>1</v>
      </c>
      <c r="BP21" s="9">
        <v>27.51</v>
      </c>
      <c r="BQ21" s="9">
        <v>27.62</v>
      </c>
      <c r="BR21" s="9">
        <f t="shared" si="38"/>
        <v>0.10999999999999943</v>
      </c>
      <c r="BS21" s="12">
        <f t="shared" si="39"/>
        <v>27.565000000000001</v>
      </c>
      <c r="BT21" s="9">
        <f t="shared" si="12"/>
        <v>1353.3869983214779</v>
      </c>
      <c r="BU21" s="9">
        <f>BT21/$I21</f>
        <v>0.47611953415107211</v>
      </c>
      <c r="BV21" s="9">
        <f t="shared" si="13"/>
        <v>1.6249499917603891</v>
      </c>
      <c r="BW21" s="9">
        <f t="shared" si="40"/>
        <v>0.47631899902196867</v>
      </c>
      <c r="BX21" s="9">
        <f>2^($Q21-BS21)</f>
        <v>0.29219431214031166</v>
      </c>
      <c r="CB21" s="9">
        <v>35.18</v>
      </c>
      <c r="CC21" s="9">
        <v>35.799999999999997</v>
      </c>
      <c r="CD21" s="13">
        <f t="shared" si="41"/>
        <v>0.61999999999999744</v>
      </c>
      <c r="CE21" s="14">
        <f t="shared" si="42"/>
        <v>35.489999999999995</v>
      </c>
      <c r="CF21" s="9">
        <f t="shared" si="43"/>
        <v>5.5515211664314954</v>
      </c>
      <c r="CG21" s="9">
        <f>CF21/$I21</f>
        <v>1.9530168938148231E-3</v>
      </c>
      <c r="CH21" s="9">
        <f t="shared" si="14"/>
        <v>9.5257679985546648</v>
      </c>
      <c r="CI21" s="9">
        <f t="shared" si="44"/>
        <v>1.9599057588076309E-3</v>
      </c>
      <c r="CJ21" s="9">
        <f>2^($Q21-CE21)</f>
        <v>1.2022894661571513E-3</v>
      </c>
      <c r="CO21" s="9">
        <v>28.29</v>
      </c>
      <c r="CP21" s="9">
        <v>24.1</v>
      </c>
      <c r="CQ21" s="9">
        <f t="shared" si="45"/>
        <v>4.1899999999999977</v>
      </c>
      <c r="CR21" s="15">
        <f t="shared" si="46"/>
        <v>26.195</v>
      </c>
      <c r="CU21" s="16">
        <v>28.96</v>
      </c>
      <c r="CV21" s="16">
        <v>27.01</v>
      </c>
      <c r="CW21" s="16">
        <f t="shared" si="47"/>
        <v>1.9499999999999993</v>
      </c>
      <c r="CX21" s="17">
        <f t="shared" si="48"/>
        <v>27.984999999999999</v>
      </c>
      <c r="CY21" s="16">
        <f t="shared" si="15"/>
        <v>1011.388473972861</v>
      </c>
      <c r="CZ21" s="16">
        <f>CY21/$I21</f>
        <v>0.35580496167832909</v>
      </c>
      <c r="DA21" s="16">
        <f t="shared" si="16"/>
        <v>496.29511444405307</v>
      </c>
      <c r="DC21" s="16">
        <v>24.62</v>
      </c>
      <c r="DD21" s="16">
        <f t="shared" si="49"/>
        <v>5.7799999999999976</v>
      </c>
      <c r="DE21" s="18">
        <f t="shared" si="50"/>
        <v>30.490000000000002</v>
      </c>
      <c r="DF21" s="16">
        <v>30.4</v>
      </c>
      <c r="DG21" s="16">
        <f t="shared" si="51"/>
        <v>9.0000000000003411E-2</v>
      </c>
      <c r="DM21" s="9">
        <v>26.12</v>
      </c>
      <c r="DN21" s="9">
        <v>31.2</v>
      </c>
      <c r="DO21" s="9">
        <f t="shared" si="52"/>
        <v>5.0799999999999983</v>
      </c>
      <c r="DP21" s="9">
        <f t="shared" si="17"/>
        <v>30.950000000000003</v>
      </c>
      <c r="DQ21" s="9">
        <f t="shared" si="53"/>
        <v>0.24999999999999645</v>
      </c>
      <c r="DR21" s="51">
        <f t="shared" si="54"/>
        <v>31.075000000000003</v>
      </c>
      <c r="DS21" s="9">
        <f t="shared" si="18"/>
        <v>118.63422568370785</v>
      </c>
      <c r="DT21" s="9">
        <f>DS21/$I21</f>
        <v>4.1735344241487345E-2</v>
      </c>
      <c r="DU21" s="9">
        <f t="shared" si="19"/>
        <v>1.071815417870682</v>
      </c>
      <c r="DV21" s="9">
        <f t="shared" si="55"/>
        <v>4.1810236087065952E-2</v>
      </c>
      <c r="DW21" s="9">
        <f>2^($Q21-DR21)</f>
        <v>2.5648175275328072E-2</v>
      </c>
      <c r="EA21" s="9">
        <v>25.69</v>
      </c>
      <c r="EB21" s="9">
        <v>21.48</v>
      </c>
      <c r="EC21" s="9">
        <f t="shared" si="56"/>
        <v>4.2100000000000009</v>
      </c>
      <c r="ED21" s="9">
        <f t="shared" si="57"/>
        <v>26.79</v>
      </c>
      <c r="EE21" s="9">
        <f t="shared" si="58"/>
        <v>1.0999999999999979</v>
      </c>
      <c r="EF21" s="7">
        <f t="shared" si="59"/>
        <v>26.240000000000002</v>
      </c>
      <c r="EG21" s="9">
        <f t="shared" si="20"/>
        <v>3392.4386306628526</v>
      </c>
      <c r="EH21" s="9">
        <f>EG21/$I21</f>
        <v>1.1934548672852174</v>
      </c>
      <c r="EI21" s="9">
        <f t="shared" si="21"/>
        <v>2.0147074853701934</v>
      </c>
      <c r="EJ21" s="9">
        <f t="shared" si="60"/>
        <v>1.1933357430317211</v>
      </c>
      <c r="EK21" s="9">
        <f>2^($Q21-EF21)</f>
        <v>0.73204284797281316</v>
      </c>
      <c r="EM21" s="16">
        <v>29.68</v>
      </c>
      <c r="EN21" s="9">
        <v>24.7</v>
      </c>
      <c r="EO21" s="9">
        <v>24.33</v>
      </c>
      <c r="EP21" s="9">
        <v>23.59</v>
      </c>
      <c r="EQ21" s="9">
        <f t="shared" si="61"/>
        <v>1.1099999999999994</v>
      </c>
      <c r="ER21" s="11">
        <f t="shared" si="62"/>
        <v>24.206666666666667</v>
      </c>
      <c r="ES21" s="9">
        <f t="shared" si="22"/>
        <v>13897.990164605586</v>
      </c>
      <c r="ET21" s="9">
        <f>ES21/I21</f>
        <v>4.8892922800462681</v>
      </c>
      <c r="EU21" s="9">
        <f t="shared" si="23"/>
        <v>3.0899538993143714</v>
      </c>
      <c r="EV21" s="9">
        <f t="shared" si="63"/>
        <v>4.8849145752209484</v>
      </c>
      <c r="EW21" s="9">
        <f>2^($Q21-ER21)</f>
        <v>2.9966141537533679</v>
      </c>
      <c r="EZ21" s="8">
        <v>23.35</v>
      </c>
      <c r="FA21" s="9">
        <v>27.41</v>
      </c>
      <c r="FB21" s="9">
        <v>27.39</v>
      </c>
      <c r="FC21" s="9">
        <f t="shared" si="64"/>
        <v>1.9999999999999574E-2</v>
      </c>
      <c r="FD21" s="11">
        <f t="shared" si="65"/>
        <v>27.4</v>
      </c>
      <c r="FE21" s="9">
        <f t="shared" si="24"/>
        <v>1517.4696018834184</v>
      </c>
      <c r="FF21" s="9">
        <f>FE21/I21</f>
        <v>0.53384355016947416</v>
      </c>
      <c r="FG21" s="9">
        <f t="shared" si="25"/>
        <v>1</v>
      </c>
      <c r="FH21" s="9">
        <f t="shared" si="66"/>
        <v>0.53403270402392666</v>
      </c>
      <c r="FI21" s="9">
        <f>2^($Q21-FD21)</f>
        <v>0.32759835096459178</v>
      </c>
      <c r="FL21" s="16">
        <v>25.22</v>
      </c>
      <c r="FM21" s="9">
        <v>31.05</v>
      </c>
      <c r="FN21" s="9">
        <v>30.97</v>
      </c>
      <c r="FO21" s="9">
        <v>29.93</v>
      </c>
      <c r="FP21" s="9">
        <f t="shared" si="67"/>
        <v>1.120000000000001</v>
      </c>
      <c r="FQ21" s="11">
        <f t="shared" si="68"/>
        <v>30.649999999999995</v>
      </c>
      <c r="FR21" s="9">
        <f t="shared" si="26"/>
        <v>159.30154945130667</v>
      </c>
      <c r="FS21" s="9">
        <f>FR21/I21</f>
        <v>5.6042048289489936E-2</v>
      </c>
      <c r="FT21" s="9">
        <f t="shared" si="27"/>
        <v>1.5038551243441936</v>
      </c>
      <c r="FU21" s="9">
        <f t="shared" si="69"/>
        <v>5.6133273305246145E-2</v>
      </c>
      <c r="FV21" s="9">
        <f>2^($Q21-FQ21)</f>
        <v>3.4434534871144271E-2</v>
      </c>
    </row>
    <row r="22" spans="1:178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>10^(-(0.3012*H22)+11.434)</f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28"/>
        <v>25.905000000000001</v>
      </c>
      <c r="R22" s="53">
        <f t="shared" si="4"/>
        <v>4279.7066345186477</v>
      </c>
      <c r="T22" s="1">
        <v>23.21</v>
      </c>
      <c r="U22" s="1">
        <v>29.4</v>
      </c>
      <c r="V22" s="1">
        <f t="shared" si="29"/>
        <v>6.1899999999999977</v>
      </c>
      <c r="W22" s="1">
        <f t="shared" si="30"/>
        <v>28.830000000000002</v>
      </c>
      <c r="X22" s="1">
        <f t="shared" si="31"/>
        <v>0.56999999999999673</v>
      </c>
      <c r="Y22" s="1">
        <v>29.25</v>
      </c>
      <c r="Z22" s="1">
        <v>29.72</v>
      </c>
      <c r="AA22" s="1">
        <v>29.82</v>
      </c>
      <c r="AB22" s="10">
        <f>AVERAGE(W22,U22,Y22,Z22,AA22)</f>
        <v>29.404000000000003</v>
      </c>
      <c r="AC22" s="9">
        <f t="shared" si="5"/>
        <v>378.02036751604214</v>
      </c>
      <c r="AD22" s="9">
        <f>AC22/I22</f>
        <v>0.45703051710560799</v>
      </c>
      <c r="AE22" s="9">
        <f t="shared" si="6"/>
        <v>2.6222132044634372</v>
      </c>
      <c r="AF22" s="9">
        <f>2^(H22-AB22)</f>
        <v>0.45723254474994918</v>
      </c>
      <c r="AG22" s="9">
        <f>2^(Q22-AB22)</f>
        <v>8.844963502041589E-2</v>
      </c>
      <c r="AJ22" s="9">
        <v>35.31</v>
      </c>
      <c r="AK22" s="9">
        <v>36.36</v>
      </c>
      <c r="AL22" s="11">
        <f t="shared" si="70"/>
        <v>35.835000000000001</v>
      </c>
      <c r="AM22" s="9">
        <f t="shared" si="32"/>
        <v>4.370166665298532</v>
      </c>
      <c r="AN22" s="9">
        <f>AM22/$I22</f>
        <v>5.2835765014548289E-3</v>
      </c>
      <c r="AO22" s="9">
        <f t="shared" si="7"/>
        <v>33.891906529842892</v>
      </c>
      <c r="AP22" s="9">
        <f t="shared" si="33"/>
        <v>5.299235654092461E-3</v>
      </c>
      <c r="AQ22" s="9">
        <f>2^($Q22-AL22)</f>
        <v>1.0251139488506517E-3</v>
      </c>
      <c r="AU22" s="9">
        <v>30</v>
      </c>
      <c r="AV22" s="9">
        <v>29.83</v>
      </c>
      <c r="AW22" s="9">
        <f t="shared" si="8"/>
        <v>0.17000000000000171</v>
      </c>
      <c r="AX22" s="9">
        <v>28.9</v>
      </c>
      <c r="AY22" s="9">
        <v>30.58</v>
      </c>
      <c r="AZ22" s="10">
        <f t="shared" si="34"/>
        <v>29.827499999999997</v>
      </c>
      <c r="BA22" s="9">
        <f t="shared" si="9"/>
        <v>281.81038937180699</v>
      </c>
      <c r="BB22" s="9">
        <f>BA22/$I22</f>
        <v>0.34071166277796905</v>
      </c>
      <c r="BC22" s="9">
        <f t="shared" si="10"/>
        <v>5.1295468412817673</v>
      </c>
      <c r="BD22" s="9">
        <f t="shared" si="35"/>
        <v>0.34091878479580073</v>
      </c>
      <c r="BE22" s="9">
        <f>2^($Q22-AZ22)</f>
        <v>6.5949247123874205E-2</v>
      </c>
      <c r="BH22" s="9">
        <v>31.14</v>
      </c>
      <c r="BI22" s="9">
        <v>32.130000000000003</v>
      </c>
      <c r="BJ22" s="9">
        <f t="shared" si="36"/>
        <v>0.99000000000000199</v>
      </c>
      <c r="BK22" s="11">
        <f>AVERAGE(BH22:BI22)</f>
        <v>31.635000000000002</v>
      </c>
      <c r="BL22" s="9">
        <f t="shared" si="37"/>
        <v>80.452213973859784</v>
      </c>
      <c r="BM22" s="9">
        <f>BL22/$I22</f>
        <v>9.7267555175327369E-2</v>
      </c>
      <c r="BN22" s="9">
        <f t="shared" si="11"/>
        <v>4.5669683303333137</v>
      </c>
      <c r="BP22" s="9">
        <v>28.53</v>
      </c>
      <c r="BQ22" s="9">
        <v>28.04</v>
      </c>
      <c r="BR22" s="9">
        <f t="shared" si="38"/>
        <v>0.49000000000000199</v>
      </c>
      <c r="BS22" s="12">
        <f t="shared" si="39"/>
        <v>28.285</v>
      </c>
      <c r="BT22" s="9">
        <f t="shared" si="12"/>
        <v>821.40624426059901</v>
      </c>
      <c r="BU22" s="9">
        <f>BT22/$I22</f>
        <v>0.99308860798953025</v>
      </c>
      <c r="BV22" s="9">
        <f t="shared" si="13"/>
        <v>3.3893155176823568</v>
      </c>
      <c r="BW22" s="9">
        <f t="shared" si="40"/>
        <v>0.99309249543703471</v>
      </c>
      <c r="BX22" s="9">
        <f>2^($Q22-BS22)</f>
        <v>0.19210939766100171</v>
      </c>
      <c r="CB22" s="9">
        <v>35.89</v>
      </c>
      <c r="CC22" s="9">
        <v>37.159999999999997</v>
      </c>
      <c r="CD22" s="13">
        <f t="shared" si="41"/>
        <v>1.269999999999996</v>
      </c>
      <c r="CE22" s="14">
        <f t="shared" si="42"/>
        <v>36.524999999999999</v>
      </c>
      <c r="CF22" s="9">
        <f t="shared" si="43"/>
        <v>2.7081330666327079</v>
      </c>
      <c r="CG22" s="9">
        <f>CF22/$I22</f>
        <v>3.2741607653757384E-3</v>
      </c>
      <c r="CH22" s="9">
        <f t="shared" si="14"/>
        <v>15.969598593700981</v>
      </c>
      <c r="CI22" s="9">
        <f t="shared" si="44"/>
        <v>3.2847516220848244E-3</v>
      </c>
      <c r="CJ22" s="9">
        <f>2^($Q22-CE22)</f>
        <v>6.3542082785250794E-4</v>
      </c>
      <c r="CO22" s="9">
        <v>28.45</v>
      </c>
      <c r="CP22" s="9">
        <v>24.23</v>
      </c>
      <c r="CQ22" s="9">
        <f t="shared" si="45"/>
        <v>4.2199999999999989</v>
      </c>
      <c r="CR22" s="15">
        <f t="shared" si="46"/>
        <v>26.34</v>
      </c>
      <c r="CU22" s="16">
        <v>28.29</v>
      </c>
      <c r="CV22" s="16">
        <v>27.17</v>
      </c>
      <c r="CW22" s="16">
        <f t="shared" si="47"/>
        <v>1.1199999999999974</v>
      </c>
      <c r="CX22" s="17">
        <f t="shared" si="48"/>
        <v>27.73</v>
      </c>
      <c r="CY22" s="16">
        <f t="shared" si="15"/>
        <v>1207.0464969790794</v>
      </c>
      <c r="CZ22" s="16">
        <f>CY22/$I22</f>
        <v>1.4593316447729514</v>
      </c>
      <c r="DA22" s="16">
        <f t="shared" si="16"/>
        <v>2035.5510565060576</v>
      </c>
      <c r="DC22" s="16">
        <v>24.24</v>
      </c>
      <c r="DD22" s="16">
        <f t="shared" si="49"/>
        <v>6.75</v>
      </c>
      <c r="DE22" s="18">
        <f t="shared" si="50"/>
        <v>30.11</v>
      </c>
      <c r="DF22" s="16">
        <v>30.99</v>
      </c>
      <c r="DG22" s="16">
        <f t="shared" si="51"/>
        <v>0.87999999999999901</v>
      </c>
      <c r="DM22" s="9">
        <v>24.94</v>
      </c>
      <c r="DN22" s="9">
        <v>29.69</v>
      </c>
      <c r="DO22" s="9">
        <f t="shared" si="52"/>
        <v>4.75</v>
      </c>
      <c r="DP22" s="9">
        <f t="shared" si="17"/>
        <v>29.770000000000003</v>
      </c>
      <c r="DQ22" s="9">
        <f t="shared" si="53"/>
        <v>8.0000000000001847E-2</v>
      </c>
      <c r="DR22" s="51">
        <f t="shared" si="54"/>
        <v>29.730000000000004</v>
      </c>
      <c r="DS22" s="9">
        <f t="shared" si="18"/>
        <v>301.52546785652004</v>
      </c>
      <c r="DT22" s="9">
        <f>DS22/$I22</f>
        <v>0.36454739568795225</v>
      </c>
      <c r="DU22" s="9">
        <f t="shared" si="19"/>
        <v>9.3620293864629414</v>
      </c>
      <c r="DV22" s="9">
        <f t="shared" si="55"/>
        <v>0.36475508606004242</v>
      </c>
      <c r="DW22" s="9">
        <f>2^($Q22-DR22)</f>
        <v>7.0560275300383071E-2</v>
      </c>
      <c r="EA22" s="9">
        <v>26.05</v>
      </c>
      <c r="EB22" s="9">
        <v>22.02</v>
      </c>
      <c r="EC22" s="9">
        <f t="shared" si="56"/>
        <v>4.0300000000000011</v>
      </c>
      <c r="ED22" s="9">
        <f t="shared" si="57"/>
        <v>27.33</v>
      </c>
      <c r="EE22" s="9">
        <f t="shared" si="58"/>
        <v>1.2799999999999976</v>
      </c>
      <c r="EF22" s="7">
        <f t="shared" si="59"/>
        <v>26.689999999999998</v>
      </c>
      <c r="EG22" s="9">
        <f t="shared" si="20"/>
        <v>2482.9730169486415</v>
      </c>
      <c r="EH22" s="9">
        <f>EG22/$I22</f>
        <v>3.0019399466542014</v>
      </c>
      <c r="EI22" s="9">
        <f t="shared" si="21"/>
        <v>5.0676661907740428</v>
      </c>
      <c r="EJ22" s="9">
        <f t="shared" si="60"/>
        <v>3.000077978571638</v>
      </c>
      <c r="EK22" s="9">
        <f>2^($Q22-EF22)</f>
        <v>0.58035195719186139</v>
      </c>
      <c r="EM22" s="16">
        <v>29.32</v>
      </c>
      <c r="EN22" s="9">
        <v>24.16</v>
      </c>
      <c r="EO22" s="9">
        <v>23.59</v>
      </c>
      <c r="EP22" s="9">
        <v>22.83</v>
      </c>
      <c r="EQ22" s="9">
        <f t="shared" si="61"/>
        <v>1.3300000000000018</v>
      </c>
      <c r="ER22" s="11">
        <f t="shared" si="62"/>
        <v>23.526666666666667</v>
      </c>
      <c r="ES22" s="9">
        <f t="shared" si="22"/>
        <v>22272.45037696393</v>
      </c>
      <c r="ET22" s="9">
        <f>ES22/I22</f>
        <v>26.927621863022612</v>
      </c>
      <c r="EU22" s="9">
        <f t="shared" si="23"/>
        <v>17.017822909560696</v>
      </c>
      <c r="EV22" s="9">
        <f t="shared" si="63"/>
        <v>26.877617105026971</v>
      </c>
      <c r="EW22" s="9">
        <f>2^($Q22-ER22)</f>
        <v>5.1993574176969961</v>
      </c>
      <c r="EZ22" s="8">
        <v>22.67</v>
      </c>
      <c r="FA22" s="9">
        <v>26.97</v>
      </c>
      <c r="FB22" s="9">
        <v>27.02</v>
      </c>
      <c r="FC22" s="9">
        <f t="shared" si="64"/>
        <v>5.0000000000000711E-2</v>
      </c>
      <c r="FD22" s="11">
        <f t="shared" si="65"/>
        <v>26.994999999999997</v>
      </c>
      <c r="FE22" s="9">
        <f t="shared" si="24"/>
        <v>2009.5832398156028</v>
      </c>
      <c r="FF22" s="9">
        <f>FE22/I22</f>
        <v>2.4296068312263941</v>
      </c>
      <c r="FG22" s="9">
        <f t="shared" si="25"/>
        <v>4.5511589124849223</v>
      </c>
      <c r="FH22" s="9">
        <f t="shared" si="66"/>
        <v>2.4283897687900957</v>
      </c>
      <c r="FI22" s="9">
        <f>2^($Q22-FD22)</f>
        <v>0.46976137460700712</v>
      </c>
      <c r="FL22" s="16">
        <v>24.39</v>
      </c>
      <c r="FM22" s="9">
        <v>30.04</v>
      </c>
      <c r="FN22" s="9">
        <v>30.04</v>
      </c>
      <c r="FO22" s="9">
        <v>29.42</v>
      </c>
      <c r="FP22" s="9">
        <f t="shared" si="67"/>
        <v>0.61999999999999744</v>
      </c>
      <c r="FQ22" s="11">
        <f t="shared" si="68"/>
        <v>29.833333333333332</v>
      </c>
      <c r="FR22" s="9">
        <f t="shared" si="26"/>
        <v>280.67258854146672</v>
      </c>
      <c r="FS22" s="9">
        <f>FR22/I22</f>
        <v>0.33933604985724058</v>
      </c>
      <c r="FT22" s="9">
        <f t="shared" si="27"/>
        <v>9.1058816197521342</v>
      </c>
      <c r="FU22" s="9">
        <f t="shared" si="69"/>
        <v>0.33954311095683032</v>
      </c>
      <c r="FV22" s="9">
        <f>2^($Q22-FQ22)</f>
        <v>6.5683129039408886E-2</v>
      </c>
    </row>
    <row r="23" spans="1:178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>10^(-(0.3012*H23)+11.434)</f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28"/>
        <v>25.64</v>
      </c>
      <c r="R23" s="53">
        <f t="shared" si="4"/>
        <v>5143.1832692747512</v>
      </c>
      <c r="T23" s="1">
        <v>22.79</v>
      </c>
      <c r="U23" s="1">
        <v>29.22</v>
      </c>
      <c r="V23" s="1">
        <f t="shared" si="29"/>
        <v>6.43</v>
      </c>
      <c r="W23" s="1">
        <f t="shared" si="30"/>
        <v>28.41</v>
      </c>
      <c r="X23" s="1">
        <f t="shared" si="31"/>
        <v>0.80999999999999872</v>
      </c>
      <c r="Y23" s="1">
        <v>28.89</v>
      </c>
      <c r="Z23" s="1">
        <v>29.75</v>
      </c>
      <c r="AA23" s="1">
        <v>29.57</v>
      </c>
      <c r="AB23" s="10">
        <f>AVERAGE(W23,U23,Y23,Z23,AA23)</f>
        <v>29.167999999999999</v>
      </c>
      <c r="AC23" s="9">
        <f t="shared" si="5"/>
        <v>445.24433244797876</v>
      </c>
      <c r="AD23" s="9">
        <f>AC23/I23</f>
        <v>0.32558051065501803</v>
      </c>
      <c r="AE23" s="9">
        <f t="shared" si="6"/>
        <v>1.8680186162672794</v>
      </c>
      <c r="AF23" s="9">
        <f>2^(H23-AB23)</f>
        <v>0.32578678734082306</v>
      </c>
      <c r="AG23" s="9">
        <f>2^(Q23-AB23)</f>
        <v>8.668943557071164E-2</v>
      </c>
      <c r="AJ23" s="9">
        <v>34.46</v>
      </c>
      <c r="AK23" s="9">
        <v>35.32</v>
      </c>
      <c r="AL23" s="11">
        <f t="shared" si="70"/>
        <v>34.89</v>
      </c>
      <c r="AM23" s="9">
        <f t="shared" si="32"/>
        <v>8.4165091518946724</v>
      </c>
      <c r="AN23" s="9">
        <f>AM23/$I23</f>
        <v>6.1544890027918873E-3</v>
      </c>
      <c r="AO23" s="9">
        <f t="shared" si="7"/>
        <v>39.478441537495343</v>
      </c>
      <c r="AP23" s="9">
        <f t="shared" si="33"/>
        <v>6.1721977489326181E-3</v>
      </c>
      <c r="AQ23" s="9">
        <f>2^($Q23-AL23)</f>
        <v>1.6423758110424122E-3</v>
      </c>
      <c r="AU23" s="9">
        <v>30.23</v>
      </c>
      <c r="AV23" s="9">
        <v>30.07</v>
      </c>
      <c r="AW23" s="9">
        <f t="shared" si="8"/>
        <v>0.16000000000000014</v>
      </c>
      <c r="AX23" s="9">
        <v>31.78</v>
      </c>
      <c r="AY23" s="9">
        <v>30.55</v>
      </c>
      <c r="AZ23" s="10">
        <f t="shared" si="34"/>
        <v>30.657499999999999</v>
      </c>
      <c r="BA23" s="9">
        <f t="shared" si="9"/>
        <v>158.47508741452347</v>
      </c>
      <c r="BB23" s="9">
        <f>BA23/$I23</f>
        <v>0.11588333893626275</v>
      </c>
      <c r="BC23" s="9">
        <f t="shared" si="10"/>
        <v>1.7446688215808492</v>
      </c>
      <c r="BD23" s="9">
        <f t="shared" si="35"/>
        <v>0.11602438858059212</v>
      </c>
      <c r="BE23" s="9">
        <f>2^($Q23-AZ23)</f>
        <v>3.0873224910641161E-2</v>
      </c>
      <c r="BH23" s="9">
        <v>30.34</v>
      </c>
      <c r="BI23" s="9">
        <v>31.97</v>
      </c>
      <c r="BJ23" s="9">
        <f t="shared" si="36"/>
        <v>1.629999999999999</v>
      </c>
      <c r="BK23" s="11">
        <f>AVERAGE(BH23:BI23)</f>
        <v>31.155000000000001</v>
      </c>
      <c r="BL23" s="9">
        <f t="shared" si="37"/>
        <v>112.23130168590556</v>
      </c>
      <c r="BM23" s="9">
        <f>BL23/$I23</f>
        <v>8.2068028386737074E-2</v>
      </c>
      <c r="BN23" s="9">
        <f t="shared" si="11"/>
        <v>3.8533104476568045</v>
      </c>
      <c r="BP23" s="9">
        <v>27.36</v>
      </c>
      <c r="BQ23" s="9">
        <v>26.57</v>
      </c>
      <c r="BR23" s="9">
        <f t="shared" si="38"/>
        <v>0.78999999999999915</v>
      </c>
      <c r="BS23" s="12">
        <f t="shared" si="39"/>
        <v>26.965</v>
      </c>
      <c r="BT23" s="9">
        <f t="shared" si="12"/>
        <v>2051.8329509945829</v>
      </c>
      <c r="BU23" s="9">
        <f>BT23/$I23</f>
        <v>1.5003825344405943</v>
      </c>
      <c r="BV23" s="9">
        <f t="shared" si="13"/>
        <v>5.1206606998886262</v>
      </c>
      <c r="BW23" s="9">
        <f t="shared" si="40"/>
        <v>1.5000389892858152</v>
      </c>
      <c r="BX23" s="9">
        <f>2^($Q23-BS23)</f>
        <v>0.39914919317832515</v>
      </c>
      <c r="CB23" s="9">
        <v>35.200000000000003</v>
      </c>
      <c r="CC23" s="9">
        <v>39.06</v>
      </c>
      <c r="CD23" s="13">
        <f t="shared" si="41"/>
        <v>3.8599999999999994</v>
      </c>
      <c r="CE23" s="14">
        <f t="shared" si="42"/>
        <v>37.130000000000003</v>
      </c>
      <c r="CF23" s="9">
        <f t="shared" si="43"/>
        <v>1.7800983596894209</v>
      </c>
      <c r="CG23" s="9">
        <f>CF23/$I23</f>
        <v>1.3016793044334969E-3</v>
      </c>
      <c r="CH23" s="9">
        <f t="shared" si="14"/>
        <v>6.3488928855774498</v>
      </c>
      <c r="CI23" s="9">
        <f t="shared" si="44"/>
        <v>1.3065698777208073E-3</v>
      </c>
      <c r="CJ23" s="9">
        <f>2^($Q23-CE23)</f>
        <v>3.4766850478444111E-4</v>
      </c>
      <c r="CO23" s="9">
        <v>28.54</v>
      </c>
      <c r="CP23" s="9">
        <v>24.16</v>
      </c>
      <c r="CQ23" s="9">
        <f t="shared" si="45"/>
        <v>4.379999999999999</v>
      </c>
      <c r="CR23" s="15">
        <f t="shared" si="46"/>
        <v>26.35</v>
      </c>
      <c r="CU23" s="16">
        <v>28.52</v>
      </c>
      <c r="CV23" s="16">
        <v>27.13</v>
      </c>
      <c r="CW23" s="16">
        <f t="shared" si="47"/>
        <v>1.3900000000000006</v>
      </c>
      <c r="CX23" s="17">
        <f t="shared" si="48"/>
        <v>27.824999999999999</v>
      </c>
      <c r="CY23" s="16">
        <f t="shared" si="15"/>
        <v>1130.082110551172</v>
      </c>
      <c r="CZ23" s="16">
        <f>CY23/$I23</f>
        <v>0.82636135672392752</v>
      </c>
      <c r="DA23" s="16">
        <f t="shared" si="16"/>
        <v>1152.6514475034753</v>
      </c>
      <c r="DC23" s="16">
        <v>24.25</v>
      </c>
      <c r="DD23" s="16">
        <f t="shared" si="49"/>
        <v>6.52</v>
      </c>
      <c r="DE23" s="18">
        <f t="shared" si="50"/>
        <v>30.12</v>
      </c>
      <c r="DF23" s="16">
        <v>30.77</v>
      </c>
      <c r="DG23" s="16">
        <f t="shared" si="51"/>
        <v>0.64999999999999858</v>
      </c>
      <c r="DM23" s="9">
        <v>26.78</v>
      </c>
      <c r="DN23" s="9">
        <v>32.72</v>
      </c>
      <c r="DO23" s="9">
        <f t="shared" si="52"/>
        <v>5.9399999999999977</v>
      </c>
      <c r="DP23" s="9">
        <f t="shared" si="17"/>
        <v>31.61</v>
      </c>
      <c r="DQ23" s="9">
        <f t="shared" si="53"/>
        <v>1.1099999999999994</v>
      </c>
      <c r="DR23" s="51">
        <f t="shared" si="54"/>
        <v>32.164999999999999</v>
      </c>
      <c r="DS23" s="9">
        <f t="shared" si="18"/>
        <v>55.706003229189946</v>
      </c>
      <c r="DT23" s="9">
        <f>DS23/$I23</f>
        <v>4.0734463430882197E-2</v>
      </c>
      <c r="DU23" s="9">
        <f t="shared" si="19"/>
        <v>1.0461115569404751</v>
      </c>
      <c r="DV23" s="9">
        <f t="shared" si="55"/>
        <v>4.080811834652863E-2</v>
      </c>
      <c r="DW23" s="9">
        <f>2^($Q23-DR23)</f>
        <v>1.0858736092518268E-2</v>
      </c>
      <c r="EA23" s="9">
        <v>26.08</v>
      </c>
      <c r="EB23" s="9">
        <v>21.5</v>
      </c>
      <c r="EC23" s="9">
        <f t="shared" si="56"/>
        <v>4.5799999999999983</v>
      </c>
      <c r="ED23" s="9">
        <f t="shared" si="57"/>
        <v>26.81</v>
      </c>
      <c r="EE23" s="9">
        <f t="shared" si="58"/>
        <v>0.73000000000000043</v>
      </c>
      <c r="EF23" s="7">
        <f t="shared" si="59"/>
        <v>26.445</v>
      </c>
      <c r="EG23" s="9">
        <f t="shared" si="20"/>
        <v>2942.8355922820201</v>
      </c>
      <c r="EH23" s="9">
        <f>EG23/$I23</f>
        <v>2.1519193958990779</v>
      </c>
      <c r="EI23" s="9">
        <f t="shared" si="21"/>
        <v>3.6327206278803179</v>
      </c>
      <c r="EJ23" s="9">
        <f t="shared" si="60"/>
        <v>2.1509887809147514</v>
      </c>
      <c r="EK23" s="9">
        <f>2^($Q23-EF23)</f>
        <v>0.57236208029934244</v>
      </c>
      <c r="EM23" s="16">
        <v>30.28</v>
      </c>
      <c r="EN23" s="9">
        <v>25.47</v>
      </c>
      <c r="EO23" s="9">
        <v>24.42</v>
      </c>
      <c r="EP23" s="9">
        <v>23.56</v>
      </c>
      <c r="EQ23" s="9">
        <f t="shared" si="61"/>
        <v>1.9100000000000001</v>
      </c>
      <c r="ER23" s="11">
        <f t="shared" si="62"/>
        <v>24.483333333333334</v>
      </c>
      <c r="ES23" s="9">
        <f t="shared" si="22"/>
        <v>11471.49446741467</v>
      </c>
      <c r="ET23" s="9">
        <f>ES23/I23</f>
        <v>8.3884167736451953</v>
      </c>
      <c r="EU23" s="9">
        <f t="shared" si="23"/>
        <v>5.3013441688852696</v>
      </c>
      <c r="EV23" s="9">
        <f t="shared" si="63"/>
        <v>8.3783529825649925</v>
      </c>
      <c r="EW23" s="9">
        <f>2^($Q23-ER23)</f>
        <v>2.2294172731778432</v>
      </c>
      <c r="EZ23" s="8">
        <v>22.69</v>
      </c>
      <c r="FA23" s="9">
        <v>26.44</v>
      </c>
      <c r="FB23" s="9">
        <v>26.55</v>
      </c>
      <c r="FC23" s="9">
        <f t="shared" si="64"/>
        <v>0.10999999999999943</v>
      </c>
      <c r="FD23" s="11">
        <f t="shared" si="65"/>
        <v>26.495000000000001</v>
      </c>
      <c r="FE23" s="9">
        <f t="shared" si="24"/>
        <v>2842.5361726327533</v>
      </c>
      <c r="FF23" s="9">
        <f>FE23/I23</f>
        <v>2.0785764381386316</v>
      </c>
      <c r="FG23" s="9">
        <f t="shared" si="25"/>
        <v>3.8936059777790066</v>
      </c>
      <c r="FH23" s="9">
        <f t="shared" si="66"/>
        <v>2.077718206595323</v>
      </c>
      <c r="FI23" s="9">
        <f>2^($Q23-FD23)</f>
        <v>0.55286532666013422</v>
      </c>
      <c r="FL23" s="16">
        <v>25.13</v>
      </c>
      <c r="FM23" s="9">
        <v>30.46</v>
      </c>
      <c r="FN23" s="9">
        <v>30.44</v>
      </c>
      <c r="FO23" s="9">
        <v>29.59</v>
      </c>
      <c r="FP23" s="9">
        <f t="shared" si="67"/>
        <v>0.87000000000000099</v>
      </c>
      <c r="FQ23" s="11">
        <f t="shared" si="68"/>
        <v>30.163333333333338</v>
      </c>
      <c r="FR23" s="9">
        <f t="shared" si="26"/>
        <v>223.2564424200288</v>
      </c>
      <c r="FS23" s="9">
        <f>FR23/I23</f>
        <v>0.16325406351719993</v>
      </c>
      <c r="FT23" s="9">
        <f t="shared" si="27"/>
        <v>4.3808259598605055</v>
      </c>
      <c r="FU23" s="9">
        <f t="shared" si="69"/>
        <v>0.16342115590026238</v>
      </c>
      <c r="FV23" s="9">
        <f>2^($Q23-FQ23)</f>
        <v>4.3485151380575404E-2</v>
      </c>
    </row>
    <row r="24" spans="1:178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>10^(-(0.3012*H24)+11.434)</f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28"/>
        <v>23.987500000000001</v>
      </c>
      <c r="R24" s="53">
        <f t="shared" si="4"/>
        <v>16179.496410534062</v>
      </c>
      <c r="T24" s="1">
        <v>23.11</v>
      </c>
      <c r="U24" s="1">
        <v>28.16</v>
      </c>
      <c r="V24" s="1">
        <f t="shared" si="29"/>
        <v>5.0500000000000007</v>
      </c>
      <c r="W24" s="1">
        <f t="shared" si="30"/>
        <v>28.73</v>
      </c>
      <c r="X24" s="1">
        <f t="shared" si="31"/>
        <v>0.57000000000000028</v>
      </c>
      <c r="Y24" s="1">
        <v>29.67</v>
      </c>
      <c r="Z24" s="1">
        <v>29.36</v>
      </c>
      <c r="AA24" s="1">
        <v>29.29</v>
      </c>
      <c r="AB24" s="10">
        <f>AVERAGE(W24,U24,Y24,Z24,AA24)</f>
        <v>29.042000000000002</v>
      </c>
      <c r="AC24" s="9">
        <f t="shared" si="5"/>
        <v>485.90302188818828</v>
      </c>
      <c r="AD24" s="9">
        <f>AC24/I24</f>
        <v>0.23846222946211731</v>
      </c>
      <c r="AE24" s="9">
        <f t="shared" si="6"/>
        <v>1.3681773611560901</v>
      </c>
      <c r="AF24" s="9">
        <f>2^(H24-AB24)</f>
        <v>0.2386552535349292</v>
      </c>
      <c r="AG24" s="9">
        <f>2^(Q24-AB24)</f>
        <v>3.0091503460335456E-2</v>
      </c>
      <c r="AJ24" s="9">
        <v>36.200000000000003</v>
      </c>
      <c r="AK24" s="9">
        <v>36.590000000000003</v>
      </c>
      <c r="AL24" s="11">
        <f t="shared" si="70"/>
        <v>36.395000000000003</v>
      </c>
      <c r="AM24" s="9">
        <f t="shared" si="32"/>
        <v>2.9636437683287462</v>
      </c>
      <c r="AN24" s="9">
        <f>AM24/$I24</f>
        <v>1.4544406362836061E-3</v>
      </c>
      <c r="AO24" s="9">
        <f t="shared" si="7"/>
        <v>9.3296209649952448</v>
      </c>
      <c r="AP24" s="9">
        <f t="shared" si="33"/>
        <v>1.4598137193700552E-3</v>
      </c>
      <c r="AQ24" s="9">
        <f>2^($Q24-AL24)</f>
        <v>1.8406462433662681E-4</v>
      </c>
      <c r="AU24" s="9">
        <v>29.84</v>
      </c>
      <c r="AV24" s="9">
        <v>29.92</v>
      </c>
      <c r="AW24" s="9">
        <f t="shared" si="8"/>
        <v>8.0000000000001847E-2</v>
      </c>
      <c r="AX24" s="9">
        <v>28.55</v>
      </c>
      <c r="AY24" s="9">
        <v>29.95</v>
      </c>
      <c r="AZ24" s="10">
        <f t="shared" si="34"/>
        <v>29.565000000000001</v>
      </c>
      <c r="BA24" s="9">
        <f t="shared" si="9"/>
        <v>338.08196194689543</v>
      </c>
      <c r="BB24" s="9">
        <f>BA24/$I24</f>
        <v>0.16591742540208962</v>
      </c>
      <c r="BC24" s="9">
        <f t="shared" si="10"/>
        <v>2.4979514890851111</v>
      </c>
      <c r="BD24" s="9">
        <f t="shared" si="35"/>
        <v>0.16608572676206398</v>
      </c>
      <c r="BE24" s="9">
        <f>2^($Q24-AZ24)</f>
        <v>2.0941375258020506E-2</v>
      </c>
      <c r="BH24" s="9">
        <v>31.51</v>
      </c>
      <c r="BI24" s="9">
        <v>33.39</v>
      </c>
      <c r="BJ24" s="9">
        <f t="shared" si="36"/>
        <v>1.879999999999999</v>
      </c>
      <c r="BK24" s="11">
        <f>AVERAGE(BH24:BI24)</f>
        <v>32.450000000000003</v>
      </c>
      <c r="BL24" s="9">
        <f t="shared" si="37"/>
        <v>45.715134304435225</v>
      </c>
      <c r="BM24" s="9">
        <f>BL24/$I24</f>
        <v>2.2435202818936701E-2</v>
      </c>
      <c r="BN24" s="9">
        <f t="shared" si="11"/>
        <v>1.0533919617286582</v>
      </c>
      <c r="BP24" s="9">
        <v>29.5</v>
      </c>
      <c r="BQ24" s="9">
        <v>27.99</v>
      </c>
      <c r="BR24" s="9">
        <f t="shared" si="38"/>
        <v>1.5100000000000016</v>
      </c>
      <c r="BS24" s="12">
        <f t="shared" si="39"/>
        <v>28.744999999999997</v>
      </c>
      <c r="BT24" s="9">
        <f t="shared" si="12"/>
        <v>597.04353498811884</v>
      </c>
      <c r="BU24" s="9">
        <f>BT24/$I24</f>
        <v>0.29300565344492119</v>
      </c>
      <c r="BV24" s="9">
        <f t="shared" si="13"/>
        <v>1</v>
      </c>
      <c r="BW24" s="9">
        <f t="shared" si="40"/>
        <v>0.29320873730797054</v>
      </c>
      <c r="BX24" s="9">
        <f>2^($Q24-BS24)</f>
        <v>3.6970029373403462E-2</v>
      </c>
      <c r="CB24" s="9">
        <v>37.83</v>
      </c>
      <c r="CC24" s="9">
        <v>39.04</v>
      </c>
      <c r="CD24" s="13">
        <f t="shared" si="41"/>
        <v>1.2100000000000009</v>
      </c>
      <c r="CE24" s="14">
        <f t="shared" si="42"/>
        <v>38.435000000000002</v>
      </c>
      <c r="CF24" s="9">
        <f t="shared" si="43"/>
        <v>0.72007544255631295</v>
      </c>
      <c r="CG24" s="9">
        <f>CF24/$I24</f>
        <v>3.53384909494166E-4</v>
      </c>
      <c r="CH24" s="9">
        <f t="shared" si="14"/>
        <v>1.7236218860638477</v>
      </c>
      <c r="CI24" s="9">
        <f t="shared" si="44"/>
        <v>3.5497375911140396E-4</v>
      </c>
      <c r="CJ24" s="9">
        <f>2^($Q24-CE24)</f>
        <v>4.4757841876150985E-5</v>
      </c>
      <c r="CO24" s="9">
        <v>28.12</v>
      </c>
      <c r="CP24" s="9">
        <v>25.23</v>
      </c>
      <c r="CQ24" s="9">
        <f t="shared" si="45"/>
        <v>2.8900000000000006</v>
      </c>
      <c r="CR24" s="15">
        <f t="shared" si="46"/>
        <v>26.675000000000001</v>
      </c>
      <c r="CU24" s="16">
        <v>29.65</v>
      </c>
      <c r="CV24" s="16">
        <v>27.84</v>
      </c>
      <c r="CW24" s="16">
        <f t="shared" si="47"/>
        <v>1.8099999999999987</v>
      </c>
      <c r="CX24" s="17">
        <f t="shared" si="48"/>
        <v>28.744999999999997</v>
      </c>
      <c r="CY24" s="16">
        <f t="shared" si="15"/>
        <v>597.04353498811884</v>
      </c>
      <c r="CZ24" s="16">
        <f>CY24/$I24</f>
        <v>0.29300565344492119</v>
      </c>
      <c r="DA24" s="16">
        <f t="shared" si="16"/>
        <v>408.69939987140606</v>
      </c>
      <c r="DC24" s="16">
        <v>25.6</v>
      </c>
      <c r="DD24" s="16">
        <f t="shared" si="49"/>
        <v>7.1299999999999955</v>
      </c>
      <c r="DE24" s="18">
        <f t="shared" si="50"/>
        <v>31.470000000000002</v>
      </c>
      <c r="DF24" s="16">
        <v>32.729999999999997</v>
      </c>
      <c r="DG24" s="16">
        <f t="shared" si="51"/>
        <v>1.2599999999999945</v>
      </c>
      <c r="DM24" s="9">
        <v>27.01</v>
      </c>
      <c r="DN24" s="9">
        <v>31.47</v>
      </c>
      <c r="DO24" s="9">
        <f t="shared" si="52"/>
        <v>4.4599999999999973</v>
      </c>
      <c r="DP24" s="9">
        <f t="shared" si="17"/>
        <v>31.840000000000003</v>
      </c>
      <c r="DQ24" s="9">
        <f t="shared" si="53"/>
        <v>0.37000000000000455</v>
      </c>
      <c r="DR24" s="51">
        <f t="shared" si="54"/>
        <v>31.655000000000001</v>
      </c>
      <c r="DS24" s="9">
        <f t="shared" si="18"/>
        <v>79.343983384313617</v>
      </c>
      <c r="DT24" s="9">
        <f>DS24/$I24</f>
        <v>3.8938928798393946E-2</v>
      </c>
      <c r="DU24" s="9">
        <f t="shared" si="19"/>
        <v>1</v>
      </c>
      <c r="DV24" s="9">
        <f t="shared" si="55"/>
        <v>3.9010329653175378E-2</v>
      </c>
      <c r="DW24" s="9">
        <f>2^($Q24-DR24)</f>
        <v>4.9187246136844264E-3</v>
      </c>
      <c r="EA24" s="9">
        <v>27.06</v>
      </c>
      <c r="EB24" s="9">
        <v>23.09</v>
      </c>
      <c r="EC24" s="9">
        <f t="shared" si="56"/>
        <v>3.9699999999999989</v>
      </c>
      <c r="ED24" s="9">
        <f t="shared" si="57"/>
        <v>28.4</v>
      </c>
      <c r="EE24" s="9">
        <f t="shared" si="58"/>
        <v>1.3399999999999999</v>
      </c>
      <c r="EF24" s="7">
        <f t="shared" si="59"/>
        <v>27.729999999999997</v>
      </c>
      <c r="EG24" s="9">
        <f t="shared" si="20"/>
        <v>1207.0464969790848</v>
      </c>
      <c r="EH24" s="9">
        <f>EG24/$I24</f>
        <v>0.59237128761941615</v>
      </c>
      <c r="EI24" s="9">
        <f t="shared" si="21"/>
        <v>1</v>
      </c>
      <c r="EJ24" s="9">
        <f t="shared" si="60"/>
        <v>0.59254638547079286</v>
      </c>
      <c r="EK24" s="9">
        <f>2^($Q24-EF24)</f>
        <v>7.4712839314027377E-2</v>
      </c>
      <c r="EM24" s="16">
        <v>31.26</v>
      </c>
      <c r="EN24" s="9">
        <v>26.38</v>
      </c>
      <c r="EO24" s="9">
        <v>24.24</v>
      </c>
      <c r="EP24" s="9">
        <v>24.27</v>
      </c>
      <c r="EQ24" s="9">
        <f t="shared" si="61"/>
        <v>2.1400000000000006</v>
      </c>
      <c r="ER24" s="11">
        <f t="shared" si="62"/>
        <v>24.963333333333335</v>
      </c>
      <c r="ES24" s="9">
        <f t="shared" si="22"/>
        <v>8223.2595864857412</v>
      </c>
      <c r="ET24" s="9">
        <f>ES24/I24</f>
        <v>4.0356547008475951</v>
      </c>
      <c r="EU24" s="9">
        <f t="shared" si="23"/>
        <v>2.5504687109956112</v>
      </c>
      <c r="EV24" s="9">
        <f t="shared" si="63"/>
        <v>4.0324780116810333</v>
      </c>
      <c r="EW24" s="9">
        <f>2^($Q24-ER24)</f>
        <v>0.50844607124672758</v>
      </c>
      <c r="EZ24" s="8">
        <v>23.1</v>
      </c>
      <c r="FA24" s="9">
        <v>27.25</v>
      </c>
      <c r="FB24" s="9">
        <v>27.03</v>
      </c>
      <c r="FC24" s="9">
        <f t="shared" si="64"/>
        <v>0.21999999999999886</v>
      </c>
      <c r="FD24" s="11">
        <f t="shared" si="65"/>
        <v>27.14</v>
      </c>
      <c r="FE24" s="9">
        <f t="shared" si="24"/>
        <v>1817.3224851205027</v>
      </c>
      <c r="FF24" s="9">
        <f>FE24/I24</f>
        <v>0.89187091236734939</v>
      </c>
      <c r="FG24" s="9">
        <f t="shared" si="25"/>
        <v>1.6706597131017424</v>
      </c>
      <c r="FH24" s="9">
        <f t="shared" si="66"/>
        <v>0.89192851942009321</v>
      </c>
      <c r="FI24" s="9">
        <f>2^($Q24-FD24)</f>
        <v>0.11246125836728517</v>
      </c>
      <c r="FL24" s="16">
        <v>26.36</v>
      </c>
      <c r="FM24" s="9">
        <v>31.12</v>
      </c>
      <c r="FN24" s="9">
        <v>30.82</v>
      </c>
      <c r="FO24" s="9">
        <v>30.65</v>
      </c>
      <c r="FP24" s="9">
        <f t="shared" si="67"/>
        <v>0.47000000000000242</v>
      </c>
      <c r="FQ24" s="11">
        <f t="shared" si="68"/>
        <v>30.863333333333333</v>
      </c>
      <c r="FR24" s="9">
        <f t="shared" si="26"/>
        <v>137.39280811846032</v>
      </c>
      <c r="FS24" s="9">
        <f>FR24/I24</f>
        <v>6.7427025270750576E-2</v>
      </c>
      <c r="FT24" s="9">
        <f t="shared" si="27"/>
        <v>1.8093642286040466</v>
      </c>
      <c r="FU24" s="9">
        <f t="shared" si="69"/>
        <v>6.7529733143450829E-2</v>
      </c>
      <c r="FV24" s="9">
        <f>2^($Q24-FQ24)</f>
        <v>8.5146719733293873E-3</v>
      </c>
    </row>
    <row r="25" spans="1:178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>10^(-(0.3012*H25)+11.434)</f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28"/>
        <v>24.950000000000003</v>
      </c>
      <c r="R25" s="53">
        <f t="shared" si="4"/>
        <v>8299.6542355479796</v>
      </c>
      <c r="T25" s="1">
        <v>23.34</v>
      </c>
      <c r="U25" s="1">
        <v>28.19</v>
      </c>
      <c r="V25" s="1">
        <f t="shared" si="29"/>
        <v>4.8500000000000014</v>
      </c>
      <c r="W25" s="1">
        <f t="shared" si="30"/>
        <v>28.96</v>
      </c>
      <c r="X25" s="1">
        <f t="shared" si="31"/>
        <v>0.76999999999999957</v>
      </c>
      <c r="Y25" s="1">
        <v>29.65</v>
      </c>
      <c r="Z25" s="1">
        <v>29.44</v>
      </c>
      <c r="AA25" s="1">
        <v>29.63</v>
      </c>
      <c r="AB25" s="10">
        <f>AVERAGE(W25,U25,Y25,Z25,AA25)</f>
        <v>29.173999999999999</v>
      </c>
      <c r="AC25" s="9">
        <f t="shared" si="5"/>
        <v>443.3954171324508</v>
      </c>
      <c r="AD25" s="9">
        <f>AC25/I25</f>
        <v>0.68810260184754957</v>
      </c>
      <c r="AE25" s="9">
        <f t="shared" si="6"/>
        <v>3.9479896003823138</v>
      </c>
      <c r="AF25" s="9">
        <f>2^(H25-AB25)</f>
        <v>0.68824780079534797</v>
      </c>
      <c r="AG25" s="9">
        <f>2^(Q25-AB25)</f>
        <v>5.3511767784153681E-2</v>
      </c>
      <c r="AJ25" s="9">
        <v>35.28</v>
      </c>
      <c r="AK25" s="9">
        <v>37.04</v>
      </c>
      <c r="AL25" s="11">
        <f t="shared" si="70"/>
        <v>36.159999999999997</v>
      </c>
      <c r="AM25" s="9">
        <f t="shared" si="32"/>
        <v>3.4882531894798219</v>
      </c>
      <c r="AN25" s="9">
        <f>AM25/$I25</f>
        <v>5.4133985215888457E-3</v>
      </c>
      <c r="AO25" s="9">
        <f t="shared" si="7"/>
        <v>34.724659830696197</v>
      </c>
      <c r="AP25" s="9">
        <f t="shared" si="33"/>
        <v>5.4293680462591341E-3</v>
      </c>
      <c r="AQ25" s="9">
        <f>2^($Q25-AL25)</f>
        <v>4.2213731997454567E-4</v>
      </c>
      <c r="AU25" s="9">
        <v>29.34</v>
      </c>
      <c r="AV25" s="9">
        <v>29.33</v>
      </c>
      <c r="AW25" s="9">
        <f t="shared" si="8"/>
        <v>1.0000000000001563E-2</v>
      </c>
      <c r="AX25" s="9">
        <v>28.82</v>
      </c>
      <c r="AY25" s="9">
        <v>30.31</v>
      </c>
      <c r="AZ25" s="10">
        <f t="shared" si="34"/>
        <v>29.450000000000003</v>
      </c>
      <c r="BA25" s="9">
        <f t="shared" si="9"/>
        <v>366.15081065627595</v>
      </c>
      <c r="BB25" s="9">
        <f>BA25/$I25</f>
        <v>0.56822717544216472</v>
      </c>
      <c r="BC25" s="9">
        <f t="shared" si="10"/>
        <v>8.5548815357672829</v>
      </c>
      <c r="BD25" s="9">
        <f t="shared" si="35"/>
        <v>0.56840848661800514</v>
      </c>
      <c r="BE25" s="9">
        <f>2^($Q25-AZ25)</f>
        <v>4.4194173824159223E-2</v>
      </c>
      <c r="BH25" s="9">
        <v>30.8</v>
      </c>
      <c r="BI25" s="9">
        <v>34.43</v>
      </c>
      <c r="BJ25" s="9">
        <f t="shared" si="36"/>
        <v>3.629999999999999</v>
      </c>
      <c r="BK25" s="11">
        <f>AVERAGE(BH25:BI25)</f>
        <v>32.615000000000002</v>
      </c>
      <c r="BL25" s="9">
        <f t="shared" si="37"/>
        <v>40.771998541092572</v>
      </c>
      <c r="BM25" s="9">
        <f>BL25/$I25</f>
        <v>6.3273812030108609E-2</v>
      </c>
      <c r="BN25" s="9">
        <f t="shared" si="11"/>
        <v>2.9708724061182976</v>
      </c>
      <c r="BP25" s="9">
        <v>29.47</v>
      </c>
      <c r="BQ25" s="9">
        <v>27.54</v>
      </c>
      <c r="BR25" s="9">
        <f t="shared" si="38"/>
        <v>1.9299999999999997</v>
      </c>
      <c r="BS25" s="12">
        <f t="shared" si="39"/>
        <v>28.504999999999999</v>
      </c>
      <c r="BT25" s="9">
        <f t="shared" si="12"/>
        <v>705.17027950733666</v>
      </c>
      <c r="BU25" s="9">
        <f>BT25/$I25</f>
        <v>1.0943493895644272</v>
      </c>
      <c r="BV25" s="9">
        <f t="shared" si="13"/>
        <v>3.7349087865642208</v>
      </c>
      <c r="BW25" s="9">
        <f t="shared" si="40"/>
        <v>1.0942937012607388</v>
      </c>
      <c r="BX25" s="9">
        <f>2^($Q25-BS25)</f>
        <v>8.5082132281217304E-2</v>
      </c>
      <c r="CB25" s="9">
        <v>39.22</v>
      </c>
      <c r="CC25" s="9">
        <v>39.21</v>
      </c>
      <c r="CD25" s="13">
        <f t="shared" si="41"/>
        <v>9.9999999999980105E-3</v>
      </c>
      <c r="CE25" s="14">
        <f t="shared" si="42"/>
        <v>39.215000000000003</v>
      </c>
      <c r="CF25" s="9">
        <f t="shared" si="43"/>
        <v>0.41922000614118377</v>
      </c>
      <c r="CG25" s="9">
        <f>CF25/$I25</f>
        <v>6.5058493125138401E-4</v>
      </c>
      <c r="CH25" s="9">
        <f t="shared" si="14"/>
        <v>3.1732040506578048</v>
      </c>
      <c r="CI25" s="9">
        <f t="shared" si="44"/>
        <v>6.5328493886040431E-4</v>
      </c>
      <c r="CJ25" s="9">
        <f>2^($Q25-CE25)</f>
        <v>5.0793379804170203E-5</v>
      </c>
      <c r="CO25" s="9">
        <v>29.37</v>
      </c>
      <c r="CP25" s="9">
        <v>25.32</v>
      </c>
      <c r="CQ25" s="9">
        <f t="shared" si="45"/>
        <v>4.0500000000000007</v>
      </c>
      <c r="CR25" s="15">
        <f t="shared" si="46"/>
        <v>27.344999999999999</v>
      </c>
      <c r="CU25" s="16">
        <v>29.65</v>
      </c>
      <c r="CV25" s="16">
        <v>29.08</v>
      </c>
      <c r="CW25" s="16">
        <f t="shared" si="47"/>
        <v>0.57000000000000028</v>
      </c>
      <c r="CX25" s="17">
        <f t="shared" si="48"/>
        <v>29.364999999999998</v>
      </c>
      <c r="CY25" s="16">
        <f t="shared" si="15"/>
        <v>388.38459893985566</v>
      </c>
      <c r="CZ25" s="16">
        <f>CY25/$I25</f>
        <v>0.60273165378296956</v>
      </c>
      <c r="DA25" s="16">
        <f t="shared" si="16"/>
        <v>840.72120209416255</v>
      </c>
      <c r="DC25" s="16">
        <v>26.2</v>
      </c>
      <c r="DD25" s="16">
        <f t="shared" si="49"/>
        <v>5.5800000000000018</v>
      </c>
      <c r="DE25" s="18">
        <f t="shared" si="50"/>
        <v>32.07</v>
      </c>
      <c r="DF25" s="16">
        <v>31.78</v>
      </c>
      <c r="DG25" s="16">
        <f t="shared" si="51"/>
        <v>0.28999999999999915</v>
      </c>
      <c r="DM25" s="9">
        <v>27.52</v>
      </c>
      <c r="DN25" s="9">
        <v>32.04</v>
      </c>
      <c r="DO25" s="9">
        <f t="shared" si="52"/>
        <v>4.5199999999999996</v>
      </c>
      <c r="DP25" s="9">
        <f t="shared" si="17"/>
        <v>32.35</v>
      </c>
      <c r="DQ25" s="9">
        <f t="shared" si="53"/>
        <v>0.31000000000000227</v>
      </c>
      <c r="DR25" s="51">
        <f t="shared" si="54"/>
        <v>32.195</v>
      </c>
      <c r="DS25" s="9">
        <f t="shared" si="18"/>
        <v>54.558949544225875</v>
      </c>
      <c r="DT25" s="9">
        <f>DS25/$I25</f>
        <v>8.4669695907651735E-2</v>
      </c>
      <c r="DU25" s="9">
        <f t="shared" si="19"/>
        <v>2.1744228339209983</v>
      </c>
      <c r="DV25" s="9">
        <f t="shared" si="55"/>
        <v>8.4787770465479362E-2</v>
      </c>
      <c r="DW25" s="9">
        <f>2^($Q25-DR25)</f>
        <v>6.5923109072657787E-3</v>
      </c>
      <c r="EA25" s="9">
        <v>26.69</v>
      </c>
      <c r="EB25" s="9">
        <v>23.12</v>
      </c>
      <c r="EC25" s="9">
        <f t="shared" si="56"/>
        <v>3.5700000000000003</v>
      </c>
      <c r="ED25" s="9">
        <f t="shared" si="57"/>
        <v>28.43</v>
      </c>
      <c r="EE25" s="9">
        <f t="shared" si="58"/>
        <v>1.7399999999999984</v>
      </c>
      <c r="EF25" s="7">
        <f t="shared" si="59"/>
        <v>27.560000000000002</v>
      </c>
      <c r="EG25" s="9">
        <f t="shared" si="20"/>
        <v>1358.0882757276181</v>
      </c>
      <c r="EH25" s="9">
        <f>EG25/$I25</f>
        <v>2.1076087843002487</v>
      </c>
      <c r="EI25" s="9">
        <f t="shared" si="21"/>
        <v>3.5579185358057646</v>
      </c>
      <c r="EJ25" s="9">
        <f t="shared" si="60"/>
        <v>2.1067220719096653</v>
      </c>
      <c r="EK25" s="9">
        <f>2^($Q25-EF25)</f>
        <v>0.16379917548229547</v>
      </c>
      <c r="EM25" s="16">
        <v>30.85</v>
      </c>
      <c r="EN25" s="9">
        <v>25.16</v>
      </c>
      <c r="EO25" s="9">
        <v>25.41</v>
      </c>
      <c r="EP25" s="9">
        <v>24.31</v>
      </c>
      <c r="EQ25" s="9">
        <f t="shared" si="61"/>
        <v>1.1000000000000014</v>
      </c>
      <c r="ER25" s="11">
        <f t="shared" si="62"/>
        <v>24.959999999999997</v>
      </c>
      <c r="ES25" s="9">
        <f t="shared" si="22"/>
        <v>8242.2920715748023</v>
      </c>
      <c r="ET25" s="9">
        <f>ES25/I25</f>
        <v>12.791162020386537</v>
      </c>
      <c r="EU25" s="9">
        <f t="shared" si="23"/>
        <v>8.083808186914375</v>
      </c>
      <c r="EV25" s="9">
        <f t="shared" si="63"/>
        <v>12.772774181706405</v>
      </c>
      <c r="EW25" s="9">
        <f>2^($Q25-ER25)</f>
        <v>0.99309249543703981</v>
      </c>
      <c r="EZ25" s="8">
        <v>24.34</v>
      </c>
      <c r="FA25" s="9">
        <v>27.35</v>
      </c>
      <c r="FB25" s="9">
        <v>27.14</v>
      </c>
      <c r="FC25" s="9">
        <f t="shared" si="64"/>
        <v>0.21000000000000085</v>
      </c>
      <c r="FD25" s="11">
        <f t="shared" si="65"/>
        <v>27.245000000000001</v>
      </c>
      <c r="FE25" s="9">
        <f t="shared" si="24"/>
        <v>1689.685977761909</v>
      </c>
      <c r="FF25" s="9">
        <f>FE25/I25</f>
        <v>2.6222132044634465</v>
      </c>
      <c r="FG25" s="9">
        <f t="shared" si="25"/>
        <v>4.9119507084631779</v>
      </c>
      <c r="FH25" s="9">
        <f t="shared" si="66"/>
        <v>2.6207868077167209</v>
      </c>
      <c r="FI25" s="9">
        <f>2^($Q25-FD25)</f>
        <v>0.20376808310065661</v>
      </c>
      <c r="FL25" s="16">
        <v>26.05</v>
      </c>
      <c r="FM25" s="9">
        <v>31.1</v>
      </c>
      <c r="FN25" s="9">
        <v>31.03</v>
      </c>
      <c r="FO25" s="9">
        <v>30.72</v>
      </c>
      <c r="FP25" s="9">
        <f t="shared" si="67"/>
        <v>0.38000000000000256</v>
      </c>
      <c r="FQ25" s="11">
        <f t="shared" si="68"/>
        <v>30.95</v>
      </c>
      <c r="FR25" s="9">
        <f t="shared" si="26"/>
        <v>129.37787092400907</v>
      </c>
      <c r="FS25" s="9">
        <f>FR25/I25</f>
        <v>0.20078071663450123</v>
      </c>
      <c r="FT25" s="9">
        <f t="shared" si="27"/>
        <v>5.3878314372196234</v>
      </c>
      <c r="FU25" s="9">
        <f t="shared" si="69"/>
        <v>0.20096274768578767</v>
      </c>
      <c r="FV25" s="9">
        <f>2^($Q25-FQ25)</f>
        <v>1.5625000000000049E-2</v>
      </c>
    </row>
    <row r="26" spans="1:178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>10^(-(0.3012*H26)+11.434)</f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28"/>
        <v>28.067499999999999</v>
      </c>
      <c r="R26" s="54">
        <f t="shared" si="4"/>
        <v>955.14432574197576</v>
      </c>
      <c r="S26" s="49"/>
      <c r="T26" s="31">
        <v>26.08</v>
      </c>
      <c r="U26" s="31">
        <v>31.34</v>
      </c>
      <c r="V26" s="31">
        <f t="shared" si="29"/>
        <v>5.2600000000000016</v>
      </c>
      <c r="W26" s="31">
        <f t="shared" si="30"/>
        <v>31.7</v>
      </c>
      <c r="X26" s="31">
        <f t="shared" si="31"/>
        <v>0.35999999999999943</v>
      </c>
      <c r="Y26" s="31">
        <v>31.79</v>
      </c>
      <c r="Z26" s="31">
        <v>31.14</v>
      </c>
      <c r="AA26" s="31">
        <v>30.94</v>
      </c>
      <c r="AB26" s="35">
        <f>AVERAGE(W26,U26,Y26,Z26,AA26)</f>
        <v>31.381999999999998</v>
      </c>
      <c r="AC26" s="34">
        <f t="shared" si="5"/>
        <v>95.882996944984484</v>
      </c>
      <c r="AD26" s="34">
        <f>AC26/I26</f>
        <v>1.0890494499341714</v>
      </c>
      <c r="AE26" s="34">
        <f t="shared" si="6"/>
        <v>6.2484226786789021</v>
      </c>
      <c r="AF26" s="9">
        <f>2^(H26-AB26)</f>
        <v>1.0889970153361073</v>
      </c>
      <c r="AG26" s="9">
        <f>2^(Q26-AB26)</f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32"/>
        <v>0.12156260552373735</v>
      </c>
      <c r="AN26" s="34">
        <f>AM26/$I26</f>
        <v>1.3807212216588507E-3</v>
      </c>
      <c r="AO26" s="34">
        <f t="shared" si="7"/>
        <v>8.8567421282434751</v>
      </c>
      <c r="AP26" s="9">
        <f t="shared" si="33"/>
        <v>1.3858626525394358E-3</v>
      </c>
      <c r="AQ26" s="9">
        <f>2^($Q26-AL26)</f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8"/>
        <v>0.28000000000000114</v>
      </c>
      <c r="AX26" s="34">
        <v>32.33</v>
      </c>
      <c r="AY26" s="34">
        <v>31.98</v>
      </c>
      <c r="AZ26" s="35">
        <f t="shared" si="34"/>
        <v>32.427500000000002</v>
      </c>
      <c r="BA26" s="34">
        <f t="shared" si="9"/>
        <v>46.434096542633284</v>
      </c>
      <c r="BB26" s="34">
        <f>BA26/$I26</f>
        <v>0.52740349080828552</v>
      </c>
      <c r="BC26" s="34">
        <f t="shared" si="10"/>
        <v>7.9402650566722839</v>
      </c>
      <c r="BD26" s="9">
        <f t="shared" si="35"/>
        <v>0.52759397699099109</v>
      </c>
      <c r="BE26" s="9">
        <f>2^($Q26-AZ26)</f>
        <v>4.8697786228781147E-2</v>
      </c>
      <c r="BF26" s="34"/>
      <c r="BG26" s="34"/>
      <c r="BH26" s="34">
        <v>31.19</v>
      </c>
      <c r="BI26" s="34">
        <v>32.42</v>
      </c>
      <c r="BJ26" s="34">
        <f t="shared" si="36"/>
        <v>1.2300000000000004</v>
      </c>
      <c r="BK26" s="36">
        <f>AVERAGE(BH26:BI26)</f>
        <v>31.805</v>
      </c>
      <c r="BL26" s="34">
        <f t="shared" si="37"/>
        <v>71.504603041603275</v>
      </c>
      <c r="BM26" s="34">
        <f>BL26/$I26</f>
        <v>0.81215701523076678</v>
      </c>
      <c r="BN26" s="34">
        <f t="shared" si="11"/>
        <v>38.132914527677798</v>
      </c>
      <c r="BO26" s="37"/>
      <c r="BP26" s="34">
        <v>29.02</v>
      </c>
      <c r="BQ26" s="34">
        <v>27.87</v>
      </c>
      <c r="BR26" s="34">
        <f t="shared" si="38"/>
        <v>1.1499999999999986</v>
      </c>
      <c r="BS26" s="38">
        <f t="shared" si="39"/>
        <v>28.445</v>
      </c>
      <c r="BT26" s="34">
        <f t="shared" si="12"/>
        <v>735.13313779414239</v>
      </c>
      <c r="BU26" s="34">
        <f>BT26/$I26</f>
        <v>8.3497216905147056</v>
      </c>
      <c r="BV26" s="34">
        <f t="shared" si="13"/>
        <v>28.496793807032379</v>
      </c>
      <c r="BW26" s="9">
        <f t="shared" si="40"/>
        <v>8.3397260867289642</v>
      </c>
      <c r="BX26" s="9">
        <f>2^($Q26-BS26)</f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41"/>
        <v>0</v>
      </c>
      <c r="CE26" s="40">
        <f t="shared" si="42"/>
        <v>39.93</v>
      </c>
      <c r="CF26" s="34">
        <f t="shared" si="43"/>
        <v>0.25531950866180103</v>
      </c>
      <c r="CG26" s="34">
        <f>CF26/$I26</f>
        <v>2.8999465945473042E-3</v>
      </c>
      <c r="CH26" s="34">
        <f t="shared" si="14"/>
        <v>14.144382752316069</v>
      </c>
      <c r="CI26" s="9">
        <f t="shared" si="44"/>
        <v>2.9095262951615276E-3</v>
      </c>
      <c r="CJ26" s="9">
        <f>2^($Q26-CE26)</f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45"/>
        <v>1.2299999999999969</v>
      </c>
      <c r="CR26" s="41">
        <f t="shared" si="46"/>
        <v>29.715</v>
      </c>
      <c r="CS26" s="37"/>
      <c r="CT26" s="34"/>
      <c r="CU26" s="42" t="s">
        <v>54</v>
      </c>
      <c r="CV26" s="42">
        <v>36.81</v>
      </c>
      <c r="CW26" s="42" t="e">
        <f t="shared" si="47"/>
        <v>#VALUE!</v>
      </c>
      <c r="CX26" s="43">
        <f t="shared" si="48"/>
        <v>36.81</v>
      </c>
      <c r="CY26" s="42">
        <f t="shared" si="15"/>
        <v>2.2224295350366154</v>
      </c>
      <c r="CZ26" s="42">
        <f>CY26/$I26</f>
        <v>2.5242595035257574E-2</v>
      </c>
      <c r="DA26" s="42">
        <f t="shared" si="16"/>
        <v>35.209673672887035</v>
      </c>
      <c r="DB26" s="34"/>
      <c r="DC26" s="42">
        <v>26.82</v>
      </c>
      <c r="DD26" s="42">
        <f t="shared" si="49"/>
        <v>4.3299999999999983</v>
      </c>
      <c r="DE26" s="44">
        <f t="shared" si="50"/>
        <v>32.69</v>
      </c>
      <c r="DF26" s="42">
        <v>31.15</v>
      </c>
      <c r="DG26" s="42">
        <f t="shared" si="51"/>
        <v>1.5399999999999991</v>
      </c>
      <c r="DH26" s="37"/>
      <c r="DI26" s="34"/>
      <c r="DJ26" s="34"/>
      <c r="DK26" s="34"/>
      <c r="DL26" s="34"/>
      <c r="DM26" s="34">
        <v>26.29</v>
      </c>
      <c r="DN26" s="34">
        <v>32.64</v>
      </c>
      <c r="DO26" s="34">
        <f t="shared" si="52"/>
        <v>6.3500000000000014</v>
      </c>
      <c r="DP26" s="34">
        <f t="shared" si="17"/>
        <v>31.119999999999997</v>
      </c>
      <c r="DQ26" s="34">
        <f t="shared" si="53"/>
        <v>1.5200000000000031</v>
      </c>
      <c r="DR26" s="51">
        <f t="shared" si="54"/>
        <v>31.88</v>
      </c>
      <c r="DS26" s="34">
        <f t="shared" si="18"/>
        <v>67.880338600896138</v>
      </c>
      <c r="DT26" s="34">
        <f>DS26/$I26</f>
        <v>0.77099222771549136</v>
      </c>
      <c r="DU26" s="34">
        <f t="shared" si="19"/>
        <v>19.80003691697064</v>
      </c>
      <c r="DV26" s="9">
        <f t="shared" si="55"/>
        <v>0.77110541270397037</v>
      </c>
      <c r="DW26" s="9">
        <f>2^($Q26-DR26)</f>
        <v>7.1174289672293223E-2</v>
      </c>
      <c r="DX26" s="34"/>
      <c r="DY26" s="34"/>
      <c r="DZ26" s="34"/>
      <c r="EA26" s="34">
        <v>28.24</v>
      </c>
      <c r="EB26" s="34">
        <v>22.7</v>
      </c>
      <c r="EC26" s="34">
        <f t="shared" si="56"/>
        <v>5.5399999999999991</v>
      </c>
      <c r="ED26" s="34">
        <f t="shared" si="57"/>
        <v>28.009999999999998</v>
      </c>
      <c r="EE26" s="34">
        <f t="shared" si="58"/>
        <v>0.23000000000000043</v>
      </c>
      <c r="EF26" s="45">
        <f t="shared" si="59"/>
        <v>28.125</v>
      </c>
      <c r="EG26" s="34">
        <f t="shared" si="20"/>
        <v>917.80411387092545</v>
      </c>
      <c r="EH26" s="34">
        <f>EG26/$I26</f>
        <v>10.424518394350578</v>
      </c>
      <c r="EI26" s="34">
        <f t="shared" si="21"/>
        <v>17.597946781391052</v>
      </c>
      <c r="EJ26" s="9">
        <f t="shared" si="60"/>
        <v>10.410734843535462</v>
      </c>
      <c r="EK26" s="9">
        <f>2^($Q26-EF26)</f>
        <v>0.96092783846103313</v>
      </c>
      <c r="EL26" s="34"/>
      <c r="EM26" s="42">
        <v>34.44</v>
      </c>
      <c r="EN26" s="34">
        <v>29.18</v>
      </c>
      <c r="EO26" s="34">
        <v>29.1</v>
      </c>
      <c r="EP26" s="34">
        <v>27.79</v>
      </c>
      <c r="EQ26" s="34">
        <f t="shared" si="61"/>
        <v>1.3900000000000006</v>
      </c>
      <c r="ER26" s="36">
        <f t="shared" si="62"/>
        <v>28.689999999999998</v>
      </c>
      <c r="ES26" s="34">
        <f t="shared" si="22"/>
        <v>620.25746521306792</v>
      </c>
      <c r="ET26" s="34">
        <f>ES26/I26</f>
        <v>7.0449513764722722</v>
      </c>
      <c r="EU26" s="34">
        <f t="shared" si="23"/>
        <v>4.4522956962606957</v>
      </c>
      <c r="EV26" s="9">
        <f t="shared" si="63"/>
        <v>7.0371926073794917</v>
      </c>
      <c r="EW26" s="9">
        <f>2^($Q26-ER26)</f>
        <v>0.64954437728688696</v>
      </c>
      <c r="EX26" s="34"/>
      <c r="EY26" s="34"/>
      <c r="EZ26" s="46">
        <v>24.64</v>
      </c>
      <c r="FA26" s="34">
        <v>29.62</v>
      </c>
      <c r="FB26" s="34">
        <v>29.83</v>
      </c>
      <c r="FC26" s="34">
        <f t="shared" si="64"/>
        <v>0.2099999999999973</v>
      </c>
      <c r="FD26" s="36">
        <f t="shared" si="65"/>
        <v>29.725000000000001</v>
      </c>
      <c r="FE26" s="34">
        <f t="shared" si="24"/>
        <v>302.57288065948745</v>
      </c>
      <c r="FF26" s="34">
        <f>FE26/I26</f>
        <v>3.4366555045863021</v>
      </c>
      <c r="FG26" s="34">
        <f t="shared" si="25"/>
        <v>6.437570526974242</v>
      </c>
      <c r="FH26" s="9">
        <f t="shared" si="66"/>
        <v>3.4342617457510092</v>
      </c>
      <c r="FI26" s="9">
        <f>2^($Q26-FD26)</f>
        <v>0.31698797113280752</v>
      </c>
      <c r="FJ26" s="37"/>
      <c r="FK26" s="37"/>
      <c r="FL26" s="42">
        <v>30.4</v>
      </c>
      <c r="FM26" s="34">
        <v>33.97</v>
      </c>
      <c r="FN26" s="34">
        <v>33.9</v>
      </c>
      <c r="FO26" s="34">
        <v>32.14</v>
      </c>
      <c r="FP26" s="34">
        <f t="shared" si="67"/>
        <v>1.8299999999999983</v>
      </c>
      <c r="FQ26" s="36">
        <f t="shared" si="68"/>
        <v>33.336666666666666</v>
      </c>
      <c r="FR26" s="34">
        <f t="shared" si="26"/>
        <v>24.717013797002789</v>
      </c>
      <c r="FS26" s="34">
        <f>FR26/I26</f>
        <v>0.28073851608003231</v>
      </c>
      <c r="FT26" s="34">
        <f t="shared" si="27"/>
        <v>7.5334515581386841</v>
      </c>
      <c r="FU26" s="9">
        <f t="shared" si="69"/>
        <v>0.28093987915473567</v>
      </c>
      <c r="FV26" s="9">
        <f>2^($Q26-FQ26)</f>
        <v>2.5931209935799813E-2</v>
      </c>
    </row>
    <row r="27" spans="1:178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>10^(-(0.3012*H27)+11.434)</f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28"/>
        <v>27.342500000000001</v>
      </c>
      <c r="R27" s="54">
        <f t="shared" si="4"/>
        <v>1579.2067804227679</v>
      </c>
      <c r="S27" s="49"/>
      <c r="T27" s="31">
        <v>24.5</v>
      </c>
      <c r="U27" s="31">
        <v>30.06</v>
      </c>
      <c r="V27" s="31">
        <f t="shared" si="29"/>
        <v>5.5599999999999987</v>
      </c>
      <c r="W27" s="31">
        <f t="shared" si="30"/>
        <v>30.12</v>
      </c>
      <c r="X27" s="31">
        <f t="shared" si="31"/>
        <v>6.0000000000002274E-2</v>
      </c>
      <c r="Y27" s="31">
        <v>29.83</v>
      </c>
      <c r="Z27" s="31">
        <v>29.71</v>
      </c>
      <c r="AA27" s="31">
        <v>29.75</v>
      </c>
      <c r="AB27" s="35">
        <f>AVERAGE(W27,U27,Y27,Z27,AA27)</f>
        <v>29.893999999999998</v>
      </c>
      <c r="AC27" s="34">
        <f t="shared" si="5"/>
        <v>269.10836646194645</v>
      </c>
      <c r="AD27" s="34">
        <f>AC27/I27</f>
        <v>0.45387180004114946</v>
      </c>
      <c r="AE27" s="34">
        <f t="shared" si="6"/>
        <v>2.6040900610723949</v>
      </c>
      <c r="AF27" s="9">
        <f>2^(H27-AB27)</f>
        <v>0.45407420886075495</v>
      </c>
      <c r="AG27" s="9">
        <f>2^(Q27-AB27)</f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32"/>
        <v>0.12156260552373735</v>
      </c>
      <c r="AN27" s="34">
        <f>AM27/$I27</f>
        <v>2.0502461262033176E-4</v>
      </c>
      <c r="AO27" s="34">
        <f t="shared" si="7"/>
        <v>1.3151460957047219</v>
      </c>
      <c r="AP27" s="9">
        <f t="shared" si="33"/>
        <v>2.0600971585205493E-4</v>
      </c>
      <c r="AQ27" s="9">
        <f>2^($Q27-AL27)</f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8"/>
        <v>1.0500000000000007</v>
      </c>
      <c r="AX27" s="34">
        <v>30.31</v>
      </c>
      <c r="AY27" s="34">
        <v>30.11</v>
      </c>
      <c r="AZ27" s="35">
        <f t="shared" si="34"/>
        <v>30.932500000000001</v>
      </c>
      <c r="BA27" s="34">
        <f t="shared" si="9"/>
        <v>130.95768824280921</v>
      </c>
      <c r="BB27" s="34">
        <f>BA27/$I27</f>
        <v>0.22087013671645317</v>
      </c>
      <c r="BC27" s="34">
        <f t="shared" si="10"/>
        <v>3.3252859702242441</v>
      </c>
      <c r="BD27" s="9">
        <f t="shared" si="35"/>
        <v>0.22105848252337426</v>
      </c>
      <c r="BE27" s="9">
        <f>2^($Q27-AZ27)</f>
        <v>8.3042863381032006E-2</v>
      </c>
      <c r="BF27" s="34"/>
      <c r="BG27" s="34"/>
      <c r="BH27" s="34">
        <v>29.2</v>
      </c>
      <c r="BI27" s="34">
        <v>30.6</v>
      </c>
      <c r="BJ27" s="34">
        <f t="shared" si="36"/>
        <v>1.4000000000000021</v>
      </c>
      <c r="BK27" s="36">
        <f>AVERAGE(BH27:BI27)</f>
        <v>29.9</v>
      </c>
      <c r="BL27" s="34">
        <f t="shared" si="37"/>
        <v>267.99087086676928</v>
      </c>
      <c r="BM27" s="34">
        <f>BL27/$I27</f>
        <v>0.45198705842575698</v>
      </c>
      <c r="BN27" s="34">
        <f t="shared" si="11"/>
        <v>21.221984842017985</v>
      </c>
      <c r="BO27" s="37"/>
      <c r="BP27" s="34">
        <v>28.63</v>
      </c>
      <c r="BQ27" s="34">
        <v>28.07</v>
      </c>
      <c r="BR27" s="34">
        <f t="shared" si="38"/>
        <v>0.55999999999999872</v>
      </c>
      <c r="BS27" s="38">
        <f t="shared" si="39"/>
        <v>28.35</v>
      </c>
      <c r="BT27" s="34">
        <f t="shared" si="12"/>
        <v>785.19947400536989</v>
      </c>
      <c r="BU27" s="34">
        <f>BT27/$I27</f>
        <v>1.324298844155688</v>
      </c>
      <c r="BV27" s="34">
        <f t="shared" si="13"/>
        <v>4.5197040691388155</v>
      </c>
      <c r="BW27" s="9">
        <f t="shared" si="40"/>
        <v>1.324088910395395</v>
      </c>
      <c r="BX27" s="9">
        <f>2^($Q27-BS27)</f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41"/>
        <v>0</v>
      </c>
      <c r="CE27" s="40">
        <v>41</v>
      </c>
      <c r="CF27" s="34">
        <f t="shared" si="43"/>
        <v>0.12156260552373735</v>
      </c>
      <c r="CG27" s="34">
        <f>CF27/$I27</f>
        <v>2.0502461262033176E-4</v>
      </c>
      <c r="CH27" s="34">
        <f t="shared" si="14"/>
        <v>1</v>
      </c>
      <c r="CI27" s="9">
        <f t="shared" si="44"/>
        <v>2.0600971585205493E-4</v>
      </c>
      <c r="CJ27" s="9">
        <f>2^($Q27-CE27)</f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45"/>
        <v>1.6600000000000001</v>
      </c>
      <c r="CR27" s="41">
        <f t="shared" si="46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47"/>
        <v>#VALUE!</v>
      </c>
      <c r="CX27" s="43">
        <f t="shared" si="48"/>
        <v>37.549999999999997</v>
      </c>
      <c r="CY27" s="42">
        <f t="shared" si="15"/>
        <v>1.3302706216040003</v>
      </c>
      <c r="CZ27" s="42">
        <f>CY27/$I27</f>
        <v>2.2436029377579515E-3</v>
      </c>
      <c r="DA27" s="42">
        <f t="shared" si="16"/>
        <v>3.1294931119264806</v>
      </c>
      <c r="DB27" s="34"/>
      <c r="DC27" s="42">
        <v>27.17</v>
      </c>
      <c r="DD27" s="42">
        <f t="shared" si="49"/>
        <v>3.7099999999999973</v>
      </c>
      <c r="DE27" s="44">
        <f t="shared" si="50"/>
        <v>33.04</v>
      </c>
      <c r="DF27" s="42">
        <v>30.88</v>
      </c>
      <c r="DG27" s="42">
        <f t="shared" si="51"/>
        <v>2.16</v>
      </c>
      <c r="DH27" s="37"/>
      <c r="DI27" s="34"/>
      <c r="DJ27" s="34"/>
      <c r="DK27" s="34"/>
      <c r="DL27" s="34"/>
      <c r="DM27" s="34">
        <v>26.11</v>
      </c>
      <c r="DN27" s="34">
        <v>33.36</v>
      </c>
      <c r="DO27" s="34">
        <f t="shared" si="52"/>
        <v>7.25</v>
      </c>
      <c r="DP27" s="34">
        <f t="shared" si="17"/>
        <v>30.939999999999998</v>
      </c>
      <c r="DQ27" s="34">
        <f t="shared" si="53"/>
        <v>2.4200000000000017</v>
      </c>
      <c r="DR27" s="51">
        <f t="shared" si="54"/>
        <v>32.15</v>
      </c>
      <c r="DS27" s="34">
        <f t="shared" si="18"/>
        <v>56.288542051743171</v>
      </c>
      <c r="DT27" s="34">
        <f>DS27/$I27</f>
        <v>9.4934922457452553E-2</v>
      </c>
      <c r="DU27" s="34">
        <f t="shared" si="19"/>
        <v>2.4380465869766863</v>
      </c>
      <c r="DV27" s="9">
        <f t="shared" si="55"/>
        <v>9.5061172077563094E-2</v>
      </c>
      <c r="DW27" s="9">
        <f>2^($Q27-DR27)</f>
        <v>3.5710694453189029E-2</v>
      </c>
      <c r="DX27" s="34"/>
      <c r="DY27" s="34"/>
      <c r="DZ27" s="34"/>
      <c r="EA27" s="34">
        <v>28.55</v>
      </c>
      <c r="EB27" s="34">
        <v>22.49</v>
      </c>
      <c r="EC27" s="34">
        <f t="shared" si="56"/>
        <v>6.0600000000000023</v>
      </c>
      <c r="ED27" s="34">
        <f t="shared" si="57"/>
        <v>27.799999999999997</v>
      </c>
      <c r="EE27" s="34">
        <f t="shared" si="58"/>
        <v>0.75000000000000355</v>
      </c>
      <c r="EF27" s="45">
        <f t="shared" si="59"/>
        <v>28.174999999999997</v>
      </c>
      <c r="EG27" s="34">
        <f t="shared" si="20"/>
        <v>886.52298480806485</v>
      </c>
      <c r="EH27" s="34">
        <f>EG27/$I27</f>
        <v>1.4951886787569877</v>
      </c>
      <c r="EI27" s="34">
        <f t="shared" si="21"/>
        <v>2.5240735160641501</v>
      </c>
      <c r="EJ27" s="9">
        <f t="shared" si="60"/>
        <v>1.4948492486349403</v>
      </c>
      <c r="EK27" s="9">
        <f>2^($Q27-EF27)</f>
        <v>0.56155529755119771</v>
      </c>
      <c r="EL27" s="34"/>
      <c r="EM27" s="42">
        <v>32.1</v>
      </c>
      <c r="EN27" s="34">
        <v>28.18</v>
      </c>
      <c r="EO27" s="34">
        <v>26.33</v>
      </c>
      <c r="EP27" s="34">
        <v>25.62</v>
      </c>
      <c r="EQ27" s="34">
        <f t="shared" si="61"/>
        <v>2.5599999999999987</v>
      </c>
      <c r="ER27" s="36">
        <f t="shared" si="62"/>
        <v>26.709999999999997</v>
      </c>
      <c r="ES27" s="34">
        <f t="shared" si="22"/>
        <v>2448.7700222206868</v>
      </c>
      <c r="ET27" s="34">
        <f>ES27/I27</f>
        <v>4.1300375476407618</v>
      </c>
      <c r="EU27" s="34">
        <f t="shared" si="23"/>
        <v>2.6101171485961094</v>
      </c>
      <c r="EV27" s="9">
        <f t="shared" si="63"/>
        <v>4.1267327172054404</v>
      </c>
      <c r="EW27" s="9">
        <f>2^($Q27-ER27)</f>
        <v>1.5502490442034513</v>
      </c>
      <c r="EX27" s="34"/>
      <c r="EY27" s="34"/>
      <c r="EZ27" s="46">
        <v>23.15</v>
      </c>
      <c r="FA27" s="34">
        <v>28.52</v>
      </c>
      <c r="FB27" s="34">
        <v>28.66</v>
      </c>
      <c r="FC27" s="34">
        <f t="shared" si="64"/>
        <v>0.14000000000000057</v>
      </c>
      <c r="FD27" s="36">
        <f t="shared" si="65"/>
        <v>28.59</v>
      </c>
      <c r="FE27" s="34">
        <f t="shared" si="24"/>
        <v>664.80151426475436</v>
      </c>
      <c r="FF27" s="34">
        <f>FE27/I27</f>
        <v>1.1212384955415091</v>
      </c>
      <c r="FG27" s="34">
        <f t="shared" si="25"/>
        <v>2.1003129010092194</v>
      </c>
      <c r="FH27" s="9">
        <f t="shared" si="66"/>
        <v>1.1211660780285082</v>
      </c>
      <c r="FI27" s="9">
        <f>2^($Q27-FD27)</f>
        <v>0.4211774204833969</v>
      </c>
      <c r="FJ27" s="37"/>
      <c r="FK27" s="37"/>
      <c r="FL27" s="42">
        <v>29.28</v>
      </c>
      <c r="FM27" s="34">
        <v>32.79</v>
      </c>
      <c r="FN27" s="34">
        <v>32.880000000000003</v>
      </c>
      <c r="FO27" s="34">
        <v>31.57</v>
      </c>
      <c r="FP27" s="34">
        <f t="shared" si="67"/>
        <v>1.3100000000000023</v>
      </c>
      <c r="FQ27" s="36">
        <f t="shared" si="68"/>
        <v>32.413333333333334</v>
      </c>
      <c r="FR27" s="34">
        <f t="shared" si="26"/>
        <v>46.89256617897982</v>
      </c>
      <c r="FS27" s="34">
        <f>FR27/I27</f>
        <v>7.9087891989459466E-2</v>
      </c>
      <c r="FT27" s="34">
        <f t="shared" si="27"/>
        <v>2.1222766703235214</v>
      </c>
      <c r="FU27" s="9">
        <f t="shared" si="69"/>
        <v>7.9201231142941295E-2</v>
      </c>
      <c r="FV27" s="9">
        <f>2^($Q27-FQ27)</f>
        <v>2.9752746614088253E-2</v>
      </c>
    </row>
    <row r="28" spans="1:178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>10^(-(0.3012*H28)+11.434)</f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28"/>
        <v>27.422499999999999</v>
      </c>
      <c r="R28" s="54">
        <f t="shared" si="4"/>
        <v>1493.9738644275124</v>
      </c>
      <c r="S28" s="49"/>
      <c r="T28" s="31">
        <v>24.42</v>
      </c>
      <c r="U28" s="31">
        <v>31.01</v>
      </c>
      <c r="V28" s="31">
        <f t="shared" si="29"/>
        <v>6.59</v>
      </c>
      <c r="W28" s="31">
        <f t="shared" si="30"/>
        <v>30.040000000000003</v>
      </c>
      <c r="X28" s="31">
        <f t="shared" si="31"/>
        <v>0.96999999999999886</v>
      </c>
      <c r="Y28" s="31">
        <v>30.59</v>
      </c>
      <c r="Z28" s="31">
        <v>29.42</v>
      </c>
      <c r="AA28" s="31">
        <v>30.24</v>
      </c>
      <c r="AB28" s="35">
        <f>AVERAGE(W28,U28,Y28,Z28,AA28)</f>
        <v>30.26</v>
      </c>
      <c r="AC28" s="34">
        <f t="shared" si="5"/>
        <v>208.77957058528986</v>
      </c>
      <c r="AD28" s="34">
        <f>AC28/I28</f>
        <v>0.37092320184573535</v>
      </c>
      <c r="AE28" s="34">
        <f t="shared" si="6"/>
        <v>2.1281723677480207</v>
      </c>
      <c r="AF28" s="9">
        <f>2^(H28-AB28)</f>
        <v>0.37113089265726146</v>
      </c>
      <c r="AG28" s="9">
        <f>2^(Q28-AB28)</f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70"/>
        <v>37.42</v>
      </c>
      <c r="AM28" s="34">
        <f t="shared" si="32"/>
        <v>1.455780842707824</v>
      </c>
      <c r="AN28" s="34">
        <f>AM28/$I28</f>
        <v>2.5863780150954816E-3</v>
      </c>
      <c r="AO28" s="34">
        <f t="shared" si="7"/>
        <v>16.590520060478028</v>
      </c>
      <c r="AP28" s="9">
        <f t="shared" si="33"/>
        <v>2.5950894806572432E-3</v>
      </c>
      <c r="AQ28" s="9">
        <f>2^($Q28-AL28)</f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8"/>
        <v>0.14000000000000057</v>
      </c>
      <c r="AX28" s="34">
        <v>31.24</v>
      </c>
      <c r="AY28" s="34">
        <v>31.12</v>
      </c>
      <c r="AZ28" s="35">
        <f t="shared" si="34"/>
        <v>31.785</v>
      </c>
      <c r="BA28" s="34">
        <f t="shared" si="9"/>
        <v>72.503337728267965</v>
      </c>
      <c r="BB28" s="34">
        <f>BA28/$I28</f>
        <v>0.12881131089253564</v>
      </c>
      <c r="BC28" s="34">
        <f t="shared" si="10"/>
        <v>1.9393044767614998</v>
      </c>
      <c r="BD28" s="9">
        <f t="shared" si="35"/>
        <v>0.12896039741266971</v>
      </c>
      <c r="BE28" s="9">
        <f>2^($Q28-AZ28)</f>
        <v>4.8613472469125563E-2</v>
      </c>
      <c r="BF28" s="34"/>
      <c r="BG28" s="34"/>
      <c r="BH28" s="34">
        <v>30.19</v>
      </c>
      <c r="BI28" s="34">
        <v>30.58</v>
      </c>
      <c r="BJ28" s="34">
        <f t="shared" si="36"/>
        <v>0.38999999999999702</v>
      </c>
      <c r="BK28" s="36">
        <f>AVERAGE(BH28:BI28)</f>
        <v>30.384999999999998</v>
      </c>
      <c r="BL28" s="34">
        <f t="shared" si="37"/>
        <v>191.44234263609863</v>
      </c>
      <c r="BM28" s="34">
        <f>BL28/$I28</f>
        <v>0.34012143286031488</v>
      </c>
      <c r="BN28" s="34">
        <f t="shared" si="11"/>
        <v>15.969598593701043</v>
      </c>
      <c r="BO28" s="37"/>
      <c r="BP28" s="34">
        <v>28.09</v>
      </c>
      <c r="BQ28" s="34">
        <v>27.51</v>
      </c>
      <c r="BR28" s="34">
        <f t="shared" si="38"/>
        <v>0.57999999999999829</v>
      </c>
      <c r="BS28" s="38">
        <f t="shared" si="39"/>
        <v>27.8</v>
      </c>
      <c r="BT28" s="34">
        <f t="shared" si="12"/>
        <v>1149.8468505122244</v>
      </c>
      <c r="BU28" s="34">
        <f>BT28/$I28</f>
        <v>2.0428477471649682</v>
      </c>
      <c r="BV28" s="34">
        <f t="shared" si="13"/>
        <v>6.9720420856964109</v>
      </c>
      <c r="BW28" s="9">
        <f t="shared" si="40"/>
        <v>2.0420242514143832</v>
      </c>
      <c r="BX28" s="9">
        <f>2^($Q28-BS28)</f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41"/>
        <v>0</v>
      </c>
      <c r="CE28" s="40">
        <f t="shared" si="42"/>
        <v>38.9</v>
      </c>
      <c r="CF28" s="34">
        <f t="shared" si="43"/>
        <v>0.52157888307703126</v>
      </c>
      <c r="CG28" s="34">
        <f>CF28/$I28</f>
        <v>9.2665057593372617E-4</v>
      </c>
      <c r="CH28" s="34">
        <f t="shared" si="14"/>
        <v>4.5197040691388315</v>
      </c>
      <c r="CI28" s="9">
        <f t="shared" si="44"/>
        <v>9.3031054496478256E-4</v>
      </c>
      <c r="CJ28" s="9">
        <f>2^($Q28-CE28)</f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45"/>
        <v>4.5399999999999991</v>
      </c>
      <c r="CR28" s="41">
        <f t="shared" si="46"/>
        <v>27.79</v>
      </c>
      <c r="CS28" s="37"/>
      <c r="CT28" s="34"/>
      <c r="CU28" s="42">
        <v>34.07</v>
      </c>
      <c r="CV28" s="42">
        <v>36.57</v>
      </c>
      <c r="CW28" s="42">
        <f t="shared" si="47"/>
        <v>2.5</v>
      </c>
      <c r="CX28" s="43">
        <f t="shared" si="48"/>
        <v>35.32</v>
      </c>
      <c r="CY28" s="42">
        <f t="shared" si="15"/>
        <v>6.2462016396663858</v>
      </c>
      <c r="CZ28" s="42">
        <f>CY28/$I28</f>
        <v>1.109716388947482E-2</v>
      </c>
      <c r="DA28" s="42">
        <f t="shared" si="16"/>
        <v>15.478896630762643</v>
      </c>
      <c r="DB28" s="34"/>
      <c r="DC28" s="42">
        <v>24.1</v>
      </c>
      <c r="DD28" s="42">
        <f t="shared" si="49"/>
        <v>5.0399999999999991</v>
      </c>
      <c r="DE28" s="44">
        <f t="shared" si="50"/>
        <v>29.970000000000002</v>
      </c>
      <c r="DF28" s="42">
        <v>29.14</v>
      </c>
      <c r="DG28" s="42">
        <f t="shared" si="51"/>
        <v>0.83000000000000185</v>
      </c>
      <c r="DH28" s="37"/>
      <c r="DI28" s="34"/>
      <c r="DJ28" s="34"/>
      <c r="DK28" s="34"/>
      <c r="DL28" s="34"/>
      <c r="DM28" s="34">
        <v>26.52</v>
      </c>
      <c r="DN28" s="34">
        <v>33.04</v>
      </c>
      <c r="DO28" s="34">
        <f t="shared" si="52"/>
        <v>6.52</v>
      </c>
      <c r="DP28" s="34">
        <f t="shared" si="17"/>
        <v>31.35</v>
      </c>
      <c r="DQ28" s="34">
        <f t="shared" si="53"/>
        <v>1.6899999999999977</v>
      </c>
      <c r="DR28" s="51">
        <f t="shared" si="54"/>
        <v>32.195</v>
      </c>
      <c r="DS28" s="34">
        <f t="shared" si="18"/>
        <v>54.558949544225875</v>
      </c>
      <c r="DT28" s="34">
        <f>DS28/$I28</f>
        <v>9.6930845281229125E-2</v>
      </c>
      <c r="DU28" s="34">
        <f t="shared" si="19"/>
        <v>2.4893043612752668</v>
      </c>
      <c r="DV28" s="9">
        <f t="shared" si="55"/>
        <v>9.7058609375129848E-2</v>
      </c>
      <c r="DW28" s="9">
        <f>2^($Q28-DR28)</f>
        <v>3.6587635657254355E-2</v>
      </c>
      <c r="DX28" s="34"/>
      <c r="DY28" s="34"/>
      <c r="DZ28" s="34"/>
      <c r="EA28" s="34">
        <v>27.24</v>
      </c>
      <c r="EB28" s="34">
        <v>22.08</v>
      </c>
      <c r="EC28" s="34">
        <f t="shared" si="56"/>
        <v>5.16</v>
      </c>
      <c r="ED28" s="34">
        <f t="shared" si="57"/>
        <v>27.389999999999997</v>
      </c>
      <c r="EE28" s="34">
        <f t="shared" si="58"/>
        <v>0.14999999999999858</v>
      </c>
      <c r="EF28" s="45">
        <f t="shared" si="59"/>
        <v>27.314999999999998</v>
      </c>
      <c r="EG28" s="34">
        <f t="shared" si="20"/>
        <v>1609.6149607713749</v>
      </c>
      <c r="EH28" s="34">
        <f>EG28/$I28</f>
        <v>2.8596837004423961</v>
      </c>
      <c r="EI28" s="34">
        <f t="shared" si="21"/>
        <v>4.8275190918430733</v>
      </c>
      <c r="EJ28" s="9">
        <f t="shared" si="60"/>
        <v>2.8579882794821869</v>
      </c>
      <c r="EK28" s="9">
        <f>2^($Q28-EF28)</f>
        <v>1.0773596959157712</v>
      </c>
      <c r="EL28" s="34"/>
      <c r="EM28" s="42">
        <v>32.65</v>
      </c>
      <c r="EN28" s="34">
        <v>27.25</v>
      </c>
      <c r="EO28" s="34">
        <v>26.01</v>
      </c>
      <c r="EP28" s="34">
        <v>25.78</v>
      </c>
      <c r="EQ28" s="34">
        <f t="shared" si="61"/>
        <v>1.4699999999999989</v>
      </c>
      <c r="ER28" s="36">
        <f t="shared" si="62"/>
        <v>26.346666666666668</v>
      </c>
      <c r="ES28" s="34">
        <f t="shared" si="22"/>
        <v>3150.5327609179517</v>
      </c>
      <c r="ET28" s="34">
        <f>ES28/I28</f>
        <v>5.5973182429847794</v>
      </c>
      <c r="EU28" s="34">
        <f t="shared" si="23"/>
        <v>3.5374148936030911</v>
      </c>
      <c r="EV28" s="9">
        <f t="shared" si="63"/>
        <v>5.5918797367160673</v>
      </c>
      <c r="EW28" s="9">
        <f>2^($Q28-ER28)</f>
        <v>2.1079393138160465</v>
      </c>
      <c r="EX28" s="34"/>
      <c r="EY28" s="34"/>
      <c r="EZ28" s="46">
        <v>24.34</v>
      </c>
      <c r="FA28" s="34">
        <v>29.18</v>
      </c>
      <c r="FB28" s="34">
        <v>29.43</v>
      </c>
      <c r="FC28" s="34">
        <f t="shared" si="64"/>
        <v>0.25</v>
      </c>
      <c r="FD28" s="36">
        <f t="shared" si="65"/>
        <v>29.305</v>
      </c>
      <c r="FE28" s="34">
        <f t="shared" si="24"/>
        <v>404.88715589240013</v>
      </c>
      <c r="FF28" s="34">
        <f>FE28/I28</f>
        <v>0.71933302587415104</v>
      </c>
      <c r="FG28" s="34">
        <f t="shared" si="25"/>
        <v>1.3474603667044236</v>
      </c>
      <c r="FH28" s="9">
        <f t="shared" si="66"/>
        <v>0.71946679000540936</v>
      </c>
      <c r="FI28" s="9">
        <f>2^($Q28-FD28)</f>
        <v>0.27121333130245079</v>
      </c>
      <c r="FJ28" s="37"/>
      <c r="FK28" s="37"/>
      <c r="FL28" s="42">
        <v>28.31</v>
      </c>
      <c r="FM28" s="34">
        <v>34.01</v>
      </c>
      <c r="FN28" s="34">
        <v>33.270000000000003</v>
      </c>
      <c r="FO28" s="34">
        <v>33.44</v>
      </c>
      <c r="FP28" s="34">
        <f t="shared" si="67"/>
        <v>0.73999999999999488</v>
      </c>
      <c r="FQ28" s="36">
        <f t="shared" si="68"/>
        <v>33.573333333333331</v>
      </c>
      <c r="FR28" s="34">
        <f t="shared" si="26"/>
        <v>20.975484445832024</v>
      </c>
      <c r="FS28" s="34">
        <f>FR28/I28</f>
        <v>3.7265589871184536E-2</v>
      </c>
      <c r="FT28" s="34">
        <f t="shared" si="27"/>
        <v>1</v>
      </c>
      <c r="FU28" s="9">
        <f t="shared" si="69"/>
        <v>3.7334847973625643E-2</v>
      </c>
      <c r="FV28" s="9">
        <f>2^($Q28-FQ28)</f>
        <v>1.4073906722673649E-2</v>
      </c>
    </row>
    <row r="29" spans="1:178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>10^(-(0.3012*H29)+11.434)</f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28"/>
        <v>25.71</v>
      </c>
      <c r="R29" s="54">
        <f t="shared" si="4"/>
        <v>4899.4575590779641</v>
      </c>
      <c r="S29" s="49"/>
      <c r="T29" s="31">
        <v>24.52</v>
      </c>
      <c r="U29" s="31">
        <v>30.32</v>
      </c>
      <c r="V29" s="31">
        <f t="shared" si="29"/>
        <v>5.8000000000000007</v>
      </c>
      <c r="W29" s="31">
        <f t="shared" si="30"/>
        <v>30.14</v>
      </c>
      <c r="X29" s="31">
        <f t="shared" si="31"/>
        <v>0.17999999999999972</v>
      </c>
      <c r="Y29" s="31">
        <v>30.52</v>
      </c>
      <c r="Z29" s="31">
        <v>28.83</v>
      </c>
      <c r="AA29" s="31">
        <v>29.63</v>
      </c>
      <c r="AB29" s="35">
        <f>AVERAGE(W29,U29,Y29,Z29,AA29)</f>
        <v>29.887999999999998</v>
      </c>
      <c r="AC29" s="34">
        <f t="shared" si="5"/>
        <v>270.23052190393531</v>
      </c>
      <c r="AD29" s="34">
        <f>AC29/I29</f>
        <v>1.6385300100745215</v>
      </c>
      <c r="AE29" s="34">
        <f t="shared" si="6"/>
        <v>9.4010681289673936</v>
      </c>
      <c r="AF29" s="9">
        <f>2^(H29-AB29)</f>
        <v>1.6380733957196589</v>
      </c>
      <c r="AG29" s="9">
        <f>2^(Q29-AB29)</f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70"/>
        <v>37.11</v>
      </c>
      <c r="AM29" s="34">
        <f t="shared" si="32"/>
        <v>1.804961737736039</v>
      </c>
      <c r="AN29" s="34">
        <f>AM29/$I29</f>
        <v>1.0944300271780989E-2</v>
      </c>
      <c r="AO29" s="34">
        <f t="shared" si="7"/>
        <v>70.203053129561383</v>
      </c>
      <c r="AP29" s="9">
        <f t="shared" si="33"/>
        <v>1.0972225591703123E-2</v>
      </c>
      <c r="AQ29" s="9">
        <f>2^($Q29-AL29)</f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8"/>
        <v>0.38000000000000256</v>
      </c>
      <c r="AX29" s="34">
        <v>30.2</v>
      </c>
      <c r="AY29" s="34">
        <v>29.88</v>
      </c>
      <c r="AZ29" s="35">
        <f t="shared" si="34"/>
        <v>30.974999999999998</v>
      </c>
      <c r="BA29" s="34">
        <f t="shared" si="9"/>
        <v>127.15399217494914</v>
      </c>
      <c r="BB29" s="34">
        <f>BA29/$I29</f>
        <v>0.77099222771549158</v>
      </c>
      <c r="BC29" s="34">
        <f t="shared" si="10"/>
        <v>11.607588405061545</v>
      </c>
      <c r="BD29" s="9">
        <f t="shared" si="35"/>
        <v>0.77110541270397226</v>
      </c>
      <c r="BE29" s="9">
        <f>2^($Q29-AZ29)</f>
        <v>2.60062104597352E-2</v>
      </c>
      <c r="BF29" s="34"/>
      <c r="BG29" s="34"/>
      <c r="BH29" s="34">
        <v>29.22</v>
      </c>
      <c r="BI29" s="34">
        <v>31.25</v>
      </c>
      <c r="BJ29" s="34">
        <f t="shared" si="36"/>
        <v>2.0300000000000011</v>
      </c>
      <c r="BK29" s="36">
        <f>AVERAGE(BH29:BI29)</f>
        <v>30.234999999999999</v>
      </c>
      <c r="BL29" s="34">
        <f t="shared" si="37"/>
        <v>212.43105208674172</v>
      </c>
      <c r="BM29" s="34">
        <f>BL29/$I29</f>
        <v>1.2880656539588364</v>
      </c>
      <c r="BN29" s="34">
        <f t="shared" si="11"/>
        <v>60.478080675684843</v>
      </c>
      <c r="BO29" s="37"/>
      <c r="BP29" s="34">
        <v>28.95</v>
      </c>
      <c r="BQ29" s="34">
        <v>27.53</v>
      </c>
      <c r="BR29" s="34">
        <f t="shared" si="38"/>
        <v>1.4199999999999982</v>
      </c>
      <c r="BS29" s="38">
        <f t="shared" si="39"/>
        <v>28.240000000000002</v>
      </c>
      <c r="BT29" s="34">
        <f t="shared" si="12"/>
        <v>847.44593339628534</v>
      </c>
      <c r="BU29" s="34">
        <f>BT29/$I29</f>
        <v>5.1384484032453264</v>
      </c>
      <c r="BV29" s="34">
        <f t="shared" si="13"/>
        <v>17.53702818642455</v>
      </c>
      <c r="BW29" s="9">
        <f t="shared" si="40"/>
        <v>5.1337035902516144</v>
      </c>
      <c r="BX29" s="9">
        <f>2^($Q29-BS29)</f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41"/>
        <v>0</v>
      </c>
      <c r="CE29" s="40">
        <f t="shared" si="42"/>
        <v>36.799999999999997</v>
      </c>
      <c r="CF29" s="34">
        <f t="shared" si="43"/>
        <v>2.2378965151315442</v>
      </c>
      <c r="CG29" s="34">
        <f>CF29/$I29</f>
        <v>1.3569379852612518E-2</v>
      </c>
      <c r="CH29" s="34">
        <f t="shared" si="14"/>
        <v>66.184150669463961</v>
      </c>
      <c r="CI29" s="9">
        <f t="shared" si="44"/>
        <v>1.3602352551501981E-2</v>
      </c>
      <c r="CJ29" s="9">
        <f>2^($Q29-CE29)</f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45"/>
        <v>2.240000000000002</v>
      </c>
      <c r="CR29" s="41">
        <f t="shared" si="46"/>
        <v>28.61</v>
      </c>
      <c r="CS29" s="37"/>
      <c r="CT29" s="34"/>
      <c r="CU29" s="42">
        <v>31.9</v>
      </c>
      <c r="CV29" s="42">
        <v>36.840000000000003</v>
      </c>
      <c r="CW29" s="42">
        <f t="shared" si="47"/>
        <v>4.9400000000000048</v>
      </c>
      <c r="CX29" s="43">
        <f t="shared" si="48"/>
        <v>34.370000000000005</v>
      </c>
      <c r="CY29" s="42">
        <f t="shared" si="15"/>
        <v>12.071354387284277</v>
      </c>
      <c r="CZ29" s="42">
        <f>CY29/$I29</f>
        <v>7.3194087353468509E-2</v>
      </c>
      <c r="DA29" s="42">
        <f t="shared" si="16"/>
        <v>102.0948886951122</v>
      </c>
      <c r="DB29" s="34"/>
      <c r="DC29" s="42">
        <v>26.42</v>
      </c>
      <c r="DD29" s="42">
        <f t="shared" si="49"/>
        <v>4.9699999999999989</v>
      </c>
      <c r="DE29" s="44">
        <f t="shared" si="50"/>
        <v>32.29</v>
      </c>
      <c r="DF29" s="42">
        <v>31.39</v>
      </c>
      <c r="DG29" s="42">
        <f t="shared" si="51"/>
        <v>0.89999999999999858</v>
      </c>
      <c r="DH29" s="37"/>
      <c r="DI29" s="34"/>
      <c r="DJ29" s="34"/>
      <c r="DK29" s="34"/>
      <c r="DL29" s="34"/>
      <c r="DM29" s="34">
        <v>23.03</v>
      </c>
      <c r="DN29" s="34">
        <v>30.17</v>
      </c>
      <c r="DO29" s="34">
        <f t="shared" si="52"/>
        <v>7.1400000000000006</v>
      </c>
      <c r="DP29" s="34">
        <f t="shared" si="17"/>
        <v>27.86</v>
      </c>
      <c r="DQ29" s="34">
        <f t="shared" si="53"/>
        <v>2.3100000000000023</v>
      </c>
      <c r="DR29" s="51">
        <f t="shared" si="54"/>
        <v>29.015000000000001</v>
      </c>
      <c r="DS29" s="34">
        <f t="shared" si="18"/>
        <v>495.08754403084873</v>
      </c>
      <c r="DT29" s="34">
        <f>DS29/$I29</f>
        <v>3.0019399466542018</v>
      </c>
      <c r="DU29" s="34">
        <f t="shared" si="19"/>
        <v>77.093542100162196</v>
      </c>
      <c r="DV29" s="9">
        <f t="shared" si="55"/>
        <v>3.000077978571638</v>
      </c>
      <c r="DW29" s="9">
        <f>2^($Q29-DR29)</f>
        <v>0.1011802770684261</v>
      </c>
      <c r="DX29" s="34"/>
      <c r="DY29" s="34"/>
      <c r="DZ29" s="34"/>
      <c r="EA29" s="34">
        <v>28.38</v>
      </c>
      <c r="EB29" s="34">
        <v>23.1</v>
      </c>
      <c r="EC29" s="34">
        <f t="shared" si="56"/>
        <v>5.2799999999999976</v>
      </c>
      <c r="ED29" s="34">
        <f t="shared" si="57"/>
        <v>28.41</v>
      </c>
      <c r="EE29" s="34">
        <f t="shared" si="58"/>
        <v>3.0000000000001137E-2</v>
      </c>
      <c r="EF29" s="45">
        <f t="shared" si="59"/>
        <v>28.395</v>
      </c>
      <c r="EG29" s="34">
        <f t="shared" si="20"/>
        <v>761.07244783550061</v>
      </c>
      <c r="EH29" s="34">
        <f>EG29/$I29</f>
        <v>4.6147268518493103</v>
      </c>
      <c r="EI29" s="34">
        <f t="shared" si="21"/>
        <v>7.7902608520994994</v>
      </c>
      <c r="EJ29" s="9">
        <f t="shared" si="60"/>
        <v>4.6107453871954629</v>
      </c>
      <c r="EK29" s="9">
        <f>2^($Q29-EF29)</f>
        <v>0.15550145666230877</v>
      </c>
      <c r="EL29" s="34"/>
      <c r="EM29" s="42">
        <v>32.450000000000003</v>
      </c>
      <c r="EN29" s="34">
        <v>30.09</v>
      </c>
      <c r="EO29" s="34">
        <v>27.72</v>
      </c>
      <c r="EP29" s="34">
        <v>26.71</v>
      </c>
      <c r="EQ29" s="34">
        <f t="shared" si="61"/>
        <v>3.379999999999999</v>
      </c>
      <c r="ER29" s="36">
        <f t="shared" si="62"/>
        <v>28.173333333333336</v>
      </c>
      <c r="ES29" s="34">
        <f t="shared" si="22"/>
        <v>887.54830717171831</v>
      </c>
      <c r="ET29" s="34">
        <f>ES29/I29</f>
        <v>5.3816072531165906</v>
      </c>
      <c r="EU29" s="34">
        <f t="shared" si="23"/>
        <v>3.4010890255447666</v>
      </c>
      <c r="EV29" s="9">
        <f t="shared" si="63"/>
        <v>5.3764975983736658</v>
      </c>
      <c r="EW29" s="9">
        <f>2^($Q29-ER29)</f>
        <v>0.18132712567697179</v>
      </c>
      <c r="EX29" s="34"/>
      <c r="EY29" s="34"/>
      <c r="EZ29" s="46">
        <v>24.2</v>
      </c>
      <c r="FA29" s="34">
        <v>29.4</v>
      </c>
      <c r="FB29" s="34">
        <v>29.12</v>
      </c>
      <c r="FC29" s="34">
        <f t="shared" si="64"/>
        <v>0.27999999999999758</v>
      </c>
      <c r="FD29" s="36">
        <f t="shared" si="65"/>
        <v>29.259999999999998</v>
      </c>
      <c r="FE29" s="34">
        <f t="shared" si="24"/>
        <v>417.72262646270309</v>
      </c>
      <c r="FF29" s="34">
        <f>FE29/I29</f>
        <v>2.5328414219234832</v>
      </c>
      <c r="FG29" s="34">
        <f t="shared" si="25"/>
        <v>4.7445387719293537</v>
      </c>
      <c r="FH29" s="9">
        <f t="shared" si="66"/>
        <v>2.5315131879405657</v>
      </c>
      <c r="FI29" s="9">
        <f>2^($Q29-FD29)</f>
        <v>8.5377516047149882E-2</v>
      </c>
      <c r="FJ29" s="37"/>
      <c r="FK29" s="37"/>
      <c r="FL29" s="42">
        <v>28.47</v>
      </c>
      <c r="FM29" s="34">
        <v>33.299999999999997</v>
      </c>
      <c r="FN29" s="34">
        <v>33.31</v>
      </c>
      <c r="FO29" s="34">
        <v>32.33</v>
      </c>
      <c r="FP29" s="34">
        <f t="shared" si="67"/>
        <v>0.98000000000000398</v>
      </c>
      <c r="FQ29" s="36">
        <f t="shared" si="68"/>
        <v>32.979999999999997</v>
      </c>
      <c r="FR29" s="34">
        <f t="shared" si="26"/>
        <v>31.653664870094854</v>
      </c>
      <c r="FS29" s="34">
        <f>FR29/I29</f>
        <v>0.19193050234691769</v>
      </c>
      <c r="FT29" s="34">
        <f t="shared" si="27"/>
        <v>5.1503411863427164</v>
      </c>
      <c r="FU29" s="9">
        <f t="shared" si="69"/>
        <v>0.19210939766100216</v>
      </c>
      <c r="FV29" s="9">
        <f>2^($Q29-FQ29)</f>
        <v>6.4790589516753446E-3</v>
      </c>
    </row>
    <row r="30" spans="1:178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>10^(-(0.3012*H30)+11.434)</f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28"/>
        <v>27.165000000000003</v>
      </c>
      <c r="R30" s="54">
        <f t="shared" si="4"/>
        <v>1786.0844934455345</v>
      </c>
      <c r="S30" s="49"/>
      <c r="T30" s="31">
        <v>24.05</v>
      </c>
      <c r="U30" s="31">
        <v>30.07</v>
      </c>
      <c r="V30" s="31">
        <f t="shared" si="29"/>
        <v>6.02</v>
      </c>
      <c r="W30" s="31">
        <f t="shared" si="30"/>
        <v>29.67</v>
      </c>
      <c r="X30" s="31">
        <f t="shared" si="31"/>
        <v>0.39999999999999858</v>
      </c>
      <c r="Y30" s="31">
        <v>30.48</v>
      </c>
      <c r="Z30" s="31">
        <v>28</v>
      </c>
      <c r="AA30" s="31">
        <v>28.37</v>
      </c>
      <c r="AB30" s="35">
        <f>AVERAGE(W30,U30,Y30,Z30,AA30)</f>
        <v>29.318000000000001</v>
      </c>
      <c r="AC30" s="34">
        <f t="shared" si="5"/>
        <v>401.25309935612046</v>
      </c>
      <c r="AD30" s="34">
        <f>AC30/I30</f>
        <v>1.3921063035854782</v>
      </c>
      <c r="AE30" s="34">
        <f t="shared" si="6"/>
        <v>7.9872117826983393</v>
      </c>
      <c r="AF30" s="9">
        <f>2^(H30-AB30)</f>
        <v>1.3918463918311015</v>
      </c>
      <c r="AG30" s="9">
        <f>2^(Q30-AB30)</f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70"/>
        <v>37.325000000000003</v>
      </c>
      <c r="AM30" s="34">
        <f t="shared" si="32"/>
        <v>1.5549269828744563</v>
      </c>
      <c r="AN30" s="34">
        <f>AM30/$I30</f>
        <v>5.3946590268042546E-3</v>
      </c>
      <c r="AO30" s="34">
        <f t="shared" si="7"/>
        <v>34.604453904751722</v>
      </c>
      <c r="AP30" s="9">
        <f t="shared" si="33"/>
        <v>5.4105838598082967E-3</v>
      </c>
      <c r="AQ30" s="9">
        <f>2^($Q30-AL30)</f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8"/>
        <v>1.4299999999999962</v>
      </c>
      <c r="AX30" s="34">
        <v>29.01</v>
      </c>
      <c r="AY30" s="34">
        <v>28.96</v>
      </c>
      <c r="AZ30" s="35">
        <f t="shared" si="34"/>
        <v>30.465000000000003</v>
      </c>
      <c r="BA30" s="34">
        <f t="shared" si="9"/>
        <v>181.10982044196865</v>
      </c>
      <c r="BB30" s="34">
        <f>BA30/$I30</f>
        <v>0.62834186971533712</v>
      </c>
      <c r="BC30" s="34">
        <f t="shared" si="10"/>
        <v>9.4599316817158225</v>
      </c>
      <c r="BD30" s="9">
        <f t="shared" si="35"/>
        <v>0.62850668726091341</v>
      </c>
      <c r="BE30" s="9">
        <f>2^($Q30-AZ30)</f>
        <v>0.10153154954452942</v>
      </c>
      <c r="BF30" s="34"/>
      <c r="BG30" s="34"/>
      <c r="BH30" s="34">
        <v>29.17</v>
      </c>
      <c r="BI30" s="34">
        <v>30.17</v>
      </c>
      <c r="BJ30" s="34">
        <f t="shared" si="36"/>
        <v>1</v>
      </c>
      <c r="BK30" s="36">
        <f>AVERAGE(BH30:BI30)</f>
        <v>29.67</v>
      </c>
      <c r="BL30" s="34">
        <f t="shared" si="37"/>
        <v>314.33735900649941</v>
      </c>
      <c r="BM30" s="34">
        <f>BL30/$I30</f>
        <v>1.0905610938022641</v>
      </c>
      <c r="BN30" s="34">
        <f t="shared" si="11"/>
        <v>51.204720512518378</v>
      </c>
      <c r="BO30" s="37"/>
      <c r="BP30" s="34">
        <v>27.52</v>
      </c>
      <c r="BQ30" s="34">
        <v>27.6</v>
      </c>
      <c r="BR30" s="34">
        <f t="shared" si="38"/>
        <v>8.0000000000001847E-2</v>
      </c>
      <c r="BS30" s="38">
        <f t="shared" si="39"/>
        <v>27.560000000000002</v>
      </c>
      <c r="BT30" s="34">
        <f t="shared" si="12"/>
        <v>1358.0882757276181</v>
      </c>
      <c r="BU30" s="34">
        <f>BT30/$I30</f>
        <v>4.7117474045677099</v>
      </c>
      <c r="BV30" s="34">
        <f t="shared" si="13"/>
        <v>16.080738883945862</v>
      </c>
      <c r="BW30" s="9">
        <f t="shared" si="40"/>
        <v>4.7076269488750677</v>
      </c>
      <c r="BX30" s="9">
        <f>2^($Q30-BS30)</f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41"/>
        <v>1.3999999999999986</v>
      </c>
      <c r="CE30" s="40">
        <f t="shared" si="42"/>
        <v>38.17</v>
      </c>
      <c r="CF30" s="34">
        <f t="shared" si="43"/>
        <v>0.86535837267448412</v>
      </c>
      <c r="CG30" s="34">
        <f>CF30/$I30</f>
        <v>3.0022717516543103E-3</v>
      </c>
      <c r="CH30" s="34">
        <f t="shared" si="14"/>
        <v>14.643469938967623</v>
      </c>
      <c r="CI30" s="9">
        <f t="shared" si="44"/>
        <v>3.0121305183748856E-3</v>
      </c>
      <c r="CJ30" s="9">
        <f>2^($Q30-CE30)</f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45"/>
        <v>4.66</v>
      </c>
      <c r="CR30" s="41">
        <f t="shared" si="46"/>
        <v>28.35</v>
      </c>
      <c r="CS30" s="37"/>
      <c r="CT30" s="34"/>
      <c r="CU30" s="42">
        <v>31.71</v>
      </c>
      <c r="CV30" s="42">
        <v>32.19</v>
      </c>
      <c r="CW30" s="42">
        <f t="shared" si="47"/>
        <v>0.47999999999999687</v>
      </c>
      <c r="CX30" s="43">
        <f t="shared" si="48"/>
        <v>31.95</v>
      </c>
      <c r="CY30" s="42">
        <f t="shared" si="15"/>
        <v>64.663617969388469</v>
      </c>
      <c r="CZ30" s="42">
        <f>CY30/$I30</f>
        <v>0.22434376290744978</v>
      </c>
      <c r="DA30" s="42">
        <f t="shared" si="16"/>
        <v>312.92625308474919</v>
      </c>
      <c r="DB30" s="34"/>
      <c r="DC30" s="42">
        <v>27.44</v>
      </c>
      <c r="DD30" s="42">
        <f t="shared" si="49"/>
        <v>3.34</v>
      </c>
      <c r="DE30" s="44">
        <f t="shared" si="50"/>
        <v>33.31</v>
      </c>
      <c r="DF30" s="42">
        <v>30.78</v>
      </c>
      <c r="DG30" s="42">
        <f t="shared" si="51"/>
        <v>2.5300000000000011</v>
      </c>
      <c r="DH30" s="37"/>
      <c r="DI30" s="34"/>
      <c r="DJ30" s="34"/>
      <c r="DK30" s="34"/>
      <c r="DL30" s="34"/>
      <c r="DM30" s="34">
        <v>27.64</v>
      </c>
      <c r="DN30" s="34">
        <v>32.630000000000003</v>
      </c>
      <c r="DO30" s="34">
        <f t="shared" si="52"/>
        <v>4.990000000000002</v>
      </c>
      <c r="DP30" s="34">
        <f t="shared" si="17"/>
        <v>32.47</v>
      </c>
      <c r="DQ30" s="34">
        <f t="shared" si="53"/>
        <v>0.16000000000000369</v>
      </c>
      <c r="DR30" s="51">
        <f t="shared" si="54"/>
        <v>32.549999999999997</v>
      </c>
      <c r="DS30" s="34">
        <f t="shared" si="18"/>
        <v>42.652058873397266</v>
      </c>
      <c r="DT30" s="34">
        <f>DS30/$I30</f>
        <v>0.14797692557100389</v>
      </c>
      <c r="DU30" s="34">
        <f t="shared" si="19"/>
        <v>3.8002310319617028</v>
      </c>
      <c r="DV30" s="9">
        <f t="shared" si="55"/>
        <v>0.14813659636769821</v>
      </c>
      <c r="DW30" s="9">
        <f>2^($Q30-DR30)</f>
        <v>2.3930593704599826E-2</v>
      </c>
      <c r="DX30" s="34"/>
      <c r="DY30" s="34"/>
      <c r="DZ30" s="34"/>
      <c r="EA30" s="34">
        <v>28.53</v>
      </c>
      <c r="EB30" s="34">
        <v>21.45</v>
      </c>
      <c r="EC30" s="34">
        <f t="shared" si="56"/>
        <v>7.0800000000000018</v>
      </c>
      <c r="ED30" s="34">
        <f t="shared" si="57"/>
        <v>26.759999999999998</v>
      </c>
      <c r="EE30" s="34">
        <f t="shared" si="58"/>
        <v>1.7700000000000031</v>
      </c>
      <c r="EF30" s="45">
        <f t="shared" si="59"/>
        <v>27.645</v>
      </c>
      <c r="EG30" s="34">
        <f t="shared" si="20"/>
        <v>1280.3420229787769</v>
      </c>
      <c r="EH30" s="34">
        <f>EG30/$I30</f>
        <v>4.4420147876596117</v>
      </c>
      <c r="EI30" s="34">
        <f t="shared" si="21"/>
        <v>7.498700359888975</v>
      </c>
      <c r="EJ30" s="9">
        <f t="shared" si="60"/>
        <v>4.4382778882713865</v>
      </c>
      <c r="EK30" s="9">
        <f>2^($Q30-EF30)</f>
        <v>0.7169776240079152</v>
      </c>
      <c r="EL30" s="34"/>
      <c r="EM30" s="42">
        <v>31.61</v>
      </c>
      <c r="EN30" s="34">
        <v>27.69</v>
      </c>
      <c r="EO30" s="34">
        <v>27.49</v>
      </c>
      <c r="EP30" s="34">
        <v>27</v>
      </c>
      <c r="EQ30" s="34">
        <f t="shared" si="61"/>
        <v>0.69000000000000128</v>
      </c>
      <c r="ER30" s="36">
        <f t="shared" si="62"/>
        <v>27.393333333333334</v>
      </c>
      <c r="ES30" s="34">
        <f t="shared" si="22"/>
        <v>1524.5020054256343</v>
      </c>
      <c r="ET30" s="34">
        <f>ES30/I30</f>
        <v>5.2891027009816831</v>
      </c>
      <c r="EU30" s="34">
        <f t="shared" si="23"/>
        <v>3.3426276398877643</v>
      </c>
      <c r="EV30" s="9">
        <f t="shared" si="63"/>
        <v>5.2841325877107161</v>
      </c>
      <c r="EW30" s="9">
        <f>2^($Q30-ER30)</f>
        <v>0.8536204633989708</v>
      </c>
      <c r="EX30" s="34"/>
      <c r="EY30" s="34"/>
      <c r="EZ30" s="46">
        <v>24.28</v>
      </c>
      <c r="FA30" s="34">
        <v>29.12</v>
      </c>
      <c r="FB30" s="34">
        <v>29.21</v>
      </c>
      <c r="FC30" s="34">
        <f t="shared" si="64"/>
        <v>8.9999999999999858E-2</v>
      </c>
      <c r="FD30" s="36">
        <f t="shared" si="65"/>
        <v>29.164999999999999</v>
      </c>
      <c r="FE30" s="34">
        <f t="shared" si="24"/>
        <v>446.17167927274676</v>
      </c>
      <c r="FF30" s="34">
        <f>FE30/I30</f>
        <v>1.5479466904893699</v>
      </c>
      <c r="FG30" s="34">
        <f t="shared" si="25"/>
        <v>2.899626098316554</v>
      </c>
      <c r="FH30" s="9">
        <f t="shared" si="66"/>
        <v>1.5475649935423925</v>
      </c>
      <c r="FI30" s="9">
        <f>2^($Q30-FD30)</f>
        <v>0.25000000000000061</v>
      </c>
      <c r="FJ30" s="37"/>
      <c r="FK30" s="37"/>
      <c r="FL30" s="42">
        <v>27.57</v>
      </c>
      <c r="FM30" s="34">
        <v>33.450000000000003</v>
      </c>
      <c r="FN30" s="34">
        <v>33.44</v>
      </c>
      <c r="FO30" s="34">
        <v>32.18</v>
      </c>
      <c r="FP30" s="34">
        <f t="shared" si="67"/>
        <v>1.2700000000000031</v>
      </c>
      <c r="FQ30" s="36">
        <f t="shared" si="68"/>
        <v>33.023333333333333</v>
      </c>
      <c r="FR30" s="34">
        <f t="shared" si="26"/>
        <v>30.71651921132484</v>
      </c>
      <c r="FS30" s="34">
        <f>FR30/I30</f>
        <v>0.10656779994199815</v>
      </c>
      <c r="FT30" s="34">
        <f t="shared" si="27"/>
        <v>2.8596837004424089</v>
      </c>
      <c r="FU30" s="9">
        <f t="shared" si="69"/>
        <v>0.10670255792487134</v>
      </c>
      <c r="FV30" s="9">
        <f>2^($Q30-FQ30)</f>
        <v>1.7237169096308579E-2</v>
      </c>
    </row>
    <row r="31" spans="1:178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>10^(-(0.3012*H31)+11.434)</f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28"/>
        <v>26.69</v>
      </c>
      <c r="R31" s="54">
        <f t="shared" si="4"/>
        <v>2482.9730169486302</v>
      </c>
      <c r="S31" s="49"/>
      <c r="T31" s="31">
        <v>23.98</v>
      </c>
      <c r="U31" s="31">
        <v>29.59</v>
      </c>
      <c r="V31" s="31">
        <f t="shared" si="29"/>
        <v>5.6099999999999994</v>
      </c>
      <c r="W31" s="31">
        <f t="shared" si="30"/>
        <v>29.6</v>
      </c>
      <c r="X31" s="31">
        <f t="shared" si="31"/>
        <v>1.0000000000001563E-2</v>
      </c>
      <c r="Y31" s="31">
        <v>31.01</v>
      </c>
      <c r="Z31" s="31">
        <v>29.68</v>
      </c>
      <c r="AA31" s="31">
        <v>30.43</v>
      </c>
      <c r="AB31" s="35">
        <f>AVERAGE(W31,U31,Y31,Z31,AA31)</f>
        <v>30.062000000000001</v>
      </c>
      <c r="AC31" s="34">
        <f t="shared" si="5"/>
        <v>239.51107499666739</v>
      </c>
      <c r="AD31" s="34">
        <f>AC31/I31</f>
        <v>0.77528181984962796</v>
      </c>
      <c r="AE31" s="34">
        <f t="shared" si="6"/>
        <v>4.4481804805178351</v>
      </c>
      <c r="AF31" s="9">
        <f>2^(H31-AB31)</f>
        <v>0.77539320634700437</v>
      </c>
      <c r="AG31" s="9">
        <f>2^(Q31-AB31)</f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32"/>
        <v>0.12156260552373735</v>
      </c>
      <c r="AN31" s="34">
        <f>AM31/$I31</f>
        <v>3.9349027195263053E-4</v>
      </c>
      <c r="AO31" s="34">
        <f t="shared" si="7"/>
        <v>2.5240735160641505</v>
      </c>
      <c r="AP31" s="9">
        <f t="shared" si="33"/>
        <v>3.9523545729853933E-4</v>
      </c>
      <c r="AQ31" s="9">
        <f>2^($Q31-AL31)</f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8"/>
        <v>1.6099999999999994</v>
      </c>
      <c r="AX31" s="34">
        <v>31.64</v>
      </c>
      <c r="AY31" s="34">
        <v>31.71</v>
      </c>
      <c r="AZ31" s="35">
        <f t="shared" si="34"/>
        <v>31.21</v>
      </c>
      <c r="BA31" s="34">
        <f t="shared" si="9"/>
        <v>108.03090144485921</v>
      </c>
      <c r="BB31" s="34">
        <f>BA31/$I31</f>
        <v>0.3496890232459256</v>
      </c>
      <c r="BC31" s="34">
        <f t="shared" si="10"/>
        <v>5.2647045011516713</v>
      </c>
      <c r="BD31" s="9">
        <f t="shared" si="35"/>
        <v>0.34989646639879884</v>
      </c>
      <c r="BE31" s="9">
        <f>2^($Q31-AZ31)</f>
        <v>4.3585739573450188E-2</v>
      </c>
      <c r="BF31" s="34"/>
      <c r="BG31" s="34"/>
      <c r="BH31" s="34">
        <v>30.49</v>
      </c>
      <c r="BI31" s="34">
        <v>31.64</v>
      </c>
      <c r="BJ31" s="34">
        <f t="shared" si="36"/>
        <v>1.1500000000000021</v>
      </c>
      <c r="BK31" s="36">
        <f>AVERAGE(BH31:BI31)</f>
        <v>31.064999999999998</v>
      </c>
      <c r="BL31" s="34">
        <f t="shared" si="37"/>
        <v>119.45985960293945</v>
      </c>
      <c r="BM31" s="34">
        <f>BL31/$I31</f>
        <v>0.38668381974919791</v>
      </c>
      <c r="BN31" s="34">
        <f t="shared" si="11"/>
        <v>18.155825500740605</v>
      </c>
      <c r="BO31" s="37"/>
      <c r="BP31" s="34">
        <v>28.18</v>
      </c>
      <c r="BQ31" s="34">
        <v>27.84</v>
      </c>
      <c r="BR31" s="34">
        <f t="shared" si="38"/>
        <v>0.33999999999999986</v>
      </c>
      <c r="BS31" s="38">
        <f t="shared" si="39"/>
        <v>28.009999999999998</v>
      </c>
      <c r="BT31" s="34">
        <f t="shared" si="12"/>
        <v>994.00369774916282</v>
      </c>
      <c r="BU31" s="34">
        <f>BT31/$I31</f>
        <v>3.2175255183458771</v>
      </c>
      <c r="BV31" s="34">
        <f t="shared" si="13"/>
        <v>10.981103881501397</v>
      </c>
      <c r="BW31" s="9">
        <f t="shared" si="40"/>
        <v>3.2154039629726108</v>
      </c>
      <c r="BX31" s="9">
        <f>2^($Q31-BS31)</f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41"/>
        <v>0.39999999999999858</v>
      </c>
      <c r="CE31" s="40">
        <f t="shared" si="42"/>
        <v>38.72</v>
      </c>
      <c r="CF31" s="34">
        <f t="shared" si="43"/>
        <v>0.59092994753819539</v>
      </c>
      <c r="CG31" s="34">
        <f>CF31/$I31</f>
        <v>1.9128019242426763E-3</v>
      </c>
      <c r="CH31" s="34">
        <f t="shared" si="14"/>
        <v>9.3296209649952466</v>
      </c>
      <c r="CI31" s="9">
        <f t="shared" si="44"/>
        <v>1.919571481533695E-3</v>
      </c>
      <c r="CJ31" s="9">
        <f>2^($Q31-CE31)</f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45"/>
        <v>5.389999999999997</v>
      </c>
      <c r="CR31" s="41">
        <f t="shared" si="46"/>
        <v>27.884999999999998</v>
      </c>
      <c r="CS31" s="37"/>
      <c r="CT31" s="34"/>
      <c r="CU31" s="42">
        <v>31.16</v>
      </c>
      <c r="CV31" s="42">
        <v>28.42</v>
      </c>
      <c r="CW31" s="42">
        <f t="shared" si="47"/>
        <v>2.7399999999999984</v>
      </c>
      <c r="CX31" s="43">
        <f t="shared" si="48"/>
        <v>29.79</v>
      </c>
      <c r="CY31" s="42">
        <f t="shared" si="15"/>
        <v>289.23576902678684</v>
      </c>
      <c r="CZ31" s="42">
        <f>CY31/$I31</f>
        <v>0.93623743027254203</v>
      </c>
      <c r="DA31" s="42">
        <f t="shared" si="16"/>
        <v>1305.9122627525117</v>
      </c>
      <c r="DB31" s="34"/>
      <c r="DC31" s="42">
        <v>24.49</v>
      </c>
      <c r="DD31" s="42">
        <f t="shared" si="49"/>
        <v>6.3000000000000007</v>
      </c>
      <c r="DE31" s="44">
        <f t="shared" si="50"/>
        <v>30.36</v>
      </c>
      <c r="DF31" s="42">
        <v>30.79</v>
      </c>
      <c r="DG31" s="42">
        <f t="shared" si="51"/>
        <v>0.42999999999999972</v>
      </c>
      <c r="DH31" s="37"/>
      <c r="DI31" s="34"/>
      <c r="DJ31" s="34"/>
      <c r="DK31" s="34"/>
      <c r="DL31" s="34"/>
      <c r="DM31" s="34">
        <v>26.7</v>
      </c>
      <c r="DN31" s="34">
        <v>33.049999999999997</v>
      </c>
      <c r="DO31" s="34">
        <f t="shared" si="52"/>
        <v>6.3499999999999979</v>
      </c>
      <c r="DP31" s="34">
        <f t="shared" si="17"/>
        <v>31.53</v>
      </c>
      <c r="DQ31" s="34">
        <f t="shared" si="53"/>
        <v>1.519999999999996</v>
      </c>
      <c r="DR31" s="51">
        <f t="shared" si="54"/>
        <v>32.29</v>
      </c>
      <c r="DS31" s="34">
        <f t="shared" si="18"/>
        <v>51.080130719655308</v>
      </c>
      <c r="DT31" s="34">
        <f>DS31/$I31</f>
        <v>0.16534307110033336</v>
      </c>
      <c r="DU31" s="34">
        <f t="shared" si="19"/>
        <v>4.2462151939617048</v>
      </c>
      <c r="DV31" s="9">
        <f t="shared" si="55"/>
        <v>0.16551111379942479</v>
      </c>
      <c r="DW31" s="9">
        <f>2^($Q31-DR31)</f>
        <v>2.0617311105826507E-2</v>
      </c>
      <c r="DX31" s="34"/>
      <c r="DY31" s="34"/>
      <c r="DZ31" s="34"/>
      <c r="EA31" s="34">
        <v>28.43</v>
      </c>
      <c r="EB31" s="34">
        <v>21.35</v>
      </c>
      <c r="EC31" s="34">
        <f t="shared" si="56"/>
        <v>7.0799999999999983</v>
      </c>
      <c r="ED31" s="34">
        <f t="shared" si="57"/>
        <v>26.66</v>
      </c>
      <c r="EE31" s="34">
        <f t="shared" si="58"/>
        <v>1.7699999999999996</v>
      </c>
      <c r="EF31" s="45">
        <f t="shared" si="59"/>
        <v>27.545000000000002</v>
      </c>
      <c r="EG31" s="34">
        <f t="shared" si="20"/>
        <v>1372.2903203763981</v>
      </c>
      <c r="EH31" s="34">
        <f>EG31/$I31</f>
        <v>4.4420147876595957</v>
      </c>
      <c r="EI31" s="34">
        <f t="shared" si="21"/>
        <v>7.4987003598889483</v>
      </c>
      <c r="EJ31" s="9">
        <f t="shared" si="60"/>
        <v>4.4382778882713749</v>
      </c>
      <c r="EK31" s="9">
        <f>2^($Q31-EF31)</f>
        <v>0.55286532666013422</v>
      </c>
      <c r="EL31" s="34"/>
      <c r="EM31" s="42">
        <v>31.3</v>
      </c>
      <c r="EN31" s="34">
        <v>28.04</v>
      </c>
      <c r="EO31" s="34">
        <v>25.79</v>
      </c>
      <c r="EP31" s="34">
        <v>25.82</v>
      </c>
      <c r="EQ31" s="34">
        <f t="shared" si="61"/>
        <v>2.25</v>
      </c>
      <c r="ER31" s="36">
        <f t="shared" si="62"/>
        <v>26.55</v>
      </c>
      <c r="ES31" s="34">
        <f t="shared" si="22"/>
        <v>2736.1506149019483</v>
      </c>
      <c r="ET31" s="34">
        <f>ES31/I31</f>
        <v>8.856742128243452</v>
      </c>
      <c r="EU31" s="34">
        <f t="shared" si="23"/>
        <v>5.5973182429847981</v>
      </c>
      <c r="EV31" s="9">
        <f t="shared" si="63"/>
        <v>8.8458452265621474</v>
      </c>
      <c r="EW31" s="9">
        <f>2^($Q31-ER31)</f>
        <v>1.1019051158766111</v>
      </c>
      <c r="EX31" s="34"/>
      <c r="EY31" s="34"/>
      <c r="EZ31" s="46">
        <v>23.49</v>
      </c>
      <c r="FA31" s="34">
        <v>29.07</v>
      </c>
      <c r="FB31" s="34">
        <v>28.82</v>
      </c>
      <c r="FC31" s="34">
        <f t="shared" si="64"/>
        <v>0.25</v>
      </c>
      <c r="FD31" s="36">
        <f t="shared" si="65"/>
        <v>28.945</v>
      </c>
      <c r="FE31" s="34">
        <f t="shared" si="24"/>
        <v>519.71589560314146</v>
      </c>
      <c r="FF31" s="34">
        <f>FE31/I31</f>
        <v>1.6822866556529346</v>
      </c>
      <c r="FG31" s="34">
        <f t="shared" si="25"/>
        <v>3.1512727935345013</v>
      </c>
      <c r="FH31" s="9">
        <f t="shared" si="66"/>
        <v>1.681792830507429</v>
      </c>
      <c r="FI31" s="9">
        <f>2^($Q31-FD31)</f>
        <v>0.20949678366698732</v>
      </c>
      <c r="FJ31" s="37"/>
      <c r="FK31" s="37"/>
      <c r="FL31" s="42">
        <v>28.14</v>
      </c>
      <c r="FM31" s="34">
        <v>33.36</v>
      </c>
      <c r="FN31" s="34">
        <v>33.57</v>
      </c>
      <c r="FO31" s="34">
        <v>34.53</v>
      </c>
      <c r="FP31" s="34">
        <f t="shared" si="67"/>
        <v>1.1700000000000017</v>
      </c>
      <c r="FQ31" s="36">
        <f t="shared" si="68"/>
        <v>33.82</v>
      </c>
      <c r="FR31" s="34">
        <f t="shared" si="26"/>
        <v>17.677302753186609</v>
      </c>
      <c r="FS31" s="34">
        <f>FR31/I31</f>
        <v>5.7220282814538101E-2</v>
      </c>
      <c r="FT31" s="34">
        <f t="shared" si="27"/>
        <v>1.5354723489506186</v>
      </c>
      <c r="FU31" s="9">
        <f t="shared" si="69"/>
        <v>5.7312752700291972E-2</v>
      </c>
      <c r="FV31" s="9">
        <f>2^($Q31-FQ31)</f>
        <v>7.1393082049172009E-3</v>
      </c>
    </row>
    <row r="32" spans="1:178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>10^(-(0.3012*H32)+11.434)</f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28"/>
        <v>26.484999999999999</v>
      </c>
      <c r="R32" s="54">
        <f t="shared" si="4"/>
        <v>2862.3187797787209</v>
      </c>
      <c r="S32" s="49"/>
      <c r="T32" s="31">
        <v>23.04</v>
      </c>
      <c r="U32" s="31">
        <v>29.14</v>
      </c>
      <c r="V32" s="31">
        <f t="shared" si="29"/>
        <v>6.1000000000000014</v>
      </c>
      <c r="W32" s="31">
        <f t="shared" si="30"/>
        <v>28.66</v>
      </c>
      <c r="X32" s="31">
        <f t="shared" si="31"/>
        <v>0.48000000000000043</v>
      </c>
      <c r="Y32" s="31">
        <v>29.51</v>
      </c>
      <c r="Z32" s="31">
        <v>28.75</v>
      </c>
      <c r="AA32" s="31">
        <v>29.05</v>
      </c>
      <c r="AB32" s="35">
        <f>AVERAGE(W32,U32,Y32,Z32,AA32)</f>
        <v>29.022000000000002</v>
      </c>
      <c r="AC32" s="34">
        <f t="shared" si="5"/>
        <v>492.68983255032941</v>
      </c>
      <c r="AD32" s="34">
        <f>AC32/I32</f>
        <v>0.63183779385696681</v>
      </c>
      <c r="AE32" s="34">
        <f t="shared" si="6"/>
        <v>3.6251701891231445</v>
      </c>
      <c r="AF32" s="9">
        <f>2^(H32-AB32)</f>
        <v>0.63200154922640228</v>
      </c>
      <c r="AG32" s="9">
        <f>2^(Q32-AB32)</f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32"/>
        <v>0.12156260552373735</v>
      </c>
      <c r="AN32" s="34">
        <f>AM32/$I32</f>
        <v>1.5589493311043076E-4</v>
      </c>
      <c r="AO32" s="34">
        <f t="shared" si="7"/>
        <v>1</v>
      </c>
      <c r="AP32" s="9">
        <f t="shared" si="33"/>
        <v>1.5666820038609666E-4</v>
      </c>
      <c r="AQ32" s="9">
        <f>2^($Q32-AL32)</f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8"/>
        <v>0.19999999999999929</v>
      </c>
      <c r="AX32" s="34">
        <v>30.16</v>
      </c>
      <c r="AY32" s="34">
        <v>29.72</v>
      </c>
      <c r="AZ32" s="35">
        <f t="shared" si="34"/>
        <v>30.74</v>
      </c>
      <c r="BA32" s="34">
        <f t="shared" si="9"/>
        <v>149.66215693645279</v>
      </c>
      <c r="BB32" s="34">
        <f>BA32/$I32</f>
        <v>0.19193050234691766</v>
      </c>
      <c r="BC32" s="34">
        <f t="shared" si="10"/>
        <v>2.889588498474243</v>
      </c>
      <c r="BD32" s="9">
        <f t="shared" si="35"/>
        <v>0.19210939766100171</v>
      </c>
      <c r="BE32" s="9">
        <f>2^($Q32-AZ32)</f>
        <v>5.237419591674683E-2</v>
      </c>
      <c r="BF32" s="34"/>
      <c r="BG32" s="34"/>
      <c r="BH32" s="34">
        <v>30.3</v>
      </c>
      <c r="BI32" s="34">
        <v>32.42</v>
      </c>
      <c r="BJ32" s="34">
        <f t="shared" si="36"/>
        <v>2.120000000000001</v>
      </c>
      <c r="BK32" s="36">
        <f>AVERAGE(BH32:BI32)</f>
        <v>31.36</v>
      </c>
      <c r="BL32" s="34">
        <f t="shared" si="37"/>
        <v>97.357183173241509</v>
      </c>
      <c r="BM32" s="34">
        <f>BL32/$I32</f>
        <v>0.12485329261594967</v>
      </c>
      <c r="BN32" s="34">
        <f t="shared" si="11"/>
        <v>5.8621914808805231</v>
      </c>
      <c r="BO32" s="37"/>
      <c r="BP32" s="34">
        <v>27.08</v>
      </c>
      <c r="BQ32" s="34">
        <v>26.05</v>
      </c>
      <c r="BR32" s="34">
        <f t="shared" si="38"/>
        <v>1.0299999999999976</v>
      </c>
      <c r="BS32" s="38">
        <f t="shared" si="39"/>
        <v>26.564999999999998</v>
      </c>
      <c r="BT32" s="34">
        <f t="shared" si="12"/>
        <v>2707.8337692450059</v>
      </c>
      <c r="BU32" s="34">
        <f>BT32/$I32</f>
        <v>3.4725939158007404</v>
      </c>
      <c r="BV32" s="34">
        <f t="shared" si="13"/>
        <v>11.851627690363026</v>
      </c>
      <c r="BW32" s="9">
        <f t="shared" si="40"/>
        <v>3.4701547486082758</v>
      </c>
      <c r="BX32" s="9">
        <f>2^($Q32-BS32)</f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41"/>
        <v>0</v>
      </c>
      <c r="CE32" s="40">
        <f t="shared" si="42"/>
        <v>39.869999999999997</v>
      </c>
      <c r="CF32" s="34">
        <f t="shared" si="43"/>
        <v>0.26616809726260793</v>
      </c>
      <c r="CG32" s="34">
        <f>CF32/$I32</f>
        <v>3.4134064122854268E-4</v>
      </c>
      <c r="CH32" s="34">
        <f t="shared" si="14"/>
        <v>1.6648764110123859</v>
      </c>
      <c r="CI32" s="9">
        <f t="shared" si="44"/>
        <v>3.4288204974072247E-4</v>
      </c>
      <c r="CJ32" s="9">
        <f>2^($Q32-CE32)</f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45"/>
        <v>4.870000000000001</v>
      </c>
      <c r="CR32" s="41">
        <f t="shared" si="46"/>
        <v>28.225000000000001</v>
      </c>
      <c r="CS32" s="37"/>
      <c r="CT32" s="34"/>
      <c r="CU32" s="42">
        <v>31.6</v>
      </c>
      <c r="CV32" s="42">
        <v>28.81</v>
      </c>
      <c r="CW32" s="42">
        <f t="shared" si="47"/>
        <v>2.7900000000000027</v>
      </c>
      <c r="CX32" s="43">
        <f t="shared" si="48"/>
        <v>30.204999999999998</v>
      </c>
      <c r="CY32" s="42">
        <f t="shared" si="15"/>
        <v>216.8972271713514</v>
      </c>
      <c r="CZ32" s="42">
        <f>CY32/$I32</f>
        <v>0.2781544421167666</v>
      </c>
      <c r="DA32" s="42">
        <f t="shared" si="16"/>
        <v>387.98416422384139</v>
      </c>
      <c r="DB32" s="34"/>
      <c r="DC32" s="42">
        <v>27.13</v>
      </c>
      <c r="DD32" s="42">
        <f t="shared" si="49"/>
        <v>4.370000000000001</v>
      </c>
      <c r="DE32" s="44">
        <f t="shared" si="50"/>
        <v>33</v>
      </c>
      <c r="DF32" s="42">
        <v>31.5</v>
      </c>
      <c r="DG32" s="42">
        <f t="shared" si="51"/>
        <v>1.5</v>
      </c>
      <c r="DH32" s="37"/>
      <c r="DI32" s="34"/>
      <c r="DJ32" s="34"/>
      <c r="DK32" s="34"/>
      <c r="DL32" s="34"/>
      <c r="DM32" s="34">
        <v>25.95</v>
      </c>
      <c r="DN32" s="34">
        <v>30.38</v>
      </c>
      <c r="DO32" s="34">
        <f t="shared" si="52"/>
        <v>4.43</v>
      </c>
      <c r="DP32" s="34">
        <f t="shared" si="17"/>
        <v>30.78</v>
      </c>
      <c r="DQ32" s="34">
        <f t="shared" si="53"/>
        <v>0.40000000000000213</v>
      </c>
      <c r="DR32" s="51">
        <f t="shared" si="54"/>
        <v>30.58</v>
      </c>
      <c r="DS32" s="34">
        <f t="shared" si="18"/>
        <v>167.22607636215324</v>
      </c>
      <c r="DT32" s="34">
        <f>DS32/$I32</f>
        <v>0.21445491297656558</v>
      </c>
      <c r="DU32" s="34">
        <f t="shared" si="19"/>
        <v>5.5074682225313518</v>
      </c>
      <c r="DV32" s="9">
        <f t="shared" si="55"/>
        <v>0.2146413591094386</v>
      </c>
      <c r="DW32" s="9">
        <f>2^($Q32-DR32)</f>
        <v>5.8517015464655806E-2</v>
      </c>
      <c r="DX32" s="34"/>
      <c r="DY32" s="34"/>
      <c r="DZ32" s="34"/>
      <c r="EA32" s="34">
        <v>26.2</v>
      </c>
      <c r="EB32" s="34">
        <v>20.46</v>
      </c>
      <c r="EC32" s="34">
        <f t="shared" si="56"/>
        <v>5.7399999999999984</v>
      </c>
      <c r="ED32" s="34">
        <f t="shared" si="57"/>
        <v>25.77</v>
      </c>
      <c r="EE32" s="34">
        <f t="shared" si="58"/>
        <v>0.42999999999999972</v>
      </c>
      <c r="EF32" s="45">
        <f t="shared" si="59"/>
        <v>25.984999999999999</v>
      </c>
      <c r="EG32" s="34">
        <f t="shared" si="20"/>
        <v>4048.722395730987</v>
      </c>
      <c r="EH32" s="34">
        <f>EG32/$I32</f>
        <v>5.1921831088256534</v>
      </c>
      <c r="EI32" s="34">
        <f t="shared" si="21"/>
        <v>8.7650823349181337</v>
      </c>
      <c r="EJ32" s="9">
        <f t="shared" si="60"/>
        <v>5.1873582186040386</v>
      </c>
      <c r="EK32" s="9">
        <f>2^($Q32-EF32)</f>
        <v>1.4142135623730951</v>
      </c>
      <c r="EL32" s="34"/>
      <c r="EM32" s="42">
        <v>32.39</v>
      </c>
      <c r="EN32" s="34">
        <v>28.05</v>
      </c>
      <c r="EO32" s="34">
        <v>26.16</v>
      </c>
      <c r="EP32" s="34">
        <v>26.81</v>
      </c>
      <c r="EQ32" s="34">
        <f t="shared" si="61"/>
        <v>1.8900000000000006</v>
      </c>
      <c r="ER32" s="36">
        <f t="shared" si="62"/>
        <v>27.006666666666664</v>
      </c>
      <c r="ES32" s="34">
        <f t="shared" si="22"/>
        <v>1993.3887365823723</v>
      </c>
      <c r="ET32" s="34">
        <f>ES32/I32</f>
        <v>2.5563716935296643</v>
      </c>
      <c r="EU32" s="34">
        <f t="shared" si="23"/>
        <v>1.6155856983138097</v>
      </c>
      <c r="EV32" s="9">
        <f t="shared" si="63"/>
        <v>2.5550177846558295</v>
      </c>
      <c r="EW32" s="9">
        <f>2^($Q32-ER32)</f>
        <v>0.69656666281610946</v>
      </c>
      <c r="EX32" s="34"/>
      <c r="EY32" s="34"/>
      <c r="EZ32" s="46">
        <v>24.18</v>
      </c>
      <c r="FA32" s="34">
        <v>28.05</v>
      </c>
      <c r="FB32" s="34">
        <v>28.19</v>
      </c>
      <c r="FC32" s="34">
        <f t="shared" si="64"/>
        <v>0.14000000000000057</v>
      </c>
      <c r="FD32" s="36">
        <f t="shared" si="65"/>
        <v>28.12</v>
      </c>
      <c r="FE32" s="34">
        <f t="shared" si="24"/>
        <v>920.99230154315956</v>
      </c>
      <c r="FF32" s="34">
        <f>FE32/I32</f>
        <v>1.1811036183841606</v>
      </c>
      <c r="FG32" s="34">
        <f t="shared" si="25"/>
        <v>2.2124527270381127</v>
      </c>
      <c r="FH32" s="9">
        <f t="shared" si="66"/>
        <v>1.1809926614295292</v>
      </c>
      <c r="FI32" s="9">
        <f>2^($Q32-FD32)</f>
        <v>0.32197040737745602</v>
      </c>
      <c r="FJ32" s="37"/>
      <c r="FK32" s="37"/>
      <c r="FL32" s="42">
        <v>27.05</v>
      </c>
      <c r="FM32" s="34">
        <v>32.93</v>
      </c>
      <c r="FN32" s="34">
        <v>32.93</v>
      </c>
      <c r="FO32" s="34">
        <v>32.53</v>
      </c>
      <c r="FP32" s="34">
        <f t="shared" si="67"/>
        <v>0.39999999999999858</v>
      </c>
      <c r="FQ32" s="36">
        <f t="shared" si="68"/>
        <v>32.796666666666667</v>
      </c>
      <c r="FR32" s="34">
        <f t="shared" si="26"/>
        <v>35.945456215749324</v>
      </c>
      <c r="FS32" s="34">
        <f>FR32/I32</f>
        <v>4.6097354266431294E-2</v>
      </c>
      <c r="FT32" s="34">
        <f t="shared" si="27"/>
        <v>1.2369951589596568</v>
      </c>
      <c r="FU32" s="9">
        <f t="shared" si="69"/>
        <v>4.6177482518425891E-2</v>
      </c>
      <c r="FV32" s="9">
        <f>2^($Q32-FQ32)</f>
        <v>1.2589225440339543E-2</v>
      </c>
    </row>
    <row r="33" spans="1:178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>10^(-(0.3012*H33)+11.434)</f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28"/>
        <v>27.4175</v>
      </c>
      <c r="R33" s="54">
        <f t="shared" si="4"/>
        <v>1499.1635001953375</v>
      </c>
      <c r="S33" s="49"/>
      <c r="T33" s="31">
        <v>23.7</v>
      </c>
      <c r="U33" s="31">
        <v>29.75</v>
      </c>
      <c r="V33" s="31">
        <f t="shared" si="29"/>
        <v>6.0500000000000007</v>
      </c>
      <c r="W33" s="31">
        <f t="shared" si="30"/>
        <v>29.32</v>
      </c>
      <c r="X33" s="31">
        <f t="shared" si="31"/>
        <v>0.42999999999999972</v>
      </c>
      <c r="Y33" s="31">
        <v>30.26</v>
      </c>
      <c r="Z33" s="31">
        <v>29.12</v>
      </c>
      <c r="AA33" s="31">
        <v>29.96</v>
      </c>
      <c r="AB33" s="35">
        <f>AVERAGE(W33,U33,Y33,Z33,AA33)</f>
        <v>29.681999999999999</v>
      </c>
      <c r="AC33" s="34">
        <f t="shared" si="5"/>
        <v>311.73215369083459</v>
      </c>
      <c r="AD33" s="34">
        <f>AC33/I33</f>
        <v>0.52394005337105254</v>
      </c>
      <c r="AE33" s="34">
        <f t="shared" si="6"/>
        <v>3.0061067584670349</v>
      </c>
      <c r="AF33" s="9">
        <f>2^(H33-AB33)</f>
        <v>0.52413123775846493</v>
      </c>
      <c r="AG33" s="9">
        <f>2^(Q33-AB33)</f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70"/>
        <v>37.340000000000003</v>
      </c>
      <c r="AM33" s="34">
        <f t="shared" si="32"/>
        <v>1.5388348031742385</v>
      </c>
      <c r="AN33" s="34">
        <f>AM33/$I33</f>
        <v>2.586378015095492E-3</v>
      </c>
      <c r="AO33" s="34">
        <f t="shared" si="7"/>
        <v>16.590520060478095</v>
      </c>
      <c r="AP33" s="9">
        <f t="shared" si="33"/>
        <v>2.5950894806572432E-3</v>
      </c>
      <c r="AQ33" s="9">
        <f>2^($Q33-AL33)</f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8"/>
        <v>0.12000000000000099</v>
      </c>
      <c r="AX33" s="34">
        <v>31.81</v>
      </c>
      <c r="AY33" s="34">
        <v>30.6</v>
      </c>
      <c r="AZ33" s="35">
        <f t="shared" si="34"/>
        <v>30.962499999999999</v>
      </c>
      <c r="BA33" s="34">
        <f t="shared" si="9"/>
        <v>128.26111174897497</v>
      </c>
      <c r="BB33" s="34">
        <f>BA33/$I33</f>
        <v>0.21557331491006951</v>
      </c>
      <c r="BC33" s="34">
        <f t="shared" si="10"/>
        <v>3.2455402540246974</v>
      </c>
      <c r="BD33" s="9">
        <f t="shared" si="35"/>
        <v>0.21576009993180981</v>
      </c>
      <c r="BE33" s="9">
        <f>2^($Q33-AZ33)</f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36"/>
        <v>2.9200000000000017</v>
      </c>
      <c r="BK33" s="36">
        <f>AVERAGE(BH33:BI33)</f>
        <v>31.560000000000002</v>
      </c>
      <c r="BL33" s="34">
        <f t="shared" si="37"/>
        <v>84.747715503337673</v>
      </c>
      <c r="BM33" s="34">
        <f>BL33/$I33</f>
        <v>0.14243869956363447</v>
      </c>
      <c r="BN33" s="34">
        <f t="shared" si="11"/>
        <v>6.6878727315435569</v>
      </c>
      <c r="BO33" s="37"/>
      <c r="BP33" s="34">
        <v>28.58</v>
      </c>
      <c r="BQ33" s="34">
        <v>26.63</v>
      </c>
      <c r="BR33" s="34">
        <f t="shared" si="38"/>
        <v>1.9499999999999993</v>
      </c>
      <c r="BS33" s="38">
        <f t="shared" si="39"/>
        <v>27.604999999999997</v>
      </c>
      <c r="BT33" s="34">
        <f t="shared" si="12"/>
        <v>1316.3579480156961</v>
      </c>
      <c r="BU33" s="34">
        <f>BT33/$I33</f>
        <v>2.2124527270381189</v>
      </c>
      <c r="BV33" s="34">
        <f t="shared" si="13"/>
        <v>7.5508875034522598</v>
      </c>
      <c r="BW33" s="9">
        <f t="shared" si="40"/>
        <v>2.2114613066405426</v>
      </c>
      <c r="BX33" s="9">
        <f>2^($Q33-BS33)</f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41"/>
        <v>1.7800000000000011</v>
      </c>
      <c r="CE33" s="40">
        <f t="shared" si="42"/>
        <v>36.56</v>
      </c>
      <c r="CF33" s="34">
        <f t="shared" si="43"/>
        <v>2.6431876715911584</v>
      </c>
      <c r="CG33" s="34">
        <f>CF33/$I33</f>
        <v>4.4425057644090467E-3</v>
      </c>
      <c r="CH33" s="34">
        <f t="shared" si="14"/>
        <v>21.66815831343995</v>
      </c>
      <c r="CI33" s="9">
        <f t="shared" si="44"/>
        <v>4.4561082651110254E-3</v>
      </c>
      <c r="CJ33" s="9">
        <f>2^($Q33-CE33)</f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45"/>
        <v>3.59</v>
      </c>
      <c r="CR33" s="41">
        <f t="shared" si="46"/>
        <v>28.215000000000003</v>
      </c>
      <c r="CS33" s="37"/>
      <c r="CT33" s="34"/>
      <c r="CU33" s="42">
        <v>33.35</v>
      </c>
      <c r="CV33" s="42">
        <v>31.46</v>
      </c>
      <c r="CW33" s="42">
        <f t="shared" si="47"/>
        <v>1.8900000000000006</v>
      </c>
      <c r="CX33" s="43">
        <f t="shared" si="48"/>
        <v>32.405000000000001</v>
      </c>
      <c r="CY33" s="42">
        <f t="shared" si="15"/>
        <v>47.164365904999947</v>
      </c>
      <c r="CZ33" s="42">
        <f>CY33/$I33</f>
        <v>7.9270938518537781E-2</v>
      </c>
      <c r="DA33" s="42">
        <f t="shared" si="16"/>
        <v>110.57119416932905</v>
      </c>
      <c r="DB33" s="34"/>
      <c r="DC33" s="42">
        <v>28.71</v>
      </c>
      <c r="DD33" s="42">
        <f t="shared" si="49"/>
        <v>2.5700000000000003</v>
      </c>
      <c r="DE33" s="44">
        <f t="shared" si="50"/>
        <v>34.58</v>
      </c>
      <c r="DF33" s="42">
        <v>31.28</v>
      </c>
      <c r="DG33" s="42">
        <f t="shared" si="51"/>
        <v>3.2999999999999972</v>
      </c>
      <c r="DH33" s="37"/>
      <c r="DI33" s="34"/>
      <c r="DJ33" s="34"/>
      <c r="DK33" s="34"/>
      <c r="DL33" s="34"/>
      <c r="DM33" s="34">
        <v>27.93</v>
      </c>
      <c r="DN33" s="34">
        <v>33.450000000000003</v>
      </c>
      <c r="DO33" s="34">
        <f t="shared" si="52"/>
        <v>5.5200000000000031</v>
      </c>
      <c r="DP33" s="34">
        <f t="shared" si="17"/>
        <v>32.76</v>
      </c>
      <c r="DQ33" s="34">
        <f t="shared" si="53"/>
        <v>0.69000000000000483</v>
      </c>
      <c r="DR33" s="51">
        <f t="shared" si="54"/>
        <v>33.105000000000004</v>
      </c>
      <c r="DS33" s="34">
        <f t="shared" si="18"/>
        <v>29.025118400046431</v>
      </c>
      <c r="DT33" s="34">
        <f>DS33/$I33</f>
        <v>4.8783617293144711E-2</v>
      </c>
      <c r="DU33" s="34">
        <f t="shared" si="19"/>
        <v>1.2528238140736119</v>
      </c>
      <c r="DV33" s="9">
        <f t="shared" si="55"/>
        <v>4.8866852695536964E-2</v>
      </c>
      <c r="DW33" s="9">
        <f>2^($Q33-DR33)</f>
        <v>1.9404028313648146E-2</v>
      </c>
      <c r="DX33" s="34"/>
      <c r="DY33" s="34"/>
      <c r="DZ33" s="34"/>
      <c r="EA33" s="34">
        <v>26.24</v>
      </c>
      <c r="EB33" s="34">
        <v>22.21</v>
      </c>
      <c r="EC33" s="34">
        <f t="shared" si="56"/>
        <v>4.0299999999999976</v>
      </c>
      <c r="ED33" s="34">
        <f t="shared" si="57"/>
        <v>27.52</v>
      </c>
      <c r="EE33" s="34">
        <f t="shared" si="58"/>
        <v>1.2800000000000011</v>
      </c>
      <c r="EF33" s="45">
        <f t="shared" si="59"/>
        <v>26.88</v>
      </c>
      <c r="EG33" s="34">
        <f t="shared" si="20"/>
        <v>2176.4264739309788</v>
      </c>
      <c r="EH33" s="34">
        <f>EG33/$I33</f>
        <v>3.6580025172523474</v>
      </c>
      <c r="EI33" s="34">
        <f t="shared" si="21"/>
        <v>6.1751853840737185</v>
      </c>
      <c r="EJ33" s="9">
        <f t="shared" si="60"/>
        <v>3.6553258009176046</v>
      </c>
      <c r="EK33" s="9">
        <f>2^($Q33-EF33)</f>
        <v>1.4514551566995364</v>
      </c>
      <c r="EL33" s="34"/>
      <c r="EM33" s="42">
        <v>33.18</v>
      </c>
      <c r="EN33" s="34">
        <v>27.98</v>
      </c>
      <c r="EO33" s="34">
        <v>27.12</v>
      </c>
      <c r="EP33" s="34">
        <v>26.87</v>
      </c>
      <c r="EQ33" s="34">
        <f t="shared" si="61"/>
        <v>1.1099999999999994</v>
      </c>
      <c r="ER33" s="36">
        <f t="shared" si="62"/>
        <v>27.323333333333334</v>
      </c>
      <c r="ES33" s="34">
        <f t="shared" si="22"/>
        <v>1600.3390403399046</v>
      </c>
      <c r="ET33" s="34">
        <f>ES33/I33</f>
        <v>2.689750519091612</v>
      </c>
      <c r="EU33" s="34">
        <f t="shared" si="23"/>
        <v>1.699878965830885</v>
      </c>
      <c r="EV33" s="9">
        <f t="shared" si="63"/>
        <v>2.6882487991868329</v>
      </c>
      <c r="EW33" s="9">
        <f>2^($Q33-ER33)</f>
        <v>1.0674486474205855</v>
      </c>
      <c r="EX33" s="34"/>
      <c r="EY33" s="34"/>
      <c r="EZ33" s="46">
        <v>24.52</v>
      </c>
      <c r="FA33" s="34">
        <v>28.58</v>
      </c>
      <c r="FB33" s="34">
        <v>28.59</v>
      </c>
      <c r="FC33" s="34">
        <f t="shared" si="64"/>
        <v>1.0000000000001563E-2</v>
      </c>
      <c r="FD33" s="36">
        <f t="shared" si="65"/>
        <v>28.585000000000001</v>
      </c>
      <c r="FE33" s="34">
        <f t="shared" si="24"/>
        <v>667.11084363060525</v>
      </c>
      <c r="FF33" s="34">
        <f>FE33/I33</f>
        <v>1.1212384955415133</v>
      </c>
      <c r="FG33" s="34">
        <f t="shared" si="25"/>
        <v>2.1003129010092274</v>
      </c>
      <c r="FH33" s="9">
        <f t="shared" si="66"/>
        <v>1.1211660780285082</v>
      </c>
      <c r="FI33" s="9">
        <f>2^($Q33-FD33)</f>
        <v>0.44519213172805627</v>
      </c>
      <c r="FJ33" s="37"/>
      <c r="FK33" s="37"/>
      <c r="FL33" s="42">
        <v>28.57</v>
      </c>
      <c r="FM33" s="34">
        <v>34.03</v>
      </c>
      <c r="FN33" s="34">
        <v>33.42</v>
      </c>
      <c r="FO33" s="34">
        <v>32.81</v>
      </c>
      <c r="FP33" s="34">
        <f t="shared" si="67"/>
        <v>1.2199999999999989</v>
      </c>
      <c r="FQ33" s="36">
        <f t="shared" si="68"/>
        <v>33.42</v>
      </c>
      <c r="FR33" s="34">
        <f t="shared" si="26"/>
        <v>23.328993386641844</v>
      </c>
      <c r="FS33" s="34">
        <f>FR33/I33</f>
        <v>3.9209923953537403E-2</v>
      </c>
      <c r="FT33" s="34">
        <f t="shared" si="27"/>
        <v>1.0521750518125117</v>
      </c>
      <c r="FU33" s="9">
        <f t="shared" si="69"/>
        <v>3.9281667953807102E-2</v>
      </c>
      <c r="FV33" s="9">
        <f>2^($Q33-FQ33)</f>
        <v>1.5597947384334244E-2</v>
      </c>
    </row>
    <row r="34" spans="1:178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>10^(-(0.3012*H34)+11.434)</f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28"/>
        <v>27.607500000000002</v>
      </c>
      <c r="R34" s="53">
        <f t="shared" si="4"/>
        <v>1314.0775627863575</v>
      </c>
      <c r="T34" s="1">
        <v>25.26</v>
      </c>
      <c r="U34" s="1">
        <v>30.7</v>
      </c>
      <c r="V34" s="1">
        <f t="shared" si="29"/>
        <v>5.4399999999999977</v>
      </c>
      <c r="W34" s="1">
        <f t="shared" si="30"/>
        <v>30.880000000000003</v>
      </c>
      <c r="X34" s="1">
        <f t="shared" si="31"/>
        <v>0.18000000000000327</v>
      </c>
      <c r="Y34" s="1">
        <v>30.14</v>
      </c>
      <c r="Z34" s="1">
        <v>30.25</v>
      </c>
      <c r="AA34" s="1">
        <v>30.87</v>
      </c>
      <c r="AB34" s="10">
        <f>AVERAGE(W34,U34,Y34,Z34,AA34)</f>
        <v>30.568000000000001</v>
      </c>
      <c r="AC34" s="9">
        <f t="shared" si="5"/>
        <v>168.62361671177169</v>
      </c>
      <c r="AD34" s="9">
        <f>AC34/I34</f>
        <v>2.4329792219553212</v>
      </c>
      <c r="AE34" s="9">
        <f t="shared" si="6"/>
        <v>13.959221546954636</v>
      </c>
      <c r="AF34" s="9">
        <f>2^(H34-AB34)</f>
        <v>2.4317585663661938</v>
      </c>
      <c r="AG34" s="9">
        <f>2^(Q34-AB34)</f>
        <v>0.12846969641173273</v>
      </c>
      <c r="AJ34" s="9">
        <v>37.04</v>
      </c>
      <c r="AK34" s="9">
        <v>37.369999999999997</v>
      </c>
      <c r="AL34" s="11">
        <f t="shared" si="70"/>
        <v>37.204999999999998</v>
      </c>
      <c r="AM34" s="9">
        <f t="shared" si="32"/>
        <v>1.6898727390782582</v>
      </c>
      <c r="AN34" s="9">
        <f>AM34/$I34</f>
        <v>2.4382262355063741E-2</v>
      </c>
      <c r="AO34" s="9">
        <f t="shared" si="7"/>
        <v>156.40189112363365</v>
      </c>
      <c r="AP34" s="9">
        <f t="shared" si="33"/>
        <v>2.443342634776861E-2</v>
      </c>
      <c r="AQ34" s="9">
        <f>2^($Q34-AL34)</f>
        <v>1.2908168222829967E-3</v>
      </c>
      <c r="AU34" s="9">
        <v>32.86</v>
      </c>
      <c r="AV34" s="9">
        <v>33.020000000000003</v>
      </c>
      <c r="AW34" s="9">
        <f t="shared" si="8"/>
        <v>0.16000000000000369</v>
      </c>
      <c r="AX34" s="9">
        <v>31.64</v>
      </c>
      <c r="AY34" s="9">
        <v>32.9</v>
      </c>
      <c r="AZ34" s="10">
        <f t="shared" si="34"/>
        <v>32.604999999999997</v>
      </c>
      <c r="BA34" s="9">
        <f t="shared" si="9"/>
        <v>41.055750930054366</v>
      </c>
      <c r="BB34" s="9">
        <f>BA34/$I34</f>
        <v>0.59237128761941626</v>
      </c>
      <c r="BC34" s="9">
        <f t="shared" si="10"/>
        <v>8.9183805523391975</v>
      </c>
      <c r="BD34" s="9">
        <f t="shared" si="35"/>
        <v>0.59254638547079286</v>
      </c>
      <c r="BE34" s="9">
        <f>2^($Q34-AZ34)</f>
        <v>3.1304199069834351E-2</v>
      </c>
      <c r="BH34" s="9">
        <v>31.15</v>
      </c>
      <c r="BI34" s="9">
        <v>31.21</v>
      </c>
      <c r="BJ34" s="9">
        <f t="shared" si="36"/>
        <v>6.0000000000002274E-2</v>
      </c>
      <c r="BK34" s="11">
        <f>AVERAGE(BH34:BI34)</f>
        <v>31.18</v>
      </c>
      <c r="BL34" s="9">
        <f t="shared" si="37"/>
        <v>110.30215565021859</v>
      </c>
      <c r="BM34" s="9">
        <f>BL34/$I34</f>
        <v>1.5914903147438482</v>
      </c>
      <c r="BN34" s="9">
        <f t="shared" si="11"/>
        <v>74.72466900567278</v>
      </c>
      <c r="BP34" s="9">
        <v>29.18</v>
      </c>
      <c r="BQ34" s="9">
        <v>31.02</v>
      </c>
      <c r="BR34" s="9">
        <f t="shared" si="38"/>
        <v>1.8399999999999999</v>
      </c>
      <c r="BS34" s="12">
        <f t="shared" si="39"/>
        <v>30.1</v>
      </c>
      <c r="BT34" s="9">
        <f t="shared" si="12"/>
        <v>233.28133930595178</v>
      </c>
      <c r="BU34" s="9">
        <f>BT34/$I34</f>
        <v>3.3658906294925153</v>
      </c>
      <c r="BV34" s="9">
        <f t="shared" si="13"/>
        <v>11.487459678402523</v>
      </c>
      <c r="BW34" s="9">
        <f t="shared" si="40"/>
        <v>3.363585661014858</v>
      </c>
      <c r="BX34" s="9">
        <f>2^($Q34-BS34)</f>
        <v>0.17769808018859232</v>
      </c>
      <c r="CB34" s="9" t="s">
        <v>54</v>
      </c>
      <c r="CC34" s="9">
        <v>39.020000000000003</v>
      </c>
      <c r="CD34" s="13">
        <f t="shared" si="41"/>
        <v>0</v>
      </c>
      <c r="CE34" s="14">
        <f t="shared" si="42"/>
        <v>39.020000000000003</v>
      </c>
      <c r="CF34" s="9">
        <f t="shared" si="43"/>
        <v>0.47992790240309252</v>
      </c>
      <c r="CG34" s="9">
        <f>CF34/$I34</f>
        <v>6.924620864817513E-3</v>
      </c>
      <c r="CH34" s="9">
        <f t="shared" si="14"/>
        <v>33.774583335712229</v>
      </c>
      <c r="CI34" s="9">
        <f t="shared" si="44"/>
        <v>6.9440834466138251E-3</v>
      </c>
      <c r="CJ34" s="9">
        <f>2^($Q34-CE34)</f>
        <v>3.6685561822747016E-4</v>
      </c>
      <c r="CO34" s="9">
        <v>30.52</v>
      </c>
      <c r="CP34" s="9">
        <v>27.64</v>
      </c>
      <c r="CQ34" s="9">
        <f t="shared" si="45"/>
        <v>2.879999999999999</v>
      </c>
      <c r="CR34" s="15">
        <f t="shared" si="46"/>
        <v>29.08</v>
      </c>
      <c r="CU34" s="16">
        <v>32.35</v>
      </c>
      <c r="CV34" s="16">
        <v>29.82</v>
      </c>
      <c r="CW34" s="16">
        <f t="shared" si="47"/>
        <v>2.5300000000000011</v>
      </c>
      <c r="CX34" s="17">
        <f t="shared" si="48"/>
        <v>31.085000000000001</v>
      </c>
      <c r="CY34" s="16">
        <f t="shared" si="15"/>
        <v>117.81429804415025</v>
      </c>
      <c r="CZ34" s="16">
        <f>CY34/$I34</f>
        <v>1.6998789658308788</v>
      </c>
      <c r="DA34" s="16">
        <f t="shared" si="16"/>
        <v>2371.0788683458036</v>
      </c>
      <c r="DC34" s="16">
        <v>25.21</v>
      </c>
      <c r="DD34" s="16">
        <f t="shared" si="49"/>
        <v>6.8699999999999974</v>
      </c>
      <c r="DE34" s="18">
        <f t="shared" si="50"/>
        <v>31.080000000000002</v>
      </c>
      <c r="DF34" s="16">
        <v>32.08</v>
      </c>
      <c r="DG34" s="16">
        <f t="shared" si="51"/>
        <v>0.99999999999999645</v>
      </c>
      <c r="DM34" s="9">
        <v>29.98</v>
      </c>
      <c r="DN34" s="9">
        <v>34.51</v>
      </c>
      <c r="DO34" s="9">
        <f t="shared" si="52"/>
        <v>4.5299999999999976</v>
      </c>
      <c r="DP34" s="9">
        <f t="shared" si="17"/>
        <v>34.81</v>
      </c>
      <c r="DQ34" s="9">
        <f t="shared" si="53"/>
        <v>0.30000000000000426</v>
      </c>
      <c r="DR34" s="51">
        <f t="shared" si="54"/>
        <v>34.659999999999997</v>
      </c>
      <c r="DS34" s="9">
        <f t="shared" si="18"/>
        <v>9.8720648591641265</v>
      </c>
      <c r="DT34" s="9">
        <f>DS34/$I34</f>
        <v>0.14243869956363508</v>
      </c>
      <c r="DU34" s="9">
        <f t="shared" si="19"/>
        <v>3.65800251725235</v>
      </c>
      <c r="DV34" s="9">
        <f t="shared" si="55"/>
        <v>0.14259546448355345</v>
      </c>
      <c r="DW34" s="9">
        <f>2^($Q34-DR34)</f>
        <v>7.533312017593395E-3</v>
      </c>
      <c r="EA34" s="9">
        <v>30.13</v>
      </c>
      <c r="EB34" s="9">
        <v>24.1</v>
      </c>
      <c r="EC34" s="9">
        <f t="shared" si="56"/>
        <v>6.0299999999999976</v>
      </c>
      <c r="ED34" s="9">
        <f t="shared" si="57"/>
        <v>29.41</v>
      </c>
      <c r="EE34" s="9">
        <f t="shared" si="58"/>
        <v>0.71999999999999886</v>
      </c>
      <c r="EF34" s="7">
        <f t="shared" si="59"/>
        <v>29.77</v>
      </c>
      <c r="EG34" s="9">
        <f t="shared" si="20"/>
        <v>293.27564594188721</v>
      </c>
      <c r="EH34" s="9">
        <f>EG34/$I34</f>
        <v>4.2315161232828951</v>
      </c>
      <c r="EI34" s="9">
        <f t="shared" si="21"/>
        <v>7.1433511578325168</v>
      </c>
      <c r="EJ34" s="9">
        <f t="shared" si="60"/>
        <v>4.2280721622455264</v>
      </c>
      <c r="EK34" s="9">
        <f>2^($Q34-EF34)</f>
        <v>0.22336886342391313</v>
      </c>
      <c r="EM34" s="16">
        <v>33.130000000000003</v>
      </c>
      <c r="EN34" s="9">
        <v>27.36</v>
      </c>
      <c r="EO34" s="9">
        <v>30.8</v>
      </c>
      <c r="EP34" s="9">
        <v>27.28</v>
      </c>
      <c r="EQ34" s="9">
        <f t="shared" si="61"/>
        <v>3.5199999999999996</v>
      </c>
      <c r="ER34" s="11">
        <f t="shared" si="62"/>
        <v>28.48</v>
      </c>
      <c r="ES34" s="9">
        <f t="shared" si="22"/>
        <v>717.50346049710333</v>
      </c>
      <c r="ET34" s="9">
        <f>ES34/I34</f>
        <v>10.352470461206913</v>
      </c>
      <c r="EU34" s="9">
        <f t="shared" si="23"/>
        <v>6.5425944363547917</v>
      </c>
      <c r="EV34" s="9">
        <f t="shared" si="63"/>
        <v>10.338822645099947</v>
      </c>
      <c r="EW34" s="9">
        <f>2^($Q34-ER34)</f>
        <v>0.54619953840874946</v>
      </c>
      <c r="EZ34" s="8">
        <v>23.74</v>
      </c>
      <c r="FA34" s="9">
        <v>29.17</v>
      </c>
      <c r="FB34" s="9">
        <v>29.26</v>
      </c>
      <c r="FC34" s="9">
        <f t="shared" si="64"/>
        <v>8.9999999999999858E-2</v>
      </c>
      <c r="FD34" s="11">
        <f t="shared" si="65"/>
        <v>29.215000000000003</v>
      </c>
      <c r="FE34" s="9">
        <f t="shared" si="24"/>
        <v>430.96499881381794</v>
      </c>
      <c r="FF34" s="9">
        <f>FE34/I34</f>
        <v>6.2181615360336435</v>
      </c>
      <c r="FG34" s="9">
        <f t="shared" si="25"/>
        <v>11.647909830622893</v>
      </c>
      <c r="FH34" s="9">
        <f t="shared" si="66"/>
        <v>6.2117510000083085</v>
      </c>
      <c r="FI34" s="9">
        <f>2^($Q34-FD34)</f>
        <v>0.32816652779343886</v>
      </c>
      <c r="FL34" s="16">
        <v>28.37</v>
      </c>
      <c r="FM34" s="9">
        <v>33</v>
      </c>
      <c r="FN34" s="9">
        <v>33.51</v>
      </c>
      <c r="FO34" s="9">
        <v>32.43</v>
      </c>
      <c r="FP34" s="9">
        <f t="shared" si="67"/>
        <v>1.0799999999999983</v>
      </c>
      <c r="FQ34" s="11">
        <f t="shared" si="68"/>
        <v>32.979999999999997</v>
      </c>
      <c r="FR34" s="9">
        <f t="shared" si="26"/>
        <v>31.653664870094854</v>
      </c>
      <c r="FS34" s="9">
        <f>FR34/I34</f>
        <v>0.45671365867638614</v>
      </c>
      <c r="FT34" s="9">
        <f t="shared" si="27"/>
        <v>12.255640129543155</v>
      </c>
      <c r="FU34" s="9">
        <f t="shared" si="69"/>
        <v>0.45691572511470169</v>
      </c>
      <c r="FV34" s="9">
        <f>2^($Q34-FQ34)</f>
        <v>2.4138837343111872E-2</v>
      </c>
    </row>
    <row r="35" spans="1:178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>10^(-(0.3012*H35)+11.434)</f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28"/>
        <v>26.307500000000001</v>
      </c>
      <c r="R35" s="53">
        <f t="shared" si="4"/>
        <v>3237.2854848635502</v>
      </c>
      <c r="T35" s="1">
        <v>25.63</v>
      </c>
      <c r="U35" s="1">
        <v>30.24</v>
      </c>
      <c r="V35" s="1">
        <f t="shared" si="29"/>
        <v>4.6099999999999994</v>
      </c>
      <c r="W35" s="1">
        <f t="shared" si="30"/>
        <v>31.25</v>
      </c>
      <c r="X35" s="1">
        <f t="shared" si="31"/>
        <v>1.0100000000000016</v>
      </c>
      <c r="Y35" s="1">
        <v>31.71</v>
      </c>
      <c r="Z35" s="1">
        <v>30.28</v>
      </c>
      <c r="AA35" s="1">
        <v>30.87</v>
      </c>
      <c r="AB35" s="10">
        <f>AVERAGE(W35,U35,Y35,Z35,AA35)</f>
        <v>30.869999999999997</v>
      </c>
      <c r="AC35" s="9">
        <f t="shared" si="5"/>
        <v>136.75902628868985</v>
      </c>
      <c r="AD35" s="9">
        <f>AC35/I35</f>
        <v>1.3197145352073874</v>
      </c>
      <c r="AE35" s="9">
        <f t="shared" si="6"/>
        <v>7.5718639146004536</v>
      </c>
      <c r="AF35" s="9">
        <f>2^(H35-AB35)</f>
        <v>1.3195079107728962</v>
      </c>
      <c r="AG35" s="9">
        <f>2^(Q35-AB35)</f>
        <v>4.2320485841778006E-2</v>
      </c>
      <c r="AJ35" s="9">
        <v>35.68</v>
      </c>
      <c r="AK35" s="9">
        <v>37.630000000000003</v>
      </c>
      <c r="AL35" s="11">
        <f t="shared" si="70"/>
        <v>36.655000000000001</v>
      </c>
      <c r="AM35" s="9">
        <f t="shared" si="32"/>
        <v>2.4746512333785797</v>
      </c>
      <c r="AN35" s="9">
        <f>AM35/$I35</f>
        <v>2.3880202213231824E-2</v>
      </c>
      <c r="AO35" s="9">
        <f t="shared" si="7"/>
        <v>153.18138785380464</v>
      </c>
      <c r="AP35" s="9">
        <f t="shared" si="33"/>
        <v>2.3930593704599708E-2</v>
      </c>
      <c r="AQ35" s="9">
        <f>2^($Q35-AL35)</f>
        <v>7.6752427461206888E-4</v>
      </c>
      <c r="AU35" s="9">
        <v>32.81</v>
      </c>
      <c r="AV35" s="9">
        <v>30.09</v>
      </c>
      <c r="AW35" s="9">
        <f t="shared" si="8"/>
        <v>2.7200000000000024</v>
      </c>
      <c r="AX35" s="9">
        <v>31.45</v>
      </c>
      <c r="AY35" s="9">
        <v>32.24</v>
      </c>
      <c r="AZ35" s="10">
        <f t="shared" si="34"/>
        <v>31.647500000000001</v>
      </c>
      <c r="BA35" s="9">
        <f t="shared" si="9"/>
        <v>79.75776949533001</v>
      </c>
      <c r="BB35" s="9">
        <f>BA35/$I35</f>
        <v>0.76965660370025846</v>
      </c>
      <c r="BC35" s="9">
        <f t="shared" si="10"/>
        <v>11.587480065086861</v>
      </c>
      <c r="BD35" s="9">
        <f t="shared" si="35"/>
        <v>0.76977034592843996</v>
      </c>
      <c r="BE35" s="9">
        <f>2^($Q35-AZ35)</f>
        <v>2.4688790995730542E-2</v>
      </c>
      <c r="BH35" s="9">
        <v>31.47</v>
      </c>
      <c r="BI35" s="9">
        <v>33.11</v>
      </c>
      <c r="BJ35" s="9">
        <f t="shared" si="36"/>
        <v>1.6400000000000006</v>
      </c>
      <c r="BK35" s="11">
        <f>AVERAGE(BH35:BI35)</f>
        <v>32.29</v>
      </c>
      <c r="BL35" s="9">
        <f t="shared" si="37"/>
        <v>51.080130719655308</v>
      </c>
      <c r="BM35" s="9">
        <f>BL35/$I35</f>
        <v>0.49291950082125946</v>
      </c>
      <c r="BN35" s="9">
        <f t="shared" si="11"/>
        <v>23.143871001966112</v>
      </c>
      <c r="BP35" s="9">
        <v>31.02</v>
      </c>
      <c r="BQ35" s="9">
        <v>30.7</v>
      </c>
      <c r="BR35" s="9">
        <f t="shared" si="38"/>
        <v>0.32000000000000028</v>
      </c>
      <c r="BS35" s="12">
        <f t="shared" si="39"/>
        <v>30.86</v>
      </c>
      <c r="BT35" s="9">
        <f t="shared" si="12"/>
        <v>137.71079960886084</v>
      </c>
      <c r="BU35" s="9">
        <f>BT35/$I35</f>
        <v>1.3288990776755443</v>
      </c>
      <c r="BV35" s="9">
        <f t="shared" si="13"/>
        <v>4.5354042219030051</v>
      </c>
      <c r="BW35" s="9">
        <f t="shared" si="40"/>
        <v>1.3286858140965117</v>
      </c>
      <c r="BX35" s="9">
        <f>2^($Q35-BS35)</f>
        <v>4.2614848099475092E-2</v>
      </c>
      <c r="CB35" s="9" t="s">
        <v>54</v>
      </c>
      <c r="CC35" s="9" t="s">
        <v>54</v>
      </c>
      <c r="CD35" s="13">
        <f t="shared" si="41"/>
        <v>0</v>
      </c>
      <c r="CE35" s="14">
        <v>41</v>
      </c>
      <c r="CF35" s="9">
        <f t="shared" si="43"/>
        <v>0.12156260552373735</v>
      </c>
      <c r="CG35" s="9">
        <f>CF35/$I35</f>
        <v>1.1730701936170894E-3</v>
      </c>
      <c r="CH35" s="9">
        <f t="shared" si="14"/>
        <v>5.7216066823616032</v>
      </c>
      <c r="CI35" s="9">
        <f t="shared" si="44"/>
        <v>1.1775467067292585E-3</v>
      </c>
      <c r="CJ35" s="9">
        <f>2^($Q35-CE35)</f>
        <v>3.7767373975785865E-5</v>
      </c>
      <c r="CO35" s="9">
        <v>29.21</v>
      </c>
      <c r="CP35" s="9">
        <v>28.23</v>
      </c>
      <c r="CQ35" s="9">
        <f t="shared" si="45"/>
        <v>0.98000000000000043</v>
      </c>
      <c r="CR35" s="15">
        <f t="shared" si="46"/>
        <v>28.72</v>
      </c>
      <c r="CU35" s="16" t="s">
        <v>54</v>
      </c>
      <c r="CV35" s="16">
        <v>39.630000000000003</v>
      </c>
      <c r="CW35" s="16" t="e">
        <f t="shared" si="47"/>
        <v>#VALUE!</v>
      </c>
      <c r="CX35" s="17">
        <f t="shared" si="48"/>
        <v>39.630000000000003</v>
      </c>
      <c r="CY35" s="16">
        <f t="shared" si="15"/>
        <v>0.31437210277529198</v>
      </c>
      <c r="CZ35" s="16">
        <f>CY35/$I35</f>
        <v>3.0336676470661206E-3</v>
      </c>
      <c r="DA35" s="16">
        <f t="shared" si="16"/>
        <v>4.2315161232828933</v>
      </c>
      <c r="DC35" s="16">
        <v>25.01</v>
      </c>
      <c r="DD35" s="16">
        <f t="shared" si="49"/>
        <v>8.9699999999999953</v>
      </c>
      <c r="DE35" s="18">
        <f t="shared" si="50"/>
        <v>30.880000000000003</v>
      </c>
      <c r="DF35" s="16">
        <v>33.979999999999997</v>
      </c>
      <c r="DG35" s="16">
        <f t="shared" si="51"/>
        <v>3.0999999999999943</v>
      </c>
      <c r="DM35" s="9">
        <v>28.16</v>
      </c>
      <c r="DN35" s="9">
        <v>33.590000000000003</v>
      </c>
      <c r="DO35" s="9">
        <f t="shared" si="52"/>
        <v>5.4300000000000033</v>
      </c>
      <c r="DP35" s="9">
        <f t="shared" si="17"/>
        <v>32.99</v>
      </c>
      <c r="DQ35" s="9">
        <f t="shared" si="53"/>
        <v>0.60000000000000142</v>
      </c>
      <c r="DR35" s="51">
        <f t="shared" si="54"/>
        <v>33.290000000000006</v>
      </c>
      <c r="DS35" s="9">
        <f t="shared" si="18"/>
        <v>25.53006967182397</v>
      </c>
      <c r="DT35" s="9">
        <f>DS35/$I35</f>
        <v>0.2463632927572971</v>
      </c>
      <c r="DU35" s="9">
        <f t="shared" si="19"/>
        <v>6.3269150015102227</v>
      </c>
      <c r="DV35" s="9">
        <f t="shared" si="55"/>
        <v>0.24655817612333866</v>
      </c>
      <c r="DW35" s="9">
        <f>2^($Q35-DR35)</f>
        <v>7.907843307805874E-3</v>
      </c>
      <c r="EA35" s="9">
        <v>29.69</v>
      </c>
      <c r="EB35" s="9">
        <v>24.68</v>
      </c>
      <c r="EC35" s="9">
        <f t="shared" si="56"/>
        <v>5.0100000000000016</v>
      </c>
      <c r="ED35" s="9">
        <f t="shared" si="57"/>
        <v>29.99</v>
      </c>
      <c r="EE35" s="9">
        <f t="shared" si="58"/>
        <v>0.29999999999999716</v>
      </c>
      <c r="EF35" s="7">
        <f t="shared" si="59"/>
        <v>29.84</v>
      </c>
      <c r="EG35" s="9">
        <f t="shared" si="20"/>
        <v>279.37786875832501</v>
      </c>
      <c r="EH35" s="9">
        <f>EG35/$I35</f>
        <v>2.6959758651492773</v>
      </c>
      <c r="EI35" s="9">
        <f t="shared" si="21"/>
        <v>4.5511589124849259</v>
      </c>
      <c r="EJ35" s="9">
        <f t="shared" si="60"/>
        <v>2.69446715373138</v>
      </c>
      <c r="EK35" s="9">
        <f>2^($Q35-EF35)</f>
        <v>8.6419458420549725E-2</v>
      </c>
      <c r="EM35" s="16">
        <v>33.36</v>
      </c>
      <c r="EN35" s="9">
        <v>27.97</v>
      </c>
      <c r="EO35" s="9">
        <v>29.3</v>
      </c>
      <c r="EP35" s="9">
        <v>27.03</v>
      </c>
      <c r="EQ35" s="9">
        <f t="shared" si="61"/>
        <v>2.2699999999999996</v>
      </c>
      <c r="ER35" s="11">
        <f t="shared" si="62"/>
        <v>28.099999999999998</v>
      </c>
      <c r="ES35" s="9">
        <f t="shared" si="22"/>
        <v>933.85618608451011</v>
      </c>
      <c r="ET35" s="9">
        <f>ES35/I35</f>
        <v>9.0116434433182704</v>
      </c>
      <c r="EU35" s="9">
        <f t="shared" si="23"/>
        <v>5.6952133769038182</v>
      </c>
      <c r="EV35" s="9">
        <f t="shared" si="63"/>
        <v>9.000467877510486</v>
      </c>
      <c r="EW35" s="9">
        <f>2^($Q35-ER35)</f>
        <v>0.28867138292217376</v>
      </c>
      <c r="EZ35" s="8">
        <v>23.86</v>
      </c>
      <c r="FA35" s="9">
        <v>29.57</v>
      </c>
      <c r="FB35" s="9">
        <v>29.63</v>
      </c>
      <c r="FC35" s="9">
        <f t="shared" si="64"/>
        <v>5.9999999999998721E-2</v>
      </c>
      <c r="FD35" s="11">
        <f t="shared" si="65"/>
        <v>29.6</v>
      </c>
      <c r="FE35" s="9">
        <f t="shared" si="24"/>
        <v>329.9742116869125</v>
      </c>
      <c r="FF35" s="9">
        <f>FE35/I35</f>
        <v>3.1842268494041761</v>
      </c>
      <c r="FG35" s="9">
        <f t="shared" si="25"/>
        <v>5.9647191548784475</v>
      </c>
      <c r="FH35" s="9">
        <f t="shared" si="66"/>
        <v>3.1821459350196704</v>
      </c>
      <c r="FI35" s="9">
        <f>2^($Q35-FD35)</f>
        <v>0.10206074619938355</v>
      </c>
      <c r="FL35" s="16">
        <v>28.36</v>
      </c>
      <c r="FM35" s="9">
        <v>33.21</v>
      </c>
      <c r="FN35" s="9">
        <v>33.39</v>
      </c>
      <c r="FO35" s="9">
        <v>31.48</v>
      </c>
      <c r="FP35" s="9">
        <f t="shared" si="67"/>
        <v>1.9100000000000001</v>
      </c>
      <c r="FQ35" s="11">
        <f t="shared" si="68"/>
        <v>32.693333333333335</v>
      </c>
      <c r="FR35" s="9">
        <f t="shared" si="26"/>
        <v>38.616063503360579</v>
      </c>
      <c r="FS35" s="9">
        <f>FR35/I35</f>
        <v>0.37264216981406734</v>
      </c>
      <c r="FT35" s="9">
        <f t="shared" si="27"/>
        <v>9.999631593171463</v>
      </c>
      <c r="FU35" s="9">
        <f t="shared" si="69"/>
        <v>0.37284985011259369</v>
      </c>
      <c r="FV35" s="9">
        <f>2^($Q35-FQ35)</f>
        <v>1.1958387421532386E-2</v>
      </c>
    </row>
    <row r="36" spans="1:178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>10^(-(0.3012*H36)+11.434)</f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28"/>
        <v>27.04</v>
      </c>
      <c r="R36" s="53">
        <f t="shared" si="4"/>
        <v>1947.8342587952266</v>
      </c>
      <c r="T36" s="1">
        <v>22.94</v>
      </c>
      <c r="U36" s="1">
        <v>27.33</v>
      </c>
      <c r="V36" s="1">
        <f t="shared" si="29"/>
        <v>4.389999999999997</v>
      </c>
      <c r="W36" s="1">
        <f t="shared" si="30"/>
        <v>28.560000000000002</v>
      </c>
      <c r="X36" s="1">
        <f t="shared" si="31"/>
        <v>1.230000000000004</v>
      </c>
      <c r="Y36" s="1">
        <v>28.41</v>
      </c>
      <c r="Z36" s="1">
        <v>27.64</v>
      </c>
      <c r="AA36" s="1">
        <v>28.34</v>
      </c>
      <c r="AB36" s="10">
        <f>AVERAGE(W36,U36,Y36,Z36,AA36)</f>
        <v>28.056000000000001</v>
      </c>
      <c r="AC36" s="9">
        <f t="shared" si="5"/>
        <v>962.79272494688155</v>
      </c>
      <c r="AD36" s="9">
        <f>AC36/I36</f>
        <v>3.3752410940162907</v>
      </c>
      <c r="AE36" s="9">
        <f t="shared" si="6"/>
        <v>19.365450300842795</v>
      </c>
      <c r="AF36" s="9">
        <f>2^(H36-AB36)</f>
        <v>3.3729244410004529</v>
      </c>
      <c r="AG36" s="9">
        <f>2^(Q36-AB36)</f>
        <v>0.49448545819046508</v>
      </c>
      <c r="AJ36" s="9">
        <v>35.22</v>
      </c>
      <c r="AK36" s="9">
        <v>36.08</v>
      </c>
      <c r="AL36" s="11">
        <f t="shared" si="70"/>
        <v>35.65</v>
      </c>
      <c r="AM36" s="9">
        <f t="shared" si="32"/>
        <v>4.9684394331370303</v>
      </c>
      <c r="AN36" s="9">
        <f>AM36/$I36</f>
        <v>1.7417747884187963E-2</v>
      </c>
      <c r="AO36" s="9">
        <f t="shared" si="7"/>
        <v>111.72747912114509</v>
      </c>
      <c r="AP36" s="9">
        <f t="shared" si="33"/>
        <v>1.7457611532378486E-2</v>
      </c>
      <c r="AQ36" s="9">
        <f>2^($Q36-AL36)</f>
        <v>2.5593621169108676E-3</v>
      </c>
      <c r="AU36" s="9">
        <v>28.77</v>
      </c>
      <c r="AV36" s="9">
        <v>28.01</v>
      </c>
      <c r="AW36" s="9">
        <f t="shared" si="8"/>
        <v>0.75999999999999801</v>
      </c>
      <c r="AX36" s="9">
        <v>30.07</v>
      </c>
      <c r="AY36" s="9">
        <v>30.6</v>
      </c>
      <c r="AZ36" s="10">
        <f t="shared" si="34"/>
        <v>29.362499999999997</v>
      </c>
      <c r="BA36" s="9">
        <f t="shared" si="9"/>
        <v>389.05858236960455</v>
      </c>
      <c r="BB36" s="9">
        <f>BA36/$I36</f>
        <v>1.3639140400298104</v>
      </c>
      <c r="BC36" s="9">
        <f t="shared" si="10"/>
        <v>20.534257321194222</v>
      </c>
      <c r="BD36" s="9">
        <f t="shared" si="35"/>
        <v>1.3636751391832063</v>
      </c>
      <c r="BE36" s="9">
        <f>2^($Q36-AZ36)</f>
        <v>0.19992073282908845</v>
      </c>
      <c r="BH36" s="9">
        <v>30.28</v>
      </c>
      <c r="BI36" s="9">
        <v>31.86</v>
      </c>
      <c r="BJ36" s="9">
        <f t="shared" si="36"/>
        <v>1.5799999999999983</v>
      </c>
      <c r="BK36" s="11">
        <f>AVERAGE(BH36:BI36)</f>
        <v>31.07</v>
      </c>
      <c r="BL36" s="9">
        <f t="shared" si="37"/>
        <v>119.04632688276941</v>
      </c>
      <c r="BM36" s="9">
        <f>BL36/$I36</f>
        <v>0.41733806682906532</v>
      </c>
      <c r="BN36" s="9">
        <f t="shared" si="11"/>
        <v>19.595123274305681</v>
      </c>
      <c r="BP36" s="9">
        <v>28.17</v>
      </c>
      <c r="BQ36" s="9">
        <v>28.36</v>
      </c>
      <c r="BR36" s="9">
        <f t="shared" si="38"/>
        <v>0.18999999999999773</v>
      </c>
      <c r="BS36" s="12">
        <f t="shared" si="39"/>
        <v>28.265000000000001</v>
      </c>
      <c r="BT36" s="9">
        <f t="shared" si="12"/>
        <v>832.87916870308152</v>
      </c>
      <c r="BU36" s="9">
        <f>BT36/$I36</f>
        <v>2.9198060223314037</v>
      </c>
      <c r="BV36" s="9">
        <f t="shared" si="13"/>
        <v>9.9650159920216854</v>
      </c>
      <c r="BW36" s="9">
        <f t="shared" si="40"/>
        <v>2.918040688480354</v>
      </c>
      <c r="BX36" s="9">
        <f>2^($Q36-BS36)</f>
        <v>0.42779751284130069</v>
      </c>
      <c r="CB36" s="9" t="s">
        <v>54</v>
      </c>
      <c r="CC36" s="9">
        <v>39.04</v>
      </c>
      <c r="CD36" s="13">
        <f t="shared" si="41"/>
        <v>0</v>
      </c>
      <c r="CE36" s="14">
        <f t="shared" si="42"/>
        <v>39.04</v>
      </c>
      <c r="CF36" s="9">
        <f t="shared" si="43"/>
        <v>0.47331688754161849</v>
      </c>
      <c r="CG36" s="9">
        <f>CF36/$I36</f>
        <v>1.6592965110018849E-3</v>
      </c>
      <c r="CH36" s="9">
        <f t="shared" si="14"/>
        <v>8.0931576448072597</v>
      </c>
      <c r="CI36" s="9">
        <f t="shared" si="44"/>
        <v>1.6653025229842937E-3</v>
      </c>
      <c r="CJ36" s="9">
        <f>2^($Q36-CE36)</f>
        <v>2.44140625E-4</v>
      </c>
      <c r="CO36" s="9">
        <v>26.85</v>
      </c>
      <c r="CP36" s="9">
        <v>27.21</v>
      </c>
      <c r="CQ36" s="9">
        <f t="shared" si="45"/>
        <v>0.35999999999999943</v>
      </c>
      <c r="CR36" s="15">
        <f t="shared" si="46"/>
        <v>27.03</v>
      </c>
      <c r="CU36" s="16">
        <v>29.28</v>
      </c>
      <c r="CV36" s="16">
        <v>29.92</v>
      </c>
      <c r="CW36" s="16">
        <f t="shared" si="47"/>
        <v>0.64000000000000057</v>
      </c>
      <c r="CX36" s="17">
        <f t="shared" si="48"/>
        <v>29.6</v>
      </c>
      <c r="CY36" s="16">
        <f t="shared" si="15"/>
        <v>329.9742116869125</v>
      </c>
      <c r="CZ36" s="16">
        <f>CY36/$I36</f>
        <v>1.156783272653773</v>
      </c>
      <c r="DA36" s="16">
        <f t="shared" si="16"/>
        <v>1613.5409803748037</v>
      </c>
      <c r="DC36" s="16">
        <v>23.92</v>
      </c>
      <c r="DD36" s="16">
        <f t="shared" si="49"/>
        <v>8.7999999999999972</v>
      </c>
      <c r="DE36" s="18">
        <f t="shared" si="50"/>
        <v>29.790000000000003</v>
      </c>
      <c r="DF36" s="16">
        <v>32.72</v>
      </c>
      <c r="DG36" s="16">
        <f t="shared" si="51"/>
        <v>2.9299999999999962</v>
      </c>
      <c r="DM36" s="9">
        <v>27.43</v>
      </c>
      <c r="DN36" s="9">
        <v>32.799999999999997</v>
      </c>
      <c r="DO36" s="9">
        <f t="shared" si="52"/>
        <v>5.3699999999999974</v>
      </c>
      <c r="DP36" s="9">
        <f t="shared" si="17"/>
        <v>32.26</v>
      </c>
      <c r="DQ36" s="9">
        <f t="shared" si="53"/>
        <v>0.53999999999999915</v>
      </c>
      <c r="DR36" s="51">
        <f t="shared" si="54"/>
        <v>32.53</v>
      </c>
      <c r="DS36" s="9">
        <f t="shared" si="18"/>
        <v>43.247798012452819</v>
      </c>
      <c r="DT36" s="9">
        <f>DS36/$I36</f>
        <v>0.15161284593773833</v>
      </c>
      <c r="DU36" s="9">
        <f t="shared" si="19"/>
        <v>3.8936059777790208</v>
      </c>
      <c r="DV36" s="9">
        <f t="shared" si="55"/>
        <v>0.15177436054938098</v>
      </c>
      <c r="DW36" s="9">
        <f>2^($Q36-DR36)</f>
        <v>2.2250784306204221E-2</v>
      </c>
      <c r="EA36" s="9">
        <v>28.01</v>
      </c>
      <c r="EB36" s="9">
        <v>23.3</v>
      </c>
      <c r="EC36" s="9">
        <f t="shared" si="56"/>
        <v>4.7100000000000009</v>
      </c>
      <c r="ED36" s="9">
        <f t="shared" si="57"/>
        <v>28.61</v>
      </c>
      <c r="EE36" s="9">
        <f t="shared" si="58"/>
        <v>0.59999999999999787</v>
      </c>
      <c r="EF36" s="7">
        <f t="shared" si="59"/>
        <v>28.310000000000002</v>
      </c>
      <c r="EG36" s="9">
        <f t="shared" si="20"/>
        <v>807.28707629230541</v>
      </c>
      <c r="EH36" s="9">
        <f>EG36/$I36</f>
        <v>2.8300883917879456</v>
      </c>
      <c r="EI36" s="9">
        <f t="shared" si="21"/>
        <v>4.7775583505428223</v>
      </c>
      <c r="EJ36" s="9">
        <f t="shared" si="60"/>
        <v>2.8284271247461898</v>
      </c>
      <c r="EK36" s="9">
        <f>2^($Q36-EF36)</f>
        <v>0.41465977290722</v>
      </c>
      <c r="EM36" s="16">
        <v>31.73</v>
      </c>
      <c r="EN36" s="9">
        <v>27.54</v>
      </c>
      <c r="EO36" s="9">
        <v>28.95</v>
      </c>
      <c r="EP36" s="9">
        <v>25.17</v>
      </c>
      <c r="EQ36" s="9">
        <f t="shared" si="61"/>
        <v>3.7799999999999976</v>
      </c>
      <c r="ER36" s="11">
        <f t="shared" si="62"/>
        <v>27.22</v>
      </c>
      <c r="ES36" s="9">
        <f t="shared" si="22"/>
        <v>1719.2379931902562</v>
      </c>
      <c r="ET36" s="9">
        <f>ES36/I36</f>
        <v>6.0270944873726613</v>
      </c>
      <c r="EU36" s="9">
        <f t="shared" si="23"/>
        <v>3.8090265515108599</v>
      </c>
      <c r="EV36" s="9">
        <f t="shared" si="63"/>
        <v>6.0209869896442836</v>
      </c>
      <c r="EW36" s="9">
        <f>2^($Q36-ER36)</f>
        <v>0.88270299629065507</v>
      </c>
      <c r="EZ36" s="8">
        <v>21.45</v>
      </c>
      <c r="FA36" s="9">
        <v>27</v>
      </c>
      <c r="FB36" s="9">
        <v>26.67</v>
      </c>
      <c r="FC36" s="9">
        <f t="shared" si="64"/>
        <v>0.32999999999999829</v>
      </c>
      <c r="FD36" s="11">
        <f t="shared" si="65"/>
        <v>26.835000000000001</v>
      </c>
      <c r="FE36" s="9">
        <f t="shared" si="24"/>
        <v>2245.4221374091012</v>
      </c>
      <c r="FF36" s="9">
        <f>FE36/I36</f>
        <v>7.8717265671229768</v>
      </c>
      <c r="FG36" s="9">
        <f t="shared" si="25"/>
        <v>14.745381047732085</v>
      </c>
      <c r="FH36" s="9">
        <f t="shared" si="66"/>
        <v>7.8625647883620156</v>
      </c>
      <c r="FI36" s="9">
        <f>2^($Q36-FD36)</f>
        <v>1.1526863467988628</v>
      </c>
      <c r="FL36" s="16">
        <v>28.33</v>
      </c>
      <c r="FM36" s="9">
        <v>31.84</v>
      </c>
      <c r="FN36" s="9">
        <v>31.56</v>
      </c>
      <c r="FO36" s="9">
        <v>30.02</v>
      </c>
      <c r="FP36" s="9">
        <f t="shared" si="67"/>
        <v>1.8200000000000003</v>
      </c>
      <c r="FQ36" s="11">
        <f t="shared" si="68"/>
        <v>31.14</v>
      </c>
      <c r="FR36" s="9">
        <f t="shared" si="26"/>
        <v>113.40494701222228</v>
      </c>
      <c r="FS36" s="9">
        <f>FR36/I36</f>
        <v>0.39756120658422139</v>
      </c>
      <c r="FT36" s="9">
        <f t="shared" si="27"/>
        <v>10.668319164099264</v>
      </c>
      <c r="FU36" s="9">
        <f t="shared" si="69"/>
        <v>0.39776824187745979</v>
      </c>
      <c r="FV36" s="9">
        <f>2^($Q36-FQ36)</f>
        <v>5.8314561971050415E-2</v>
      </c>
    </row>
    <row r="37" spans="1:178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>10^(-(0.3012*H37)+11.434)</f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28"/>
        <v>28.580000000000002</v>
      </c>
      <c r="R37" s="53">
        <f t="shared" si="4"/>
        <v>669.42819494286277</v>
      </c>
      <c r="T37" s="1">
        <v>24.4</v>
      </c>
      <c r="U37" s="1">
        <v>29.56</v>
      </c>
      <c r="V37" s="1">
        <f t="shared" si="29"/>
        <v>5.16</v>
      </c>
      <c r="W37" s="1">
        <f t="shared" si="30"/>
        <v>30.02</v>
      </c>
      <c r="X37" s="1">
        <f t="shared" si="31"/>
        <v>0.46000000000000085</v>
      </c>
      <c r="Y37" s="1">
        <v>30.2</v>
      </c>
      <c r="Z37" s="1">
        <v>32.1</v>
      </c>
      <c r="AA37" s="1">
        <v>32.58</v>
      </c>
      <c r="AB37" s="10">
        <f>AVERAGE(W37,U37,Y37,Z37,AA37)</f>
        <v>30.891999999999996</v>
      </c>
      <c r="AC37" s="9">
        <f t="shared" si="5"/>
        <v>134.68821582999081</v>
      </c>
      <c r="AD37" s="9">
        <f>AC37/I37</f>
        <v>1.561966085722484</v>
      </c>
      <c r="AE37" s="9">
        <f t="shared" si="6"/>
        <v>8.9617825103769384</v>
      </c>
      <c r="AF37" s="9">
        <f>2^(H37-AB37)</f>
        <v>1.5615729852147828</v>
      </c>
      <c r="AG37" s="9">
        <f>2^(Q37-AB37)</f>
        <v>0.20138107276218842</v>
      </c>
      <c r="AJ37" s="9">
        <v>38.42</v>
      </c>
      <c r="AK37" s="9">
        <v>39.71</v>
      </c>
      <c r="AL37" s="11">
        <f t="shared" si="70"/>
        <v>39.064999999999998</v>
      </c>
      <c r="AM37" s="9">
        <f t="shared" si="32"/>
        <v>0.46518103432145502</v>
      </c>
      <c r="AN37" s="9">
        <f>AM37/$I37</f>
        <v>5.3946590268042537E-3</v>
      </c>
      <c r="AO37" s="9">
        <f t="shared" si="7"/>
        <v>34.604453904751722</v>
      </c>
      <c r="AP37" s="9">
        <f t="shared" si="33"/>
        <v>5.4105838598082967E-3</v>
      </c>
      <c r="AQ37" s="9">
        <f>2^($Q37-AL37)</f>
        <v>6.9775104479545807E-4</v>
      </c>
      <c r="AU37" s="9">
        <v>31.69</v>
      </c>
      <c r="AV37" s="9">
        <v>31.5</v>
      </c>
      <c r="AW37" s="9">
        <f t="shared" si="8"/>
        <v>0.19000000000000128</v>
      </c>
      <c r="AX37" s="9">
        <v>33.43</v>
      </c>
      <c r="AY37" s="9">
        <v>35.22</v>
      </c>
      <c r="AZ37" s="10">
        <f t="shared" si="34"/>
        <v>32.96</v>
      </c>
      <c r="BA37" s="9">
        <f t="shared" si="9"/>
        <v>32.095784841692058</v>
      </c>
      <c r="BB37" s="9">
        <f>BA37/$I37</f>
        <v>0.37221168242846264</v>
      </c>
      <c r="BC37" s="9">
        <f t="shared" si="10"/>
        <v>5.6037919110896652</v>
      </c>
      <c r="BD37" s="9">
        <f t="shared" si="35"/>
        <v>0.37241936578067453</v>
      </c>
      <c r="BE37" s="9">
        <f>2^($Q37-AZ37)</f>
        <v>4.8027349415250414E-2</v>
      </c>
      <c r="BH37" s="9">
        <v>31.9</v>
      </c>
      <c r="BI37" s="9">
        <v>33.82</v>
      </c>
      <c r="BJ37" s="9">
        <f t="shared" si="36"/>
        <v>1.9200000000000017</v>
      </c>
      <c r="BK37" s="11">
        <f>AVERAGE(BH37:BI37)</f>
        <v>32.86</v>
      </c>
      <c r="BL37" s="9">
        <f t="shared" si="37"/>
        <v>34.400757041985827</v>
      </c>
      <c r="BM37" s="9">
        <f>BL37/$I37</f>
        <v>0.39894221993841406</v>
      </c>
      <c r="BN37" s="9">
        <f t="shared" si="11"/>
        <v>18.731389730187825</v>
      </c>
      <c r="BP37" s="9">
        <v>29.22</v>
      </c>
      <c r="BQ37" s="9">
        <v>29.14</v>
      </c>
      <c r="BR37" s="9">
        <f t="shared" si="38"/>
        <v>7.9999999999998295E-2</v>
      </c>
      <c r="BS37" s="12">
        <f t="shared" si="39"/>
        <v>29.18</v>
      </c>
      <c r="BT37" s="9">
        <f t="shared" si="12"/>
        <v>441.55417959650367</v>
      </c>
      <c r="BU37" s="9">
        <f>BT37/$I37</f>
        <v>5.1206606998886439</v>
      </c>
      <c r="BV37" s="9">
        <f t="shared" si="13"/>
        <v>17.476320472605554</v>
      </c>
      <c r="BW37" s="9">
        <f t="shared" si="40"/>
        <v>5.1159423251097031</v>
      </c>
      <c r="BX37" s="9">
        <f>2^($Q37-BS37)</f>
        <v>0.6597539553864481</v>
      </c>
      <c r="CB37" s="9" t="s">
        <v>54</v>
      </c>
      <c r="CC37" s="9">
        <v>38.69</v>
      </c>
      <c r="CD37" s="13">
        <f t="shared" si="41"/>
        <v>0</v>
      </c>
      <c r="CE37" s="14">
        <f t="shared" si="42"/>
        <v>38.69</v>
      </c>
      <c r="CF37" s="9">
        <f t="shared" si="43"/>
        <v>0.60335372731294812</v>
      </c>
      <c r="CG37" s="9">
        <f>CF37/$I37</f>
        <v>6.9970342538848134E-3</v>
      </c>
      <c r="CH37" s="9">
        <f t="shared" si="14"/>
        <v>34.127776974962742</v>
      </c>
      <c r="CI37" s="9">
        <f t="shared" si="44"/>
        <v>7.0166591631557317E-3</v>
      </c>
      <c r="CJ37" s="9">
        <f>2^($Q37-CE37)</f>
        <v>9.0487115418981827E-4</v>
      </c>
      <c r="CO37" s="9">
        <v>30.46</v>
      </c>
      <c r="CP37" s="9">
        <v>27.58</v>
      </c>
      <c r="CQ37" s="9">
        <f t="shared" si="45"/>
        <v>2.8800000000000026</v>
      </c>
      <c r="CR37" s="15">
        <f t="shared" si="46"/>
        <v>29.02</v>
      </c>
      <c r="CU37" s="16">
        <v>31.64</v>
      </c>
      <c r="CV37" s="16">
        <v>31.55</v>
      </c>
      <c r="CW37" s="16">
        <f t="shared" si="47"/>
        <v>8.9999999999999858E-2</v>
      </c>
      <c r="CX37" s="17">
        <f t="shared" si="48"/>
        <v>31.594999999999999</v>
      </c>
      <c r="CY37" s="16">
        <f t="shared" si="15"/>
        <v>82.715328716274854</v>
      </c>
      <c r="CZ37" s="16">
        <f>CY37/$I37</f>
        <v>0.95924158938513437</v>
      </c>
      <c r="DA37" s="16">
        <f t="shared" si="16"/>
        <v>1337.9996505326596</v>
      </c>
      <c r="DC37" s="16">
        <v>23.87</v>
      </c>
      <c r="DD37" s="16">
        <f t="shared" si="49"/>
        <v>9.7200000000000024</v>
      </c>
      <c r="DE37" s="18">
        <f t="shared" si="50"/>
        <v>29.740000000000002</v>
      </c>
      <c r="DF37" s="16">
        <v>33.590000000000003</v>
      </c>
      <c r="DG37" s="16">
        <f t="shared" si="51"/>
        <v>3.8500000000000014</v>
      </c>
      <c r="DM37" s="9">
        <v>24.02</v>
      </c>
      <c r="DN37" s="9">
        <v>30.06</v>
      </c>
      <c r="DO37" s="9">
        <f t="shared" si="52"/>
        <v>6.0399999999999991</v>
      </c>
      <c r="DP37" s="9">
        <f t="shared" si="17"/>
        <v>28.85</v>
      </c>
      <c r="DQ37" s="9">
        <f t="shared" si="53"/>
        <v>1.2099999999999973</v>
      </c>
      <c r="DR37" s="51">
        <f t="shared" si="54"/>
        <v>29.454999999999998</v>
      </c>
      <c r="DS37" s="9">
        <f t="shared" si="18"/>
        <v>364.88331091848886</v>
      </c>
      <c r="DT37" s="9">
        <f>DS37/$I37</f>
        <v>4.2315161232828915</v>
      </c>
      <c r="DU37" s="9">
        <f t="shared" si="19"/>
        <v>108.67058375415357</v>
      </c>
      <c r="DV37" s="9">
        <f t="shared" si="55"/>
        <v>4.2280721622455166</v>
      </c>
      <c r="DW37" s="9">
        <f>2^($Q37-DR37)</f>
        <v>0.54525386633263018</v>
      </c>
      <c r="EA37" s="9">
        <v>28.81</v>
      </c>
      <c r="EB37" s="9">
        <v>24.17</v>
      </c>
      <c r="EC37" s="9">
        <f t="shared" si="56"/>
        <v>4.639999999999997</v>
      </c>
      <c r="ED37" s="9">
        <f t="shared" si="57"/>
        <v>29.48</v>
      </c>
      <c r="EE37" s="9">
        <f t="shared" si="58"/>
        <v>0.67000000000000171</v>
      </c>
      <c r="EF37" s="7">
        <f t="shared" si="59"/>
        <v>29.145</v>
      </c>
      <c r="EG37" s="9">
        <f t="shared" si="20"/>
        <v>452.40354566095516</v>
      </c>
      <c r="EH37" s="9">
        <f>EG37/$I37</f>
        <v>5.2464797386206738</v>
      </c>
      <c r="EI37" s="9">
        <f t="shared" si="21"/>
        <v>8.856742128243404</v>
      </c>
      <c r="EJ37" s="9">
        <f t="shared" si="60"/>
        <v>5.2415736154334427</v>
      </c>
      <c r="EK37" s="9">
        <f>2^($Q37-EF37)</f>
        <v>0.67595541651406399</v>
      </c>
      <c r="EM37" s="16">
        <v>32.159999999999997</v>
      </c>
      <c r="EN37" s="9">
        <v>28.35</v>
      </c>
      <c r="EO37" s="9">
        <v>28.94</v>
      </c>
      <c r="EP37" s="9">
        <v>26.43</v>
      </c>
      <c r="EQ37" s="9">
        <f t="shared" si="61"/>
        <v>2.5100000000000016</v>
      </c>
      <c r="ER37" s="11">
        <f t="shared" si="62"/>
        <v>27.906666666666666</v>
      </c>
      <c r="ES37" s="9">
        <f t="shared" si="22"/>
        <v>1067.8542980361196</v>
      </c>
      <c r="ET37" s="9">
        <f>ES37/I37</f>
        <v>12.383802010791863</v>
      </c>
      <c r="EU37" s="9">
        <f t="shared" si="23"/>
        <v>7.8263632280174003</v>
      </c>
      <c r="EV37" s="9">
        <f t="shared" si="63"/>
        <v>12.366225669134854</v>
      </c>
      <c r="EW37" s="9">
        <f>2^($Q37-ER37)</f>
        <v>1.5947533767863962</v>
      </c>
      <c r="EZ37" s="8">
        <v>24.11</v>
      </c>
      <c r="FA37" s="9">
        <v>29.78</v>
      </c>
      <c r="FB37" s="9">
        <v>29.9</v>
      </c>
      <c r="FC37" s="9">
        <f t="shared" si="64"/>
        <v>0.11999999999999744</v>
      </c>
      <c r="FD37" s="11">
        <f t="shared" si="65"/>
        <v>29.84</v>
      </c>
      <c r="FE37" s="9">
        <f t="shared" si="24"/>
        <v>279.37786875832501</v>
      </c>
      <c r="FF37" s="9">
        <f>FE37/I37</f>
        <v>3.2399178607633092</v>
      </c>
      <c r="FG37" s="9">
        <f t="shared" si="25"/>
        <v>6.0690400019533133</v>
      </c>
      <c r="FH37" s="9">
        <f t="shared" si="66"/>
        <v>3.2377688661896267</v>
      </c>
      <c r="FI37" s="9">
        <f>2^($Q37-FD37)</f>
        <v>0.41754395971418523</v>
      </c>
      <c r="FL37" s="16">
        <v>28</v>
      </c>
      <c r="FM37" s="9">
        <v>33.369999999999997</v>
      </c>
      <c r="FN37" s="9">
        <v>33.81</v>
      </c>
      <c r="FO37" s="9">
        <v>32.049999999999997</v>
      </c>
      <c r="FP37" s="9">
        <f t="shared" si="67"/>
        <v>1.7600000000000051</v>
      </c>
      <c r="FQ37" s="11">
        <f t="shared" si="68"/>
        <v>33.076666666666668</v>
      </c>
      <c r="FR37" s="9">
        <f t="shared" si="26"/>
        <v>29.601110218337006</v>
      </c>
      <c r="FS37" s="9">
        <f>FR37/I37</f>
        <v>0.34328118444405431</v>
      </c>
      <c r="FT37" s="9">
        <f t="shared" si="27"/>
        <v>9.2117469663212042</v>
      </c>
      <c r="FU37" s="9">
        <f t="shared" si="69"/>
        <v>0.34348841186452117</v>
      </c>
      <c r="FV37" s="9">
        <f>2^($Q37-FQ37)</f>
        <v>4.4296402100695638E-2</v>
      </c>
    </row>
    <row r="38" spans="1:178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>10^(-(0.3012*H38)+11.434)</f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28"/>
        <v>27.927500000000002</v>
      </c>
      <c r="R38" s="53">
        <f t="shared" si="4"/>
        <v>1052.5360994098462</v>
      </c>
      <c r="T38" s="1">
        <v>23.61</v>
      </c>
      <c r="U38" s="1">
        <v>30.15</v>
      </c>
      <c r="V38" s="1">
        <f t="shared" si="29"/>
        <v>6.5399999999999991</v>
      </c>
      <c r="W38" s="1">
        <f t="shared" si="30"/>
        <v>29.23</v>
      </c>
      <c r="X38" s="1">
        <f t="shared" si="31"/>
        <v>0.91999999999999815</v>
      </c>
      <c r="Y38" s="1">
        <v>30.48</v>
      </c>
      <c r="Z38" s="1">
        <v>30.68</v>
      </c>
      <c r="AA38" s="1">
        <v>31.22</v>
      </c>
      <c r="AB38" s="10">
        <f>AVERAGE(W38,U38,Y38,Z38,AA38)</f>
        <v>30.351999999999997</v>
      </c>
      <c r="AC38" s="9">
        <f t="shared" si="5"/>
        <v>195.87436430048783</v>
      </c>
      <c r="AD38" s="9">
        <f>AC38/I38</f>
        <v>0.30609173284163543</v>
      </c>
      <c r="AE38" s="9">
        <f t="shared" si="6"/>
        <v>1.7562017274416757</v>
      </c>
      <c r="AF38" s="9">
        <f>2^(H38-AB38)</f>
        <v>0.30629633297616959</v>
      </c>
      <c r="AG38" s="9">
        <f>2^(Q38-AB38)</f>
        <v>0.18627422943310015</v>
      </c>
      <c r="AJ38" s="9">
        <v>35.5</v>
      </c>
      <c r="AK38" s="9">
        <v>38.21</v>
      </c>
      <c r="AL38" s="11">
        <f t="shared" si="70"/>
        <v>36.855000000000004</v>
      </c>
      <c r="AM38" s="9">
        <f t="shared" si="32"/>
        <v>2.1541403711646607</v>
      </c>
      <c r="AN38" s="9">
        <f>AM38/$I38</f>
        <v>3.3662626620316366E-3</v>
      </c>
      <c r="AO38" s="9">
        <f t="shared" si="7"/>
        <v>21.593149917496604</v>
      </c>
      <c r="AP38" s="9">
        <f t="shared" si="33"/>
        <v>3.3770985597963389E-3</v>
      </c>
      <c r="AQ38" s="9">
        <f>2^($Q38-AL38)</f>
        <v>2.0537837519414167E-3</v>
      </c>
      <c r="AU38" s="9">
        <v>31.34</v>
      </c>
      <c r="AV38" s="9">
        <v>31.48</v>
      </c>
      <c r="AW38" s="9">
        <f t="shared" si="8"/>
        <v>0.14000000000000057</v>
      </c>
      <c r="AX38" s="9">
        <v>31.34</v>
      </c>
      <c r="AY38" s="9">
        <v>32.549999999999997</v>
      </c>
      <c r="AZ38" s="10">
        <f t="shared" si="34"/>
        <v>31.677499999999998</v>
      </c>
      <c r="BA38" s="9">
        <f t="shared" si="9"/>
        <v>78.115460980972387</v>
      </c>
      <c r="BB38" s="9">
        <f>BA38/$I38</f>
        <v>0.12207057773373689</v>
      </c>
      <c r="BC38" s="9">
        <f t="shared" si="10"/>
        <v>1.8378201125318783</v>
      </c>
      <c r="BD38" s="9">
        <f t="shared" si="35"/>
        <v>0.12221557015127921</v>
      </c>
      <c r="BE38" s="9">
        <f>2^($Q38-AZ38)</f>
        <v>7.4325444687670231E-2</v>
      </c>
      <c r="BH38" s="9">
        <v>30.06</v>
      </c>
      <c r="BI38" s="9">
        <v>31.53</v>
      </c>
      <c r="BJ38" s="9">
        <f t="shared" si="36"/>
        <v>1.4700000000000024</v>
      </c>
      <c r="BK38" s="11">
        <f>AVERAGE(BH38:BI38)</f>
        <v>30.795000000000002</v>
      </c>
      <c r="BL38" s="9">
        <f t="shared" si="37"/>
        <v>144.06085898634308</v>
      </c>
      <c r="BM38" s="9">
        <f>BL38/$I38</f>
        <v>0.22512306865301424</v>
      </c>
      <c r="BN38" s="9">
        <f t="shared" si="11"/>
        <v>10.570122001242211</v>
      </c>
      <c r="BP38" s="9">
        <v>27.54</v>
      </c>
      <c r="BQ38" s="9">
        <v>28.48</v>
      </c>
      <c r="BR38" s="9">
        <f t="shared" si="38"/>
        <v>0.94000000000000128</v>
      </c>
      <c r="BS38" s="12">
        <f t="shared" si="39"/>
        <v>28.009999999999998</v>
      </c>
      <c r="BT38" s="9">
        <f t="shared" si="12"/>
        <v>994.00369774916282</v>
      </c>
      <c r="BU38" s="9">
        <f>BT38/$I38</f>
        <v>1.5533238123406472</v>
      </c>
      <c r="BV38" s="9">
        <f t="shared" si="13"/>
        <v>5.3013441688852563</v>
      </c>
      <c r="BW38" s="9">
        <f t="shared" si="40"/>
        <v>1.5529377500020811</v>
      </c>
      <c r="BX38" s="9">
        <f>2^($Q38-BS38)</f>
        <v>0.94441967335507027</v>
      </c>
      <c r="CB38" s="9">
        <v>37.78</v>
      </c>
      <c r="CC38" s="9">
        <v>36.61</v>
      </c>
      <c r="CD38" s="13">
        <f t="shared" si="41"/>
        <v>1.1700000000000017</v>
      </c>
      <c r="CE38" s="14">
        <f t="shared" si="42"/>
        <v>37.195</v>
      </c>
      <c r="CF38" s="9">
        <f t="shared" si="43"/>
        <v>1.7016333945259259</v>
      </c>
      <c r="CG38" s="9">
        <f>CF38/$I38</f>
        <v>2.6591326345932536E-3</v>
      </c>
      <c r="CH38" s="9">
        <f t="shared" si="14"/>
        <v>12.969821528293693</v>
      </c>
      <c r="CI38" s="9">
        <f t="shared" si="44"/>
        <v>2.6680473764734277E-3</v>
      </c>
      <c r="CJ38" s="9">
        <f>2^($Q38-CE38)</f>
        <v>1.6225740096674898E-3</v>
      </c>
      <c r="CO38" s="9">
        <v>27.57</v>
      </c>
      <c r="CP38" s="9">
        <v>26.21</v>
      </c>
      <c r="CQ38" s="9">
        <f t="shared" si="45"/>
        <v>1.3599999999999994</v>
      </c>
      <c r="CR38" s="15">
        <f t="shared" si="46"/>
        <v>26.89</v>
      </c>
      <c r="CU38" s="16">
        <v>34.53</v>
      </c>
      <c r="CV38" s="16">
        <v>31.89</v>
      </c>
      <c r="CW38" s="16">
        <f t="shared" si="47"/>
        <v>2.6400000000000006</v>
      </c>
      <c r="CX38" s="17">
        <f t="shared" si="48"/>
        <v>33.21</v>
      </c>
      <c r="CY38" s="16">
        <f t="shared" si="15"/>
        <v>26.98658931751778</v>
      </c>
      <c r="CZ38" s="16">
        <f>CY38/$I38</f>
        <v>4.2171786579546858E-2</v>
      </c>
      <c r="DA38" s="16">
        <f t="shared" si="16"/>
        <v>58.823383316751389</v>
      </c>
      <c r="DC38" s="16">
        <v>23.14</v>
      </c>
      <c r="DD38" s="16">
        <f t="shared" si="49"/>
        <v>7.6499999999999986</v>
      </c>
      <c r="DE38" s="18">
        <f t="shared" si="50"/>
        <v>29.01</v>
      </c>
      <c r="DF38" s="16">
        <v>30.79</v>
      </c>
      <c r="DG38" s="16">
        <f t="shared" si="51"/>
        <v>1.7799999999999976</v>
      </c>
      <c r="DM38" s="9">
        <v>25.77</v>
      </c>
      <c r="DN38" s="9">
        <v>30.92</v>
      </c>
      <c r="DO38" s="9">
        <f t="shared" si="52"/>
        <v>5.1500000000000021</v>
      </c>
      <c r="DP38" s="9">
        <f t="shared" si="17"/>
        <v>30.6</v>
      </c>
      <c r="DQ38" s="9">
        <f t="shared" si="53"/>
        <v>0.32000000000000028</v>
      </c>
      <c r="DR38" s="51">
        <f t="shared" si="54"/>
        <v>30.76</v>
      </c>
      <c r="DS38" s="9">
        <f t="shared" si="18"/>
        <v>147.60055822807746</v>
      </c>
      <c r="DT38" s="9">
        <f>DS38/$I38</f>
        <v>0.23065453612457454</v>
      </c>
      <c r="DU38" s="9">
        <f t="shared" si="19"/>
        <v>5.9234946425667463</v>
      </c>
      <c r="DV38" s="9">
        <f t="shared" si="55"/>
        <v>0.23084557768234842</v>
      </c>
      <c r="DW38" s="9">
        <f>2^($Q38-DR38)</f>
        <v>0.14038882438779909</v>
      </c>
      <c r="EA38" s="9">
        <v>27.42</v>
      </c>
      <c r="EB38" s="9">
        <v>22.05</v>
      </c>
      <c r="EC38" s="9">
        <f t="shared" si="56"/>
        <v>5.370000000000001</v>
      </c>
      <c r="ED38" s="9">
        <f t="shared" si="57"/>
        <v>27.36</v>
      </c>
      <c r="EE38" s="9">
        <f t="shared" si="58"/>
        <v>6.0000000000002274E-2</v>
      </c>
      <c r="EF38" s="7">
        <f t="shared" si="59"/>
        <v>27.39</v>
      </c>
      <c r="EG38" s="9">
        <f t="shared" si="20"/>
        <v>1528.030419113823</v>
      </c>
      <c r="EH38" s="9">
        <f>EG38/$I38</f>
        <v>2.3878442719730408</v>
      </c>
      <c r="EI38" s="9">
        <f t="shared" si="21"/>
        <v>4.0309925917732388</v>
      </c>
      <c r="EJ38" s="9">
        <f t="shared" si="60"/>
        <v>2.3866714860634421</v>
      </c>
      <c r="EK38" s="9">
        <f>2^($Q38-EF38)</f>
        <v>1.4514551566995364</v>
      </c>
      <c r="EM38" s="16">
        <v>30.68</v>
      </c>
      <c r="EN38" s="9">
        <v>26.21</v>
      </c>
      <c r="EO38" s="9">
        <v>25.63</v>
      </c>
      <c r="EP38" s="9">
        <v>24.2</v>
      </c>
      <c r="EQ38" s="9">
        <f t="shared" si="61"/>
        <v>2.0100000000000016</v>
      </c>
      <c r="ER38" s="11">
        <f t="shared" si="62"/>
        <v>25.346666666666668</v>
      </c>
      <c r="ES38" s="9">
        <f t="shared" si="22"/>
        <v>6303.5325532955158</v>
      </c>
      <c r="ET38" s="9">
        <f>ES38/I38</f>
        <v>9.8504937547719607</v>
      </c>
      <c r="EU38" s="9">
        <f t="shared" si="23"/>
        <v>6.2253532503975082</v>
      </c>
      <c r="EV38" s="9">
        <f t="shared" si="63"/>
        <v>9.8377836861433714</v>
      </c>
      <c r="EW38" s="9">
        <f>2^($Q38-ER38)</f>
        <v>5.9828518273787292</v>
      </c>
      <c r="EZ38" s="8">
        <v>22.52</v>
      </c>
      <c r="FA38" s="9">
        <v>27.31</v>
      </c>
      <c r="FB38" s="9">
        <v>27.42</v>
      </c>
      <c r="FC38" s="9">
        <f t="shared" si="64"/>
        <v>0.11000000000000298</v>
      </c>
      <c r="FD38" s="11">
        <f t="shared" si="65"/>
        <v>27.365000000000002</v>
      </c>
      <c r="FE38" s="9">
        <f t="shared" si="24"/>
        <v>1554.7551354900804</v>
      </c>
      <c r="FF38" s="9">
        <f>FE38/I38</f>
        <v>2.429606831226383</v>
      </c>
      <c r="FG38" s="9">
        <f t="shared" si="25"/>
        <v>4.5511589124849019</v>
      </c>
      <c r="FH38" s="9">
        <f t="shared" si="66"/>
        <v>2.4283897687900895</v>
      </c>
      <c r="FI38" s="9">
        <f>2^($Q38-FD38)</f>
        <v>1.4768261459394993</v>
      </c>
      <c r="FL38" s="16">
        <v>27.25</v>
      </c>
      <c r="FM38" s="9">
        <v>31.44</v>
      </c>
      <c r="FN38" s="9">
        <v>31.53</v>
      </c>
      <c r="FO38" s="9">
        <v>29.99</v>
      </c>
      <c r="FP38" s="9">
        <f t="shared" si="67"/>
        <v>1.5400000000000027</v>
      </c>
      <c r="FQ38" s="11">
        <f t="shared" si="68"/>
        <v>30.986666666666665</v>
      </c>
      <c r="FR38" s="9">
        <f t="shared" si="26"/>
        <v>126.12930422144927</v>
      </c>
      <c r="FS38" s="9">
        <f>FR38/I38</f>
        <v>0.19710153204135791</v>
      </c>
      <c r="FT38" s="9">
        <f t="shared" si="27"/>
        <v>5.2891027009816867</v>
      </c>
      <c r="FU38" s="9">
        <f t="shared" si="69"/>
        <v>0.19728228683466065</v>
      </c>
      <c r="FV38" s="9">
        <f>2^($Q38-FQ38)</f>
        <v>0.11997729650842848</v>
      </c>
    </row>
    <row r="39" spans="1:178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>10^(-(0.3012*H39)+11.434)</f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28"/>
        <v>27.022500000000001</v>
      </c>
      <c r="R39" s="53">
        <f t="shared" si="4"/>
        <v>1971.6190241049301</v>
      </c>
      <c r="T39" s="1">
        <v>24.52</v>
      </c>
      <c r="U39" s="1">
        <v>30.59</v>
      </c>
      <c r="V39" s="1">
        <f t="shared" si="29"/>
        <v>6.07</v>
      </c>
      <c r="W39" s="1">
        <f t="shared" si="30"/>
        <v>30.14</v>
      </c>
      <c r="X39" s="1">
        <f t="shared" si="31"/>
        <v>0.44999999999999929</v>
      </c>
      <c r="Y39" s="1">
        <v>31.35</v>
      </c>
      <c r="Z39" s="1">
        <v>29.67</v>
      </c>
      <c r="AA39" s="1">
        <v>29.39</v>
      </c>
      <c r="AB39" s="10">
        <f>AVERAGE(W39,U39,Y39,Z39,AA39)</f>
        <v>30.228000000000002</v>
      </c>
      <c r="AC39" s="9">
        <f t="shared" si="5"/>
        <v>213.46486350064941</v>
      </c>
      <c r="AD39" s="9">
        <f>AC39/I39</f>
        <v>1.805603550259365</v>
      </c>
      <c r="AE39" s="9">
        <f t="shared" si="6"/>
        <v>10.35965278971099</v>
      </c>
      <c r="AF39" s="9">
        <f>2^(H39-AB39)</f>
        <v>1.8050014549248561</v>
      </c>
      <c r="AG39" s="9">
        <f>2^(Q39-AB39)</f>
        <v>0.10840475915624788</v>
      </c>
      <c r="AJ39" s="9">
        <v>36.57</v>
      </c>
      <c r="AK39" s="9">
        <v>37.729999999999997</v>
      </c>
      <c r="AL39" s="11">
        <f t="shared" si="70"/>
        <v>37.15</v>
      </c>
      <c r="AM39" s="9">
        <f t="shared" si="32"/>
        <v>1.7555774750901512</v>
      </c>
      <c r="AN39" s="9">
        <f>AM39/$I39</f>
        <v>1.4849642558474291E-2</v>
      </c>
      <c r="AO39" s="9">
        <f t="shared" si="7"/>
        <v>95.254170627568129</v>
      </c>
      <c r="AP39" s="9">
        <f t="shared" si="33"/>
        <v>1.4884968719436526E-2</v>
      </c>
      <c r="AQ39" s="9">
        <f>2^($Q39-AL39)</f>
        <v>8.9396130107051702E-4</v>
      </c>
      <c r="AU39" s="9">
        <v>32.15</v>
      </c>
      <c r="AV39" s="9">
        <v>33.119999999999997</v>
      </c>
      <c r="AW39" s="9">
        <f t="shared" si="8"/>
        <v>0.96999999999999886</v>
      </c>
      <c r="AX39" s="9">
        <v>30.86</v>
      </c>
      <c r="AY39" s="9">
        <v>31.49</v>
      </c>
      <c r="AZ39" s="10">
        <f t="shared" si="34"/>
        <v>31.904999999999998</v>
      </c>
      <c r="BA39" s="9">
        <f t="shared" si="9"/>
        <v>66.713542135508391</v>
      </c>
      <c r="BB39" s="9">
        <f>BA39/$I39</f>
        <v>0.56429993468168693</v>
      </c>
      <c r="BC39" s="9">
        <f t="shared" si="10"/>
        <v>8.4957553958705407</v>
      </c>
      <c r="BD39" s="9">
        <f t="shared" si="35"/>
        <v>0.5644822024030659</v>
      </c>
      <c r="BE39" s="9">
        <f>2^($Q39-AZ39)</f>
        <v>3.3901666412806439E-2</v>
      </c>
      <c r="BH39" s="9">
        <v>29.9</v>
      </c>
      <c r="BI39" s="9">
        <v>34.049999999999997</v>
      </c>
      <c r="BJ39" s="9">
        <f t="shared" si="36"/>
        <v>4.1499999999999986</v>
      </c>
      <c r="BK39" s="11">
        <f>AVERAGE(BH39:BI39)</f>
        <v>31.974999999999998</v>
      </c>
      <c r="BL39" s="9">
        <f t="shared" si="37"/>
        <v>63.552113777733332</v>
      </c>
      <c r="BM39" s="9">
        <f>BL39/$I39</f>
        <v>0.53755882997209659</v>
      </c>
      <c r="BN39" s="9">
        <f t="shared" si="11"/>
        <v>25.239805274722563</v>
      </c>
      <c r="BP39" s="9">
        <v>27.32</v>
      </c>
      <c r="BQ39" s="9">
        <v>27.22</v>
      </c>
      <c r="BR39" s="9">
        <f t="shared" si="38"/>
        <v>0.10000000000000142</v>
      </c>
      <c r="BS39" s="12">
        <f t="shared" si="39"/>
        <v>27.27</v>
      </c>
      <c r="BT39" s="9">
        <f t="shared" si="12"/>
        <v>1660.6419325036875</v>
      </c>
      <c r="BU39" s="9">
        <f>BT39/$I39</f>
        <v>14.046625378368692</v>
      </c>
      <c r="BV39" s="9">
        <f t="shared" si="13"/>
        <v>47.939775950463556</v>
      </c>
      <c r="BW39" s="9">
        <f t="shared" si="40"/>
        <v>14.025691541056545</v>
      </c>
      <c r="BX39" s="9">
        <f>2^($Q39-BS39)</f>
        <v>0.84235484096679381</v>
      </c>
      <c r="CB39" s="9">
        <v>36.61</v>
      </c>
      <c r="CC39" s="9">
        <v>35.770000000000003</v>
      </c>
      <c r="CD39" s="13">
        <f t="shared" si="41"/>
        <v>0.83999999999999631</v>
      </c>
      <c r="CE39" s="14">
        <f t="shared" si="42"/>
        <v>36.19</v>
      </c>
      <c r="CF39" s="9">
        <f t="shared" si="43"/>
        <v>3.4164258559226401</v>
      </c>
      <c r="CG39" s="9">
        <f>CF39/$I39</f>
        <v>2.8898014190672845E-2</v>
      </c>
      <c r="CH39" s="9">
        <f t="shared" si="14"/>
        <v>140.94900032410598</v>
      </c>
      <c r="CI39" s="9">
        <f t="shared" si="44"/>
        <v>2.8955876934074108E-2</v>
      </c>
      <c r="CJ39" s="9">
        <f>2^($Q39-CE39)</f>
        <v>1.7390317645627239E-3</v>
      </c>
      <c r="CO39" s="9">
        <v>28.69</v>
      </c>
      <c r="CP39" s="9">
        <v>26.7</v>
      </c>
      <c r="CQ39" s="9">
        <f t="shared" si="45"/>
        <v>1.990000000000002</v>
      </c>
      <c r="CR39" s="15">
        <f t="shared" si="46"/>
        <v>27.695</v>
      </c>
      <c r="CU39" s="16">
        <v>30.45</v>
      </c>
      <c r="CV39" s="16">
        <v>30.02</v>
      </c>
      <c r="CW39" s="16">
        <f t="shared" si="47"/>
        <v>0.42999999999999972</v>
      </c>
      <c r="CX39" s="17">
        <f t="shared" si="48"/>
        <v>30.234999999999999</v>
      </c>
      <c r="CY39" s="16">
        <f t="shared" si="15"/>
        <v>212.43105208674172</v>
      </c>
      <c r="CZ39" s="16">
        <f>CY39/$I39</f>
        <v>1.7968590031304426</v>
      </c>
      <c r="DA39" s="16">
        <f t="shared" si="16"/>
        <v>2506.3516270036462</v>
      </c>
      <c r="DC39" s="16">
        <v>23.88</v>
      </c>
      <c r="DD39" s="16">
        <f t="shared" si="49"/>
        <v>6.7100000000000009</v>
      </c>
      <c r="DE39" s="18">
        <f t="shared" si="50"/>
        <v>29.75</v>
      </c>
      <c r="DF39" s="16">
        <v>30.59</v>
      </c>
      <c r="DG39" s="16">
        <f t="shared" si="51"/>
        <v>0.83999999999999986</v>
      </c>
      <c r="DM39" s="9">
        <v>20.43</v>
      </c>
      <c r="DN39" s="9">
        <v>25.4</v>
      </c>
      <c r="DO39" s="9">
        <f t="shared" si="52"/>
        <v>4.9699999999999989</v>
      </c>
      <c r="DP39" s="9">
        <f t="shared" si="17"/>
        <v>25.259999999999998</v>
      </c>
      <c r="DQ39" s="9">
        <f t="shared" si="53"/>
        <v>0.14000000000000057</v>
      </c>
      <c r="DR39" s="51">
        <f t="shared" si="54"/>
        <v>25.33</v>
      </c>
      <c r="DS39" s="9">
        <f t="shared" si="18"/>
        <v>6376.8176767169125</v>
      </c>
      <c r="DT39" s="9">
        <f>DS39/$I39</f>
        <v>53.938640990449016</v>
      </c>
      <c r="DU39" s="9">
        <f t="shared" si="19"/>
        <v>1385.2112180516312</v>
      </c>
      <c r="DV39" s="9">
        <f t="shared" si="55"/>
        <v>53.817370576237735</v>
      </c>
      <c r="DW39" s="9">
        <f>2^($Q39-DR39)</f>
        <v>3.2321630987175411</v>
      </c>
      <c r="EA39" s="9">
        <v>26.9</v>
      </c>
      <c r="EB39" s="9">
        <v>23.41</v>
      </c>
      <c r="EC39" s="9">
        <f t="shared" si="56"/>
        <v>3.4899999999999984</v>
      </c>
      <c r="ED39" s="9">
        <f t="shared" si="57"/>
        <v>28.72</v>
      </c>
      <c r="EE39" s="9">
        <f t="shared" si="58"/>
        <v>1.8200000000000003</v>
      </c>
      <c r="EF39" s="7">
        <f t="shared" si="59"/>
        <v>27.81</v>
      </c>
      <c r="EG39" s="9">
        <f t="shared" si="20"/>
        <v>1141.8998081763395</v>
      </c>
      <c r="EH39" s="9">
        <f>EG39/$I39</f>
        <v>9.6588183829017549</v>
      </c>
      <c r="EI39" s="9">
        <f t="shared" si="21"/>
        <v>16.305345287274129</v>
      </c>
      <c r="EJ39" s="9">
        <f t="shared" si="60"/>
        <v>9.6464626215260783</v>
      </c>
      <c r="EK39" s="9">
        <f>2^($Q39-EF39)</f>
        <v>0.57934715473113951</v>
      </c>
      <c r="EM39" s="16">
        <v>33.04</v>
      </c>
      <c r="EN39" s="9">
        <v>26.74</v>
      </c>
      <c r="EO39" s="9">
        <v>28.43</v>
      </c>
      <c r="EP39" s="9">
        <v>26.41</v>
      </c>
      <c r="EQ39" s="9">
        <f t="shared" si="61"/>
        <v>2.0199999999999996</v>
      </c>
      <c r="ER39" s="11">
        <f t="shared" si="62"/>
        <v>27.193333333333332</v>
      </c>
      <c r="ES39" s="9">
        <f t="shared" si="22"/>
        <v>1751.3300518920973</v>
      </c>
      <c r="ET39" s="9">
        <f>ES39/I39</f>
        <v>14.813715510434196</v>
      </c>
      <c r="EU39" s="9">
        <f t="shared" si="23"/>
        <v>9.362029386463016</v>
      </c>
      <c r="EV39" s="9">
        <f t="shared" si="63"/>
        <v>14.791194563381763</v>
      </c>
      <c r="EW39" s="9">
        <f>2^($Q39-ER39)</f>
        <v>0.88832941375294128</v>
      </c>
      <c r="EZ39" s="8">
        <v>24.05</v>
      </c>
      <c r="FA39" s="9">
        <v>29.59</v>
      </c>
      <c r="FB39" s="9">
        <v>29.18</v>
      </c>
      <c r="FC39" s="9">
        <f t="shared" si="64"/>
        <v>0.41000000000000014</v>
      </c>
      <c r="FD39" s="11">
        <f t="shared" si="65"/>
        <v>29.384999999999998</v>
      </c>
      <c r="FE39" s="9">
        <f t="shared" si="24"/>
        <v>383.03459461065705</v>
      </c>
      <c r="FF39" s="9">
        <f>FE39/I39</f>
        <v>3.2399178607633239</v>
      </c>
      <c r="FG39" s="9">
        <f t="shared" si="25"/>
        <v>6.0690400019533408</v>
      </c>
      <c r="FH39" s="9">
        <f t="shared" si="66"/>
        <v>3.2377688661896347</v>
      </c>
      <c r="FI39" s="9">
        <f>2^($Q39-FD39)</f>
        <v>0.19445388987650275</v>
      </c>
      <c r="FL39" s="16">
        <v>29.16</v>
      </c>
      <c r="FM39" s="9">
        <v>33.36</v>
      </c>
      <c r="FN39" s="9">
        <v>33.549999999999997</v>
      </c>
      <c r="FO39" s="9">
        <v>30.76</v>
      </c>
      <c r="FP39" s="9">
        <f t="shared" si="67"/>
        <v>2.7899999999999956</v>
      </c>
      <c r="FQ39" s="11">
        <f t="shared" si="68"/>
        <v>32.556666666666665</v>
      </c>
      <c r="FR39" s="9">
        <f t="shared" si="26"/>
        <v>42.455308400890928</v>
      </c>
      <c r="FS39" s="9">
        <f>FR39/I39</f>
        <v>0.35911041432714141</v>
      </c>
      <c r="FT39" s="9">
        <f t="shared" si="27"/>
        <v>9.6365149610800085</v>
      </c>
      <c r="FU39" s="9">
        <f t="shared" si="69"/>
        <v>0.35931805464473038</v>
      </c>
      <c r="FV39" s="9">
        <f>2^($Q39-FQ39)</f>
        <v>2.1579920098111563E-2</v>
      </c>
    </row>
    <row r="40" spans="1:178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>10^(-(0.3012*H40)+11.434)</f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28"/>
        <v>26.48</v>
      </c>
      <c r="R40" s="53">
        <f t="shared" si="4"/>
        <v>2872.2616524568566</v>
      </c>
      <c r="T40" s="1">
        <v>23.77</v>
      </c>
      <c r="U40" s="1">
        <v>29.22</v>
      </c>
      <c r="V40" s="1">
        <f t="shared" si="29"/>
        <v>5.4499999999999993</v>
      </c>
      <c r="W40" s="1">
        <f t="shared" si="30"/>
        <v>29.39</v>
      </c>
      <c r="X40" s="1">
        <f t="shared" si="31"/>
        <v>0.17000000000000171</v>
      </c>
      <c r="Y40" s="1">
        <v>30.51</v>
      </c>
      <c r="Z40" s="1">
        <v>29.29</v>
      </c>
      <c r="AA40" s="1">
        <v>29.47</v>
      </c>
      <c r="AB40" s="10">
        <f>AVERAGE(W40,U40,Y40,Z40,AA40)</f>
        <v>29.576000000000001</v>
      </c>
      <c r="AC40" s="9">
        <f t="shared" si="5"/>
        <v>335.51257333701886</v>
      </c>
      <c r="AD40" s="9">
        <f>AC40/I40</f>
        <v>1.379611481415596</v>
      </c>
      <c r="AE40" s="9">
        <f t="shared" si="6"/>
        <v>7.9155227237515016</v>
      </c>
      <c r="AF40" s="9">
        <f>2^(H40-AB40)</f>
        <v>1.3793609218270593</v>
      </c>
      <c r="AG40" s="9">
        <f>2^(Q40-AB40)</f>
        <v>0.11695293722892502</v>
      </c>
      <c r="AJ40" s="9">
        <v>35.39</v>
      </c>
      <c r="AK40" s="9">
        <v>38.99</v>
      </c>
      <c r="AL40" s="11">
        <f t="shared" si="70"/>
        <v>37.19</v>
      </c>
      <c r="AM40" s="9">
        <f t="shared" si="32"/>
        <v>1.7075443798103647</v>
      </c>
      <c r="AN40" s="9">
        <f>AM40/$I40</f>
        <v>7.021339939611528E-3</v>
      </c>
      <c r="AO40" s="9">
        <f t="shared" si="7"/>
        <v>45.03892332817415</v>
      </c>
      <c r="AP40" s="9">
        <f t="shared" si="33"/>
        <v>7.0410192391471222E-3</v>
      </c>
      <c r="AQ40" s="9">
        <f>2^($Q40-AL40)</f>
        <v>5.9699232309183168E-4</v>
      </c>
      <c r="AU40" s="9">
        <v>31.34</v>
      </c>
      <c r="AV40" s="9">
        <v>30.89</v>
      </c>
      <c r="AW40" s="9">
        <f t="shared" si="8"/>
        <v>0.44999999999999929</v>
      </c>
      <c r="AX40" s="9">
        <v>29.91</v>
      </c>
      <c r="AY40" s="9">
        <v>30.9</v>
      </c>
      <c r="AZ40" s="10">
        <f t="shared" si="34"/>
        <v>30.759999999999998</v>
      </c>
      <c r="BA40" s="9">
        <f t="shared" si="9"/>
        <v>147.60055822807746</v>
      </c>
      <c r="BB40" s="9">
        <f>BA40/$I40</f>
        <v>0.60692635977686971</v>
      </c>
      <c r="BC40" s="9">
        <f t="shared" si="10"/>
        <v>9.137512835047545</v>
      </c>
      <c r="BD40" s="9">
        <f t="shared" si="35"/>
        <v>0.60709744219752393</v>
      </c>
      <c r="BE40" s="9">
        <f>2^($Q40-AZ40)</f>
        <v>5.1474438579223417E-2</v>
      </c>
      <c r="BH40" s="9">
        <v>29.21</v>
      </c>
      <c r="BI40" s="9">
        <v>34.15</v>
      </c>
      <c r="BJ40" s="9">
        <f t="shared" si="36"/>
        <v>4.9399999999999977</v>
      </c>
      <c r="BK40" s="11">
        <f>AVERAGE(BH40:BI40)</f>
        <v>31.68</v>
      </c>
      <c r="BL40" s="9">
        <f t="shared" si="37"/>
        <v>77.980138104947571</v>
      </c>
      <c r="BM40" s="9">
        <f>BL40/$I40</f>
        <v>0.32065055798637448</v>
      </c>
      <c r="BN40" s="9">
        <f t="shared" si="11"/>
        <v>15.055389649589284</v>
      </c>
      <c r="BP40" s="9">
        <v>28.28</v>
      </c>
      <c r="BQ40" s="9">
        <v>27.45</v>
      </c>
      <c r="BR40" s="9">
        <f t="shared" si="38"/>
        <v>0.83000000000000185</v>
      </c>
      <c r="BS40" s="12">
        <f t="shared" si="39"/>
        <v>27.865000000000002</v>
      </c>
      <c r="BT40" s="9">
        <f t="shared" si="12"/>
        <v>1099.1627450088984</v>
      </c>
      <c r="BU40" s="9">
        <f>BT40/$I40</f>
        <v>4.5197040691388146</v>
      </c>
      <c r="BV40" s="9">
        <f t="shared" si="13"/>
        <v>15.42531352552357</v>
      </c>
      <c r="BW40" s="9">
        <f t="shared" si="40"/>
        <v>4.5158576192245157</v>
      </c>
      <c r="BX40" s="9">
        <f>2^($Q40-BS40)</f>
        <v>0.38288949927359534</v>
      </c>
      <c r="CB40" s="9">
        <v>39.07</v>
      </c>
      <c r="CC40" s="9">
        <v>37.909999999999997</v>
      </c>
      <c r="CD40" s="13">
        <f t="shared" si="41"/>
        <v>1.1600000000000037</v>
      </c>
      <c r="CE40" s="14">
        <f t="shared" si="42"/>
        <v>38.489999999999995</v>
      </c>
      <c r="CF40" s="9">
        <f t="shared" si="43"/>
        <v>0.69312569665610713</v>
      </c>
      <c r="CG40" s="9">
        <f>CF40/$I40</f>
        <v>2.850099355920148E-3</v>
      </c>
      <c r="CH40" s="9">
        <f t="shared" si="14"/>
        <v>13.901254681056331</v>
      </c>
      <c r="CI40" s="9">
        <f t="shared" si="44"/>
        <v>2.8595423748938092E-3</v>
      </c>
      <c r="CJ40" s="9">
        <f>2^($Q40-CE40)</f>
        <v>2.4245422251880879E-4</v>
      </c>
      <c r="CO40" s="9">
        <v>29.87</v>
      </c>
      <c r="CP40" s="9">
        <v>28.68</v>
      </c>
      <c r="CQ40" s="9">
        <f t="shared" si="45"/>
        <v>1.1900000000000013</v>
      </c>
      <c r="CR40" s="15">
        <f t="shared" si="46"/>
        <v>29.274999999999999</v>
      </c>
      <c r="CU40" s="16">
        <v>33.28</v>
      </c>
      <c r="CV40" s="16">
        <v>38.020000000000003</v>
      </c>
      <c r="CW40" s="16">
        <f t="shared" si="47"/>
        <v>4.740000000000002</v>
      </c>
      <c r="CX40" s="17">
        <f t="shared" si="48"/>
        <v>35.650000000000006</v>
      </c>
      <c r="CY40" s="16">
        <f t="shared" si="15"/>
        <v>4.9684394331370108</v>
      </c>
      <c r="CZ40" s="16">
        <f>CY40/$I40</f>
        <v>2.0429982752951929E-2</v>
      </c>
      <c r="DA40" s="16">
        <f t="shared" si="16"/>
        <v>28.49679380703212</v>
      </c>
      <c r="DC40" s="16">
        <v>24.66</v>
      </c>
      <c r="DD40" s="16">
        <f t="shared" si="49"/>
        <v>6.1499999999999986</v>
      </c>
      <c r="DE40" s="18">
        <f t="shared" si="50"/>
        <v>30.53</v>
      </c>
      <c r="DF40" s="16">
        <v>30.81</v>
      </c>
      <c r="DG40" s="16">
        <f t="shared" si="51"/>
        <v>0.27999999999999758</v>
      </c>
      <c r="DM40" s="9">
        <v>26.34</v>
      </c>
      <c r="DN40" s="9">
        <v>32.6</v>
      </c>
      <c r="DO40" s="9">
        <f t="shared" si="52"/>
        <v>6.2600000000000016</v>
      </c>
      <c r="DP40" s="9">
        <f t="shared" si="17"/>
        <v>31.17</v>
      </c>
      <c r="DQ40" s="9">
        <f t="shared" si="53"/>
        <v>1.4299999999999997</v>
      </c>
      <c r="DR40" s="51">
        <f t="shared" si="54"/>
        <v>31.885000000000002</v>
      </c>
      <c r="DS40" s="9">
        <f t="shared" si="18"/>
        <v>67.645358071361002</v>
      </c>
      <c r="DT40" s="9">
        <f>DS40/$I40</f>
        <v>0.27815444211676532</v>
      </c>
      <c r="DU40" s="9">
        <f t="shared" si="19"/>
        <v>7.1433511578325168</v>
      </c>
      <c r="DV40" s="9">
        <f t="shared" si="55"/>
        <v>0.27835540455717117</v>
      </c>
      <c r="DW40" s="9">
        <f>2^($Q40-DR40)</f>
        <v>2.3601134149419136E-2</v>
      </c>
      <c r="EA40" s="9">
        <v>25.97</v>
      </c>
      <c r="EB40" s="9">
        <v>23.32</v>
      </c>
      <c r="EC40" s="9">
        <f t="shared" si="56"/>
        <v>2.6499999999999986</v>
      </c>
      <c r="ED40" s="9">
        <f t="shared" si="57"/>
        <v>28.63</v>
      </c>
      <c r="EE40" s="9">
        <f t="shared" si="58"/>
        <v>2.66</v>
      </c>
      <c r="EF40" s="7">
        <f t="shared" si="59"/>
        <v>27.299999999999997</v>
      </c>
      <c r="EG40" s="9">
        <f t="shared" si="20"/>
        <v>1626.4473154487407</v>
      </c>
      <c r="EH40" s="9">
        <f>EG40/$I40</f>
        <v>6.6878727315435569</v>
      </c>
      <c r="EI40" s="9">
        <f t="shared" si="21"/>
        <v>11.2900015097294</v>
      </c>
      <c r="EJ40" s="9">
        <f t="shared" si="60"/>
        <v>6.6807033554269637</v>
      </c>
      <c r="EK40" s="9">
        <f>2^($Q40-EF40)</f>
        <v>0.5664419426479006</v>
      </c>
      <c r="EM40" s="16">
        <v>35.1</v>
      </c>
      <c r="EN40" s="9">
        <v>28.01</v>
      </c>
      <c r="EO40" s="9">
        <v>27.44</v>
      </c>
      <c r="EP40" s="9">
        <v>27.26</v>
      </c>
      <c r="EQ40" s="9">
        <f t="shared" si="61"/>
        <v>0.75</v>
      </c>
      <c r="ER40" s="11">
        <f t="shared" si="62"/>
        <v>27.570000000000004</v>
      </c>
      <c r="ES40" s="9">
        <f t="shared" si="22"/>
        <v>1348.7019952692474</v>
      </c>
      <c r="ET40" s="9">
        <f>ES40/I40</f>
        <v>5.5457974023898595</v>
      </c>
      <c r="EU40" s="9">
        <f t="shared" si="23"/>
        <v>3.5048545529292623</v>
      </c>
      <c r="EV40" s="9">
        <f t="shared" si="63"/>
        <v>5.5404378724436807</v>
      </c>
      <c r="EW40" s="9">
        <f>2^($Q40-ER40)</f>
        <v>0.46976137460700473</v>
      </c>
      <c r="EZ40" s="8">
        <v>24.13</v>
      </c>
      <c r="FA40" s="9" t="s">
        <v>54</v>
      </c>
      <c r="FB40" s="9">
        <v>29.1</v>
      </c>
      <c r="FC40" s="9">
        <f t="shared" si="64"/>
        <v>0</v>
      </c>
      <c r="FD40" s="11">
        <f t="shared" si="65"/>
        <v>29.1</v>
      </c>
      <c r="FE40" s="9">
        <f t="shared" si="24"/>
        <v>466.7453500667591</v>
      </c>
      <c r="FF40" s="9">
        <f>FE40/I40</f>
        <v>1.9192343149614972</v>
      </c>
      <c r="FG40" s="9">
        <f t="shared" si="25"/>
        <v>3.5951250405708124</v>
      </c>
      <c r="FH40" s="9">
        <f t="shared" si="66"/>
        <v>1.9185282386505256</v>
      </c>
      <c r="FI40" s="9">
        <f>2^($Q40-FD40)</f>
        <v>0.16266773193024159</v>
      </c>
      <c r="FL40" s="16">
        <v>30.01</v>
      </c>
      <c r="FM40" s="9">
        <v>34.92</v>
      </c>
      <c r="FN40" s="9">
        <v>36.6</v>
      </c>
      <c r="FO40" s="9">
        <v>31.4</v>
      </c>
      <c r="FP40" s="9">
        <f t="shared" si="67"/>
        <v>5.2000000000000028</v>
      </c>
      <c r="FQ40" s="11">
        <f t="shared" si="68"/>
        <v>34.306666666666672</v>
      </c>
      <c r="FR40" s="9">
        <f t="shared" si="26"/>
        <v>12.613395108233719</v>
      </c>
      <c r="FS40" s="9">
        <f>FR40/I40</f>
        <v>5.1865670898332751E-2</v>
      </c>
      <c r="FT40" s="9">
        <f t="shared" si="27"/>
        <v>1.3917845142829113</v>
      </c>
      <c r="FU40" s="9">
        <f t="shared" si="69"/>
        <v>5.1952368508924013E-2</v>
      </c>
      <c r="FV40" s="9">
        <f>2^($Q40-FQ40)</f>
        <v>4.404925496272658E-3</v>
      </c>
    </row>
    <row r="41" spans="1:178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>10^(-(0.3012*H41)+11.434)</f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28"/>
        <v>27.450000000000003</v>
      </c>
      <c r="R41" s="53">
        <f t="shared" si="4"/>
        <v>1465.7503278595832</v>
      </c>
      <c r="T41" s="1">
        <v>25.34</v>
      </c>
      <c r="U41" s="1">
        <v>30.6</v>
      </c>
      <c r="V41" s="1">
        <f t="shared" si="29"/>
        <v>5.2600000000000016</v>
      </c>
      <c r="W41" s="1">
        <f t="shared" si="30"/>
        <v>30.96</v>
      </c>
      <c r="X41" s="1">
        <f t="shared" si="31"/>
        <v>0.35999999999999943</v>
      </c>
      <c r="Y41" s="1">
        <v>32.159999999999997</v>
      </c>
      <c r="Z41" s="1">
        <v>30.19</v>
      </c>
      <c r="AA41" s="1">
        <v>31</v>
      </c>
      <c r="AB41" s="10">
        <f>AVERAGE(W41,U41,Y41,Z41,AA41)</f>
        <v>30.981999999999999</v>
      </c>
      <c r="AC41" s="9">
        <f t="shared" si="5"/>
        <v>126.53818474754053</v>
      </c>
      <c r="AD41" s="9">
        <f>AC41/I41</f>
        <v>0.90307454297580714</v>
      </c>
      <c r="AE41" s="9">
        <f t="shared" si="6"/>
        <v>5.1813914007382325</v>
      </c>
      <c r="AF41" s="9">
        <f>2^(H41-AB41)</f>
        <v>0.90312651015182333</v>
      </c>
      <c r="AG41" s="9">
        <f>2^(Q41-AB41)</f>
        <v>8.6449414313185549E-2</v>
      </c>
      <c r="AJ41" s="9">
        <v>37.17</v>
      </c>
      <c r="AK41" s="9" t="s">
        <v>54</v>
      </c>
      <c r="AL41" s="11">
        <f t="shared" si="70"/>
        <v>37.17</v>
      </c>
      <c r="AM41" s="9">
        <f t="shared" si="32"/>
        <v>1.7313943660852793</v>
      </c>
      <c r="AN41" s="9">
        <f>AM41/$I41</f>
        <v>1.2356571883679892E-2</v>
      </c>
      <c r="AO41" s="9">
        <f t="shared" si="7"/>
        <v>79.262177654785674</v>
      </c>
      <c r="AP41" s="9">
        <f t="shared" si="33"/>
        <v>1.2387252134535693E-2</v>
      </c>
      <c r="AQ41" s="9">
        <f>2^($Q41-AL41)</f>
        <v>1.1857371917920394E-3</v>
      </c>
      <c r="AU41" s="9">
        <v>33</v>
      </c>
      <c r="AV41" s="9">
        <v>34.159999999999997</v>
      </c>
      <c r="AW41" s="9">
        <f t="shared" si="8"/>
        <v>1.1599999999999966</v>
      </c>
      <c r="AX41" s="9">
        <v>31.76</v>
      </c>
      <c r="AY41" s="9">
        <v>33.11</v>
      </c>
      <c r="AZ41" s="10">
        <f t="shared" si="34"/>
        <v>33.0075</v>
      </c>
      <c r="BA41" s="9">
        <f t="shared" si="9"/>
        <v>31.055676920478049</v>
      </c>
      <c r="BB41" s="9">
        <f>BA41/$I41</f>
        <v>0.22163737608311271</v>
      </c>
      <c r="BC41" s="9">
        <f t="shared" si="10"/>
        <v>3.3368370578438076</v>
      </c>
      <c r="BD41" s="9">
        <f t="shared" si="35"/>
        <v>0.22182594198058816</v>
      </c>
      <c r="BE41" s="9">
        <f>2^($Q41-AZ41)</f>
        <v>2.1233705962710299E-2</v>
      </c>
      <c r="BH41" s="9">
        <v>32.58</v>
      </c>
      <c r="BI41" s="9">
        <v>36.06</v>
      </c>
      <c r="BJ41" s="9">
        <f t="shared" si="36"/>
        <v>3.480000000000004</v>
      </c>
      <c r="BK41" s="11">
        <f>AVERAGE(BH41:BI41)</f>
        <v>34.32</v>
      </c>
      <c r="BL41" s="9">
        <f t="shared" si="37"/>
        <v>12.497294380970972</v>
      </c>
      <c r="BM41" s="9">
        <f>BL41/$I41</f>
        <v>8.919037707113027E-2</v>
      </c>
      <c r="BN41" s="9">
        <f t="shared" si="11"/>
        <v>4.1877235088320663</v>
      </c>
      <c r="BP41" s="9">
        <v>30.28</v>
      </c>
      <c r="BQ41" s="9">
        <v>28.32</v>
      </c>
      <c r="BR41" s="9">
        <f t="shared" si="38"/>
        <v>1.9600000000000009</v>
      </c>
      <c r="BS41" s="12">
        <f t="shared" si="39"/>
        <v>29.3</v>
      </c>
      <c r="BT41" s="9">
        <f t="shared" si="12"/>
        <v>406.29361748867416</v>
      </c>
      <c r="BU41" s="9">
        <f>BT41/$I41</f>
        <v>2.8996260983165669</v>
      </c>
      <c r="BV41" s="9">
        <f t="shared" si="13"/>
        <v>9.8961438601103122</v>
      </c>
      <c r="BW41" s="9">
        <f t="shared" si="40"/>
        <v>2.8978843091097577</v>
      </c>
      <c r="BX41" s="9">
        <f>2^($Q41-BS41)</f>
        <v>0.27739236801696171</v>
      </c>
      <c r="CB41" s="9" t="s">
        <v>54</v>
      </c>
      <c r="CC41" s="9">
        <v>39.17</v>
      </c>
      <c r="CD41" s="13">
        <f t="shared" si="41"/>
        <v>0</v>
      </c>
      <c r="CE41" s="14">
        <f t="shared" si="42"/>
        <v>39.17</v>
      </c>
      <c r="CF41" s="9">
        <f t="shared" si="43"/>
        <v>0.43250984745375298</v>
      </c>
      <c r="CG41" s="9">
        <f>CF41/$I41</f>
        <v>3.0867254307552073E-3</v>
      </c>
      <c r="CH41" s="9">
        <f t="shared" si="14"/>
        <v>15.055389649589342</v>
      </c>
      <c r="CI41" s="9">
        <f t="shared" si="44"/>
        <v>3.0968130336339228E-3</v>
      </c>
      <c r="CJ41" s="9">
        <f>2^($Q41-CE41)</f>
        <v>2.9643429794800984E-4</v>
      </c>
      <c r="CO41" s="9">
        <v>30.7</v>
      </c>
      <c r="CP41" s="9">
        <v>29.11</v>
      </c>
      <c r="CQ41" s="9">
        <f t="shared" si="45"/>
        <v>1.5899999999999999</v>
      </c>
      <c r="CR41" s="15">
        <f t="shared" si="46"/>
        <v>29.905000000000001</v>
      </c>
      <c r="CU41" s="16">
        <v>30.72</v>
      </c>
      <c r="CV41" s="16">
        <v>31.18</v>
      </c>
      <c r="CW41" s="16">
        <f t="shared" si="47"/>
        <v>0.46000000000000085</v>
      </c>
      <c r="CX41" s="17">
        <f t="shared" si="48"/>
        <v>30.95</v>
      </c>
      <c r="CY41" s="16">
        <f t="shared" si="15"/>
        <v>129.37787092400907</v>
      </c>
      <c r="CZ41" s="16">
        <f>CY41/$I41</f>
        <v>0.92334074405278199</v>
      </c>
      <c r="DA41" s="16">
        <f t="shared" si="16"/>
        <v>1287.9232995486443</v>
      </c>
      <c r="DC41" s="16">
        <v>26.27</v>
      </c>
      <c r="DD41" s="16">
        <f t="shared" si="49"/>
        <v>6.4199999999999982</v>
      </c>
      <c r="DE41" s="18">
        <f t="shared" si="50"/>
        <v>32.14</v>
      </c>
      <c r="DF41" s="16">
        <v>32.69</v>
      </c>
      <c r="DG41" s="16">
        <f t="shared" si="51"/>
        <v>0.54999999999999716</v>
      </c>
      <c r="DM41" s="9">
        <v>28.99</v>
      </c>
      <c r="DN41" s="9">
        <v>35.880000000000003</v>
      </c>
      <c r="DO41" s="9">
        <f t="shared" si="52"/>
        <v>6.8900000000000041</v>
      </c>
      <c r="DP41" s="9">
        <f t="shared" si="17"/>
        <v>33.82</v>
      </c>
      <c r="DQ41" s="9">
        <f t="shared" si="53"/>
        <v>2.0600000000000023</v>
      </c>
      <c r="DR41" s="51">
        <f t="shared" si="54"/>
        <v>34.85</v>
      </c>
      <c r="DS41" s="9">
        <f t="shared" si="18"/>
        <v>8.6532649228112124</v>
      </c>
      <c r="DT41" s="9">
        <f>DS41/$I41</f>
        <v>6.1756404053110989E-2</v>
      </c>
      <c r="DU41" s="9">
        <f t="shared" si="19"/>
        <v>1.5859810723827144</v>
      </c>
      <c r="DV41" s="9">
        <f t="shared" si="55"/>
        <v>6.185354102595042E-2</v>
      </c>
      <c r="DW41" s="9">
        <f>2^($Q41-DR41)</f>
        <v>5.9207678379312491E-3</v>
      </c>
      <c r="EA41" s="9">
        <v>25.47</v>
      </c>
      <c r="EB41" s="9">
        <v>25.09</v>
      </c>
      <c r="EC41" s="9">
        <f t="shared" si="56"/>
        <v>0.37999999999999901</v>
      </c>
      <c r="ED41" s="9">
        <f t="shared" si="57"/>
        <v>30.4</v>
      </c>
      <c r="EE41" s="9">
        <f t="shared" si="58"/>
        <v>4.93</v>
      </c>
      <c r="EF41" s="7">
        <f t="shared" si="59"/>
        <v>27.934999999999999</v>
      </c>
      <c r="EG41" s="9">
        <f t="shared" si="20"/>
        <v>1047.075505137527</v>
      </c>
      <c r="EH41" s="9">
        <f>EG41/$I41</f>
        <v>7.4727422014927685</v>
      </c>
      <c r="EI41" s="9">
        <f t="shared" si="21"/>
        <v>12.614963550181081</v>
      </c>
      <c r="EJ41" s="9">
        <f t="shared" si="60"/>
        <v>7.4642639322944708</v>
      </c>
      <c r="EK41" s="9">
        <f>2^($Q41-EF41)</f>
        <v>0.71449706987054862</v>
      </c>
      <c r="EM41" s="16">
        <v>35.770000000000003</v>
      </c>
      <c r="EN41" s="9">
        <v>29.62</v>
      </c>
      <c r="EO41" s="9">
        <v>29.24</v>
      </c>
      <c r="EP41" s="9">
        <v>28.36</v>
      </c>
      <c r="EQ41" s="9">
        <f t="shared" si="61"/>
        <v>1.2600000000000016</v>
      </c>
      <c r="ER41" s="11">
        <f t="shared" si="62"/>
        <v>29.073333333333334</v>
      </c>
      <c r="ES41" s="9">
        <f t="shared" si="22"/>
        <v>475.45782572893239</v>
      </c>
      <c r="ET41" s="9">
        <f>ES41/I41</f>
        <v>3.3932354848544812</v>
      </c>
      <c r="EU41" s="9">
        <f t="shared" si="23"/>
        <v>2.1444701231113092</v>
      </c>
      <c r="EV41" s="9">
        <f t="shared" si="63"/>
        <v>3.3908963046120078</v>
      </c>
      <c r="EW41" s="9">
        <f>2^($Q41-ER41)</f>
        <v>0.32458464704039491</v>
      </c>
      <c r="EZ41" s="8">
        <v>26.1</v>
      </c>
      <c r="FA41" s="9">
        <v>31.87</v>
      </c>
      <c r="FB41" s="9">
        <v>31.31</v>
      </c>
      <c r="FC41" s="9">
        <f t="shared" si="64"/>
        <v>0.56000000000000227</v>
      </c>
      <c r="FD41" s="11">
        <f t="shared" si="65"/>
        <v>31.59</v>
      </c>
      <c r="FE41" s="9">
        <f t="shared" si="24"/>
        <v>83.002657992023813</v>
      </c>
      <c r="FF41" s="9">
        <f>FE41/I41</f>
        <v>0.59237128761941604</v>
      </c>
      <c r="FG41" s="9">
        <f t="shared" si="25"/>
        <v>1.1096346250345475</v>
      </c>
      <c r="FH41" s="9">
        <f t="shared" si="66"/>
        <v>0.59254638547079141</v>
      </c>
      <c r="FI41" s="9">
        <f>2^($Q41-FD41)</f>
        <v>5.6719947207322673E-2</v>
      </c>
      <c r="FL41" s="16">
        <v>30.59</v>
      </c>
      <c r="FM41" s="9">
        <v>36.03</v>
      </c>
      <c r="FN41" s="9">
        <v>35.61</v>
      </c>
      <c r="FO41" s="9">
        <v>32.76</v>
      </c>
      <c r="FP41" s="9">
        <f t="shared" si="67"/>
        <v>3.2700000000000031</v>
      </c>
      <c r="FQ41" s="11">
        <f t="shared" si="68"/>
        <v>34.800000000000004</v>
      </c>
      <c r="FR41" s="9">
        <f t="shared" si="26"/>
        <v>8.9585969914706833</v>
      </c>
      <c r="FS41" s="9">
        <f>FR41/I41</f>
        <v>6.3935490302140408E-2</v>
      </c>
      <c r="FT41" s="9">
        <f t="shared" si="27"/>
        <v>1.7156709587355348</v>
      </c>
      <c r="FU41" s="9">
        <f t="shared" si="69"/>
        <v>6.4034801439549954E-2</v>
      </c>
      <c r="FV41" s="9">
        <f>2^($Q41-FQ41)</f>
        <v>6.1295632648183584E-3</v>
      </c>
    </row>
    <row r="42" spans="1:178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>10^(-(0.3012*H42)+11.434)</f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28"/>
        <v>27.1875</v>
      </c>
      <c r="R42" s="54">
        <f t="shared" si="4"/>
        <v>1758.4296578692806</v>
      </c>
      <c r="S42" s="49"/>
      <c r="T42" s="31">
        <v>26.23</v>
      </c>
      <c r="U42" s="31">
        <v>30.7</v>
      </c>
      <c r="V42" s="31">
        <f t="shared" si="29"/>
        <v>4.4699999999999989</v>
      </c>
      <c r="W42" s="31">
        <f t="shared" si="30"/>
        <v>31.85</v>
      </c>
      <c r="X42" s="31">
        <f t="shared" si="31"/>
        <v>1.1500000000000021</v>
      </c>
      <c r="Y42" s="31">
        <v>30.59</v>
      </c>
      <c r="Z42" s="31">
        <v>28.34</v>
      </c>
      <c r="AA42" s="31">
        <v>29.01</v>
      </c>
      <c r="AB42" s="35">
        <f>AVERAGE(W42,U42,Y42,Z42,AA42)</f>
        <v>30.098000000000003</v>
      </c>
      <c r="AC42" s="34">
        <f t="shared" si="5"/>
        <v>233.60514306538968</v>
      </c>
      <c r="AD42" s="34">
        <f>AC42/I42</f>
        <v>1.326137023521567</v>
      </c>
      <c r="AE42" s="34">
        <f t="shared" si="6"/>
        <v>7.6087129499112898</v>
      </c>
      <c r="AF42" s="9">
        <f>2^(H42-AB42)</f>
        <v>1.3259257602986547</v>
      </c>
      <c r="AG42" s="9">
        <f>2^(Q42-AB42)</f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70"/>
        <v>35.984999999999999</v>
      </c>
      <c r="AM42" s="34">
        <f t="shared" si="32"/>
        <v>3.9383834702909435</v>
      </c>
      <c r="AN42" s="34">
        <f>AM42/$I42</f>
        <v>2.2357539154504915E-2</v>
      </c>
      <c r="AO42" s="34">
        <f t="shared" si="7"/>
        <v>143.41414892982814</v>
      </c>
      <c r="AP42" s="9">
        <f t="shared" si="33"/>
        <v>2.2405550750247305E-2</v>
      </c>
      <c r="AQ42" s="9">
        <f>2^($Q42-AL42)</f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8"/>
        <v>2.0199999999999996</v>
      </c>
      <c r="AX42" s="34">
        <v>28.44</v>
      </c>
      <c r="AY42" s="34">
        <v>29.2</v>
      </c>
      <c r="AZ42" s="35">
        <f t="shared" si="34"/>
        <v>30.01</v>
      </c>
      <c r="BA42" s="34">
        <f t="shared" si="9"/>
        <v>248.30644947401888</v>
      </c>
      <c r="BB42" s="34">
        <f>BA42/$I42</f>
        <v>1.4095938621287585</v>
      </c>
      <c r="BC42" s="34">
        <f t="shared" si="10"/>
        <v>21.2219848420178</v>
      </c>
      <c r="BD42" s="9">
        <f t="shared" si="35"/>
        <v>1.4093207551420168</v>
      </c>
      <c r="BE42" s="9">
        <f>2^($Q42-AZ42)</f>
        <v>0.14136530588323212</v>
      </c>
      <c r="BF42" s="34"/>
      <c r="BG42" s="34"/>
      <c r="BH42" s="34">
        <v>31.56</v>
      </c>
      <c r="BI42" s="34">
        <v>32.15</v>
      </c>
      <c r="BJ42" s="34">
        <f t="shared" si="36"/>
        <v>0.58999999999999986</v>
      </c>
      <c r="BK42" s="36">
        <f>AVERAGE(BH42:BI42)</f>
        <v>31.854999999999997</v>
      </c>
      <c r="BL42" s="34">
        <f t="shared" si="37"/>
        <v>69.067541927441056</v>
      </c>
      <c r="BM42" s="34">
        <f>BL42/$I42</f>
        <v>0.39208479433164456</v>
      </c>
      <c r="BN42" s="34">
        <f t="shared" si="11"/>
        <v>18.409415506436829</v>
      </c>
      <c r="BO42" s="37"/>
      <c r="BP42" s="34">
        <v>27.97</v>
      </c>
      <c r="BQ42" s="34">
        <v>29.24</v>
      </c>
      <c r="BR42" s="34">
        <f t="shared" si="38"/>
        <v>1.2699999999999996</v>
      </c>
      <c r="BS42" s="38">
        <f t="shared" si="39"/>
        <v>28.604999999999997</v>
      </c>
      <c r="BT42" s="34">
        <f t="shared" si="12"/>
        <v>657.92138063124526</v>
      </c>
      <c r="BU42" s="34">
        <f>BT42/$I42</f>
        <v>3.7349087865642372</v>
      </c>
      <c r="BV42" s="34">
        <f t="shared" si="13"/>
        <v>12.746883012843711</v>
      </c>
      <c r="BW42" s="9">
        <f t="shared" si="40"/>
        <v>3.7321319661472354</v>
      </c>
      <c r="BX42" s="9">
        <f>2^($Q42-BS42)</f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41"/>
        <v>0</v>
      </c>
      <c r="CE42" s="40">
        <f t="shared" si="42"/>
        <v>36.32</v>
      </c>
      <c r="CF42" s="34">
        <f t="shared" si="43"/>
        <v>3.1218785229847201</v>
      </c>
      <c r="CG42" s="34">
        <f>CF42/$I42</f>
        <v>1.7722378188856924E-2</v>
      </c>
      <c r="CH42" s="34">
        <f t="shared" si="14"/>
        <v>86.440247160352101</v>
      </c>
      <c r="CI42" s="9">
        <f t="shared" si="44"/>
        <v>1.7762765206812713E-2</v>
      </c>
      <c r="CJ42" s="9">
        <f>2^($Q42-CE42)</f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45"/>
        <v>0.2900000000000027</v>
      </c>
      <c r="CR42" s="41">
        <f t="shared" si="46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47"/>
        <v>#VALUE!</v>
      </c>
      <c r="CX42" s="43">
        <f t="shared" si="48"/>
        <v>31.64</v>
      </c>
      <c r="CY42" s="42">
        <f t="shared" si="15"/>
        <v>80.173713538660451</v>
      </c>
      <c r="CZ42" s="42">
        <f>CY42/$I42</f>
        <v>0.45513265864642782</v>
      </c>
      <c r="DA42" s="42">
        <f t="shared" si="16"/>
        <v>634.84250990958753</v>
      </c>
      <c r="DB42" s="34"/>
      <c r="DC42" s="42">
        <v>25.85</v>
      </c>
      <c r="DD42" s="42">
        <f t="shared" si="49"/>
        <v>7.019999999999996</v>
      </c>
      <c r="DE42" s="44">
        <f t="shared" si="50"/>
        <v>31.720000000000002</v>
      </c>
      <c r="DF42" s="42">
        <v>32.869999999999997</v>
      </c>
      <c r="DG42" s="42">
        <f t="shared" si="51"/>
        <v>1.149999999999995</v>
      </c>
      <c r="DH42" s="37"/>
      <c r="DI42" s="34"/>
      <c r="DJ42" s="34"/>
      <c r="DK42" s="34"/>
      <c r="DL42" s="34"/>
      <c r="DM42" s="34">
        <v>23.8</v>
      </c>
      <c r="DN42" s="34">
        <v>26.22</v>
      </c>
      <c r="DO42" s="34">
        <f t="shared" si="52"/>
        <v>2.4199999999999982</v>
      </c>
      <c r="DP42" s="34">
        <f t="shared" si="17"/>
        <v>28.630000000000003</v>
      </c>
      <c r="DQ42" s="34">
        <f t="shared" si="53"/>
        <v>2.4100000000000037</v>
      </c>
      <c r="DR42" s="51">
        <f t="shared" si="54"/>
        <v>27.425000000000001</v>
      </c>
      <c r="DS42" s="34">
        <f t="shared" si="18"/>
        <v>1491.3857872722181</v>
      </c>
      <c r="DT42" s="34">
        <f>DS42/$I42</f>
        <v>8.4663457443740295</v>
      </c>
      <c r="DU42" s="34">
        <f t="shared" si="19"/>
        <v>217.42626224281824</v>
      </c>
      <c r="DV42" s="9">
        <f t="shared" si="55"/>
        <v>8.4561443244910333</v>
      </c>
      <c r="DW42" s="9">
        <f>2^($Q42-DR42)</f>
        <v>0.84821388222865657</v>
      </c>
      <c r="DX42" s="34"/>
      <c r="DY42" s="34"/>
      <c r="DZ42" s="34"/>
      <c r="EA42" s="34">
        <v>29.42</v>
      </c>
      <c r="EB42" s="34">
        <v>22.14</v>
      </c>
      <c r="EC42" s="34">
        <f t="shared" si="56"/>
        <v>7.2800000000000011</v>
      </c>
      <c r="ED42" s="34">
        <f t="shared" si="57"/>
        <v>27.45</v>
      </c>
      <c r="EE42" s="34">
        <f t="shared" si="58"/>
        <v>1.9700000000000024</v>
      </c>
      <c r="EF42" s="45">
        <f t="shared" si="59"/>
        <v>28.435000000000002</v>
      </c>
      <c r="EG42" s="34">
        <f t="shared" si="20"/>
        <v>740.24929082852407</v>
      </c>
      <c r="EH42" s="34">
        <f>EG42/$I42</f>
        <v>4.2022704565562785</v>
      </c>
      <c r="EI42" s="34">
        <f t="shared" si="21"/>
        <v>7.0939806577123177</v>
      </c>
      <c r="EJ42" s="9">
        <f t="shared" si="60"/>
        <v>4.1988667344922588</v>
      </c>
      <c r="EK42" s="9">
        <f>2^($Q42-EF42)</f>
        <v>0.4211774204833959</v>
      </c>
      <c r="EL42" s="34"/>
      <c r="EM42" s="42">
        <v>31.94</v>
      </c>
      <c r="EN42" s="34">
        <v>30.07</v>
      </c>
      <c r="EO42" s="34">
        <v>29.24</v>
      </c>
      <c r="EP42" s="34">
        <v>27.58</v>
      </c>
      <c r="EQ42" s="34">
        <f t="shared" si="61"/>
        <v>2.490000000000002</v>
      </c>
      <c r="ER42" s="36">
        <f t="shared" si="62"/>
        <v>28.963333333333335</v>
      </c>
      <c r="ES42" s="34">
        <f t="shared" si="22"/>
        <v>513.14960625236949</v>
      </c>
      <c r="ET42" s="34">
        <f>ES42/I42</f>
        <v>2.9130638243966107</v>
      </c>
      <c r="EU42" s="34">
        <f t="shared" si="23"/>
        <v>1.8410093746861789</v>
      </c>
      <c r="EV42" s="9">
        <f t="shared" si="63"/>
        <v>2.9113063656843701</v>
      </c>
      <c r="EW42" s="9">
        <f>2^($Q42-ER42)</f>
        <v>0.29202558282291047</v>
      </c>
      <c r="EX42" s="34"/>
      <c r="EY42" s="34"/>
      <c r="EZ42" s="46">
        <v>24.45</v>
      </c>
      <c r="FA42" s="34">
        <v>29.58</v>
      </c>
      <c r="FB42" s="34">
        <v>29.98</v>
      </c>
      <c r="FC42" s="34">
        <f t="shared" si="64"/>
        <v>0.40000000000000213</v>
      </c>
      <c r="FD42" s="36">
        <f t="shared" si="65"/>
        <v>29.78</v>
      </c>
      <c r="FE42" s="34">
        <f t="shared" si="24"/>
        <v>291.24870298566037</v>
      </c>
      <c r="FF42" s="34">
        <f>FE42/I42</f>
        <v>1.6533697974868955</v>
      </c>
      <c r="FG42" s="34">
        <f t="shared" si="25"/>
        <v>3.0971055039665014</v>
      </c>
      <c r="FH42" s="9">
        <f t="shared" si="66"/>
        <v>1.6529006363084209</v>
      </c>
      <c r="FI42" s="9">
        <f>2^($Q42-FD42)</f>
        <v>0.16579817134870961</v>
      </c>
      <c r="FJ42" s="37"/>
      <c r="FK42" s="37"/>
      <c r="FL42" s="42">
        <v>31.25</v>
      </c>
      <c r="FM42" s="34">
        <v>34.14</v>
      </c>
      <c r="FN42" s="34">
        <v>34.22</v>
      </c>
      <c r="FO42" s="34">
        <v>32.119999999999997</v>
      </c>
      <c r="FP42" s="34">
        <f t="shared" si="67"/>
        <v>2.1000000000000014</v>
      </c>
      <c r="FQ42" s="36">
        <f t="shared" si="68"/>
        <v>33.493333333333332</v>
      </c>
      <c r="FR42" s="34">
        <f t="shared" si="26"/>
        <v>22.172159800267593</v>
      </c>
      <c r="FS42" s="34">
        <f>FR42/I42</f>
        <v>0.12586761411473277</v>
      </c>
      <c r="FT42" s="34">
        <f t="shared" si="27"/>
        <v>3.3775827660267197</v>
      </c>
      <c r="FU42" s="9">
        <f t="shared" si="69"/>
        <v>0.12601493786503229</v>
      </c>
      <c r="FV42" s="9">
        <f>2^($Q42-FQ42)</f>
        <v>1.2640231240582035E-2</v>
      </c>
    </row>
    <row r="43" spans="1:178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>10^(-(0.3012*H43)+11.434)</f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28"/>
        <v>26.524999999999999</v>
      </c>
      <c r="R43" s="54">
        <f t="shared" si="4"/>
        <v>2784.0049299936618</v>
      </c>
      <c r="S43" s="49"/>
      <c r="T43" s="31">
        <v>24.09</v>
      </c>
      <c r="U43" s="31">
        <v>29.69</v>
      </c>
      <c r="V43" s="31">
        <f t="shared" si="29"/>
        <v>5.6000000000000014</v>
      </c>
      <c r="W43" s="31">
        <f t="shared" si="30"/>
        <v>29.71</v>
      </c>
      <c r="X43" s="31">
        <f t="shared" si="31"/>
        <v>1.9999999999999574E-2</v>
      </c>
      <c r="Y43" s="31">
        <v>30.32</v>
      </c>
      <c r="Z43" s="31">
        <v>27.28</v>
      </c>
      <c r="AA43" s="31">
        <v>28.09</v>
      </c>
      <c r="AB43" s="35">
        <f>AVERAGE(W43,U43,Y43,Z43,AA43)</f>
        <v>29.018000000000001</v>
      </c>
      <c r="AC43" s="34">
        <f t="shared" si="5"/>
        <v>494.05852788466854</v>
      </c>
      <c r="AD43" s="34">
        <f>AC43/I43</f>
        <v>2.913737343010117</v>
      </c>
      <c r="AE43" s="34">
        <f t="shared" si="6"/>
        <v>16.717571910879268</v>
      </c>
      <c r="AF43" s="9">
        <f>2^(H43-AB43)</f>
        <v>2.9119790979981763</v>
      </c>
      <c r="AG43" s="9">
        <f>2^(Q43-AB43)</f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70"/>
        <v>35.97</v>
      </c>
      <c r="AM43" s="34">
        <f t="shared" si="32"/>
        <v>3.9795686413057636</v>
      </c>
      <c r="AN43" s="34">
        <f>AM43/$I43</f>
        <v>2.3469724951193302E-2</v>
      </c>
      <c r="AO43" s="34">
        <f t="shared" si="7"/>
        <v>150.54834998754023</v>
      </c>
      <c r="AP43" s="9">
        <f t="shared" si="33"/>
        <v>2.3519480428297979E-2</v>
      </c>
      <c r="AQ43" s="9">
        <f>2^($Q43-AL43)</f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8"/>
        <v>0.27999999999999758</v>
      </c>
      <c r="AX43" s="34">
        <v>29.39</v>
      </c>
      <c r="AY43" s="34">
        <v>29.84</v>
      </c>
      <c r="AZ43" s="35">
        <f t="shared" si="34"/>
        <v>30.8675</v>
      </c>
      <c r="BA43" s="34">
        <f t="shared" si="9"/>
        <v>136.99635114101039</v>
      </c>
      <c r="BB43" s="34">
        <f>BA43/$I43</f>
        <v>0.80794351609465576</v>
      </c>
      <c r="BC43" s="34">
        <f t="shared" si="10"/>
        <v>12.1639044496642</v>
      </c>
      <c r="BD43" s="9">
        <f t="shared" si="35"/>
        <v>0.80804077467938529</v>
      </c>
      <c r="BE43" s="9">
        <f>2^($Q43-AZ43)</f>
        <v>4.9292091255581434E-2</v>
      </c>
      <c r="BF43" s="34"/>
      <c r="BG43" s="34"/>
      <c r="BH43" s="34">
        <v>30.93</v>
      </c>
      <c r="BI43" s="34">
        <v>31.1</v>
      </c>
      <c r="BJ43" s="34">
        <f t="shared" si="36"/>
        <v>0.17000000000000171</v>
      </c>
      <c r="BK43" s="36">
        <f>AVERAGE(BH43:BI43)</f>
        <v>31.015000000000001</v>
      </c>
      <c r="BL43" s="34">
        <f t="shared" si="37"/>
        <v>123.67502305623692</v>
      </c>
      <c r="BM43" s="34">
        <f>BL43/$I43</f>
        <v>0.72938025099875459</v>
      </c>
      <c r="BN43" s="34">
        <f t="shared" si="11"/>
        <v>34.246327062272279</v>
      </c>
      <c r="BO43" s="37"/>
      <c r="BP43" s="34">
        <v>27.32</v>
      </c>
      <c r="BQ43" s="34">
        <v>28.52</v>
      </c>
      <c r="BR43" s="34">
        <f t="shared" si="38"/>
        <v>1.1999999999999993</v>
      </c>
      <c r="BS43" s="38">
        <f t="shared" si="39"/>
        <v>27.92</v>
      </c>
      <c r="BT43" s="34">
        <f t="shared" si="12"/>
        <v>1058.0251711794001</v>
      </c>
      <c r="BU43" s="34">
        <f>BT43/$I43</f>
        <v>6.2397616418225867</v>
      </c>
      <c r="BV43" s="34">
        <f t="shared" si="13"/>
        <v>21.295703917178951</v>
      </c>
      <c r="BW43" s="9">
        <f t="shared" si="40"/>
        <v>6.233316637284001</v>
      </c>
      <c r="BX43" s="9">
        <f>2^($Q43-BS43)</f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41"/>
        <v>0.87000000000000455</v>
      </c>
      <c r="CE43" s="40">
        <f t="shared" si="42"/>
        <v>37.594999999999999</v>
      </c>
      <c r="CF43" s="34">
        <f t="shared" si="43"/>
        <v>1.2893950541042791</v>
      </c>
      <c r="CG43" s="34">
        <f>CF43/$I43</f>
        <v>7.6042782524608108E-3</v>
      </c>
      <c r="CH43" s="34">
        <f t="shared" si="14"/>
        <v>37.089587222108541</v>
      </c>
      <c r="CI43" s="9">
        <f t="shared" si="44"/>
        <v>7.6252481310642726E-3</v>
      </c>
      <c r="CJ43" s="9">
        <f>2^($Q43-CE43)</f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45"/>
        <v>2.0399999999999991</v>
      </c>
      <c r="CR43" s="41">
        <f t="shared" si="46"/>
        <v>29.13</v>
      </c>
      <c r="CS43" s="37"/>
      <c r="CT43" s="34"/>
      <c r="CU43" s="42" t="s">
        <v>54</v>
      </c>
      <c r="CV43" s="42" t="s">
        <v>54</v>
      </c>
      <c r="CW43" s="42" t="e">
        <f t="shared" si="47"/>
        <v>#VALUE!</v>
      </c>
      <c r="CX43" s="43">
        <v>41</v>
      </c>
      <c r="CY43" s="42">
        <f t="shared" si="15"/>
        <v>0.12156260552373735</v>
      </c>
      <c r="CZ43" s="42">
        <f>CY43/$I43</f>
        <v>7.1692215241107046E-4</v>
      </c>
      <c r="DA43" s="42">
        <f t="shared" si="16"/>
        <v>1</v>
      </c>
      <c r="DB43" s="34"/>
      <c r="DC43" s="42">
        <v>25.2</v>
      </c>
      <c r="DD43" s="42">
        <f t="shared" si="49"/>
        <v>10.09</v>
      </c>
      <c r="DE43" s="44">
        <f t="shared" si="50"/>
        <v>31.07</v>
      </c>
      <c r="DF43" s="42">
        <v>35.29</v>
      </c>
      <c r="DG43" s="42">
        <f t="shared" si="51"/>
        <v>4.2199999999999989</v>
      </c>
      <c r="DH43" s="37"/>
      <c r="DI43" s="34"/>
      <c r="DJ43" s="34"/>
      <c r="DK43" s="34"/>
      <c r="DL43" s="34"/>
      <c r="DM43" s="34">
        <v>27.41</v>
      </c>
      <c r="DN43" s="34">
        <v>31.37</v>
      </c>
      <c r="DO43" s="34">
        <f t="shared" si="52"/>
        <v>3.9600000000000009</v>
      </c>
      <c r="DP43" s="34">
        <f t="shared" si="17"/>
        <v>32.24</v>
      </c>
      <c r="DQ43" s="34">
        <f t="shared" si="53"/>
        <v>0.87000000000000099</v>
      </c>
      <c r="DR43" s="51">
        <f t="shared" si="54"/>
        <v>31.805</v>
      </c>
      <c r="DS43" s="34">
        <f t="shared" si="18"/>
        <v>71.504603041603275</v>
      </c>
      <c r="DT43" s="34">
        <f>DS43/$I43</f>
        <v>0.42170232942132274</v>
      </c>
      <c r="DU43" s="34">
        <f t="shared" si="19"/>
        <v>10.829838992353483</v>
      </c>
      <c r="DV43" s="9">
        <f t="shared" si="55"/>
        <v>0.42190789806500972</v>
      </c>
      <c r="DW43" s="9">
        <f>2^($Q43-DR43)</f>
        <v>2.5737219289611639E-2</v>
      </c>
      <c r="DX43" s="34"/>
      <c r="DY43" s="34"/>
      <c r="DZ43" s="34"/>
      <c r="EA43" s="34">
        <v>27.79</v>
      </c>
      <c r="EB43" s="34">
        <v>21.34</v>
      </c>
      <c r="EC43" s="34">
        <f t="shared" si="56"/>
        <v>6.4499999999999993</v>
      </c>
      <c r="ED43" s="34">
        <f t="shared" si="57"/>
        <v>26.65</v>
      </c>
      <c r="EE43" s="34">
        <f t="shared" si="58"/>
        <v>1.1400000000000006</v>
      </c>
      <c r="EF43" s="45">
        <f t="shared" si="59"/>
        <v>27.22</v>
      </c>
      <c r="EG43" s="34">
        <f t="shared" si="20"/>
        <v>1719.2379931902562</v>
      </c>
      <c r="EH43" s="34">
        <f>EG43/$I43</f>
        <v>10.139300628466438</v>
      </c>
      <c r="EI43" s="34">
        <f t="shared" si="21"/>
        <v>17.116461989934745</v>
      </c>
      <c r="EJ43" s="9">
        <f t="shared" si="60"/>
        <v>10.126052751762263</v>
      </c>
      <c r="EK43" s="9">
        <f>2^($Q43-EF43)</f>
        <v>0.61770931856346445</v>
      </c>
      <c r="EL43" s="34"/>
      <c r="EM43" s="42">
        <v>30.03</v>
      </c>
      <c r="EN43" s="34">
        <v>28.92</v>
      </c>
      <c r="EO43" s="34">
        <v>27.42</v>
      </c>
      <c r="EP43" s="34">
        <v>26.65</v>
      </c>
      <c r="EQ43" s="34">
        <f t="shared" si="61"/>
        <v>2.2700000000000031</v>
      </c>
      <c r="ER43" s="36">
        <f t="shared" si="62"/>
        <v>27.663333333333338</v>
      </c>
      <c r="ES43" s="34">
        <f t="shared" si="22"/>
        <v>1264.1656922912687</v>
      </c>
      <c r="ET43" s="34">
        <f>ES43/I43</f>
        <v>7.4554867034724239</v>
      </c>
      <c r="EU43" s="34">
        <f t="shared" si="23"/>
        <v>4.7117474045677339</v>
      </c>
      <c r="EV43" s="9">
        <f t="shared" si="63"/>
        <v>7.4470377287830072</v>
      </c>
      <c r="EW43" s="9">
        <f>2^($Q43-ER43)</f>
        <v>0.45428408418693977</v>
      </c>
      <c r="EX43" s="34"/>
      <c r="EY43" s="34"/>
      <c r="EZ43" s="46">
        <v>23.31</v>
      </c>
      <c r="FA43" s="34">
        <v>28.74</v>
      </c>
      <c r="FB43" s="34">
        <v>28.58</v>
      </c>
      <c r="FC43" s="34">
        <f t="shared" si="64"/>
        <v>0.16000000000000014</v>
      </c>
      <c r="FD43" s="36">
        <f t="shared" si="65"/>
        <v>28.659999999999997</v>
      </c>
      <c r="FE43" s="34">
        <f t="shared" si="24"/>
        <v>633.29783012189716</v>
      </c>
      <c r="FF43" s="34">
        <f>FE43/I43</f>
        <v>3.7349087865642541</v>
      </c>
      <c r="FG43" s="34">
        <f t="shared" si="25"/>
        <v>6.9962609558148046</v>
      </c>
      <c r="FH43" s="9">
        <f t="shared" si="66"/>
        <v>3.7321319661472443</v>
      </c>
      <c r="FI43" s="9">
        <f>2^($Q43-FD43)</f>
        <v>0.22766745839799493</v>
      </c>
      <c r="FJ43" s="37"/>
      <c r="FK43" s="37"/>
      <c r="FL43" s="42">
        <v>29.29</v>
      </c>
      <c r="FM43" s="34">
        <v>32.58</v>
      </c>
      <c r="FN43" s="34">
        <v>33.1</v>
      </c>
      <c r="FO43" s="34">
        <v>31.73</v>
      </c>
      <c r="FP43" s="34">
        <f t="shared" si="67"/>
        <v>1.370000000000001</v>
      </c>
      <c r="FQ43" s="36">
        <f t="shared" si="68"/>
        <v>32.470000000000006</v>
      </c>
      <c r="FR43" s="34">
        <f t="shared" si="26"/>
        <v>45.085407566798622</v>
      </c>
      <c r="FS43" s="34">
        <f>FR43/I43</f>
        <v>0.26589367096782091</v>
      </c>
      <c r="FT43" s="34">
        <f t="shared" si="27"/>
        <v>7.1350989448156321</v>
      </c>
      <c r="FU43" s="9">
        <f t="shared" si="69"/>
        <v>0.26609254561333934</v>
      </c>
      <c r="FV43" s="9">
        <f>2^($Q43-FQ43)</f>
        <v>1.6232173489025926E-2</v>
      </c>
    </row>
    <row r="44" spans="1:178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>10^(-(0.3012*H44)+11.434)</f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28"/>
        <v>28.840000000000003</v>
      </c>
      <c r="R44" s="54">
        <f t="shared" si="4"/>
        <v>558.97450495811086</v>
      </c>
      <c r="S44" s="49"/>
      <c r="T44" s="31">
        <v>26.18</v>
      </c>
      <c r="U44" s="31">
        <v>31.63</v>
      </c>
      <c r="V44" s="31">
        <f t="shared" si="29"/>
        <v>5.4499999999999993</v>
      </c>
      <c r="W44" s="31">
        <f t="shared" si="30"/>
        <v>31.8</v>
      </c>
      <c r="X44" s="31">
        <f t="shared" si="31"/>
        <v>0.17000000000000171</v>
      </c>
      <c r="Y44" s="31">
        <v>32.270000000000003</v>
      </c>
      <c r="Z44" s="31">
        <v>29.49</v>
      </c>
      <c r="AA44" s="31">
        <v>30.44</v>
      </c>
      <c r="AB44" s="35">
        <f>AVERAGE(W44,U44,Y44,Z44,AA44)</f>
        <v>31.125999999999998</v>
      </c>
      <c r="AC44" s="34">
        <f t="shared" si="5"/>
        <v>114.51141995380854</v>
      </c>
      <c r="AD44" s="34">
        <f>AC44/I44</f>
        <v>0.80319463702064264</v>
      </c>
      <c r="AE44" s="34">
        <f t="shared" si="6"/>
        <v>4.6083303064488144</v>
      </c>
      <c r="AF44" s="9">
        <f>2^(H44-AB44)</f>
        <v>0.80329399675703439</v>
      </c>
      <c r="AG44" s="9">
        <f>2^(Q44-AB44)</f>
        <v>0.20504322779918241</v>
      </c>
      <c r="AH44" s="9"/>
      <c r="AI44" s="34"/>
      <c r="AJ44" s="34">
        <v>38.42</v>
      </c>
      <c r="AK44" s="34">
        <v>37.58</v>
      </c>
      <c r="AL44" s="36">
        <f t="shared" si="70"/>
        <v>38</v>
      </c>
      <c r="AM44" s="34">
        <f t="shared" si="32"/>
        <v>0.97364356979888333</v>
      </c>
      <c r="AN44" s="34">
        <f>AM44/$I44</f>
        <v>6.8292340968922503E-3</v>
      </c>
      <c r="AO44" s="34">
        <f t="shared" si="7"/>
        <v>43.806645672407129</v>
      </c>
      <c r="AP44" s="9">
        <f t="shared" si="33"/>
        <v>6.8484821977815215E-3</v>
      </c>
      <c r="AQ44" s="9">
        <f>2^($Q44-AL44)</f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8"/>
        <v>3.2900000000000027</v>
      </c>
      <c r="AX44" s="34">
        <v>31.94</v>
      </c>
      <c r="AY44" s="34">
        <v>32.35</v>
      </c>
      <c r="AZ44" s="35">
        <f t="shared" si="34"/>
        <v>32.765000000000001</v>
      </c>
      <c r="BA44" s="34">
        <f t="shared" si="9"/>
        <v>36.743624992616979</v>
      </c>
      <c r="BB44" s="34">
        <f>BA44/$I44</f>
        <v>0.25772348775931897</v>
      </c>
      <c r="BC44" s="34">
        <f t="shared" si="10"/>
        <v>3.8801275300676838</v>
      </c>
      <c r="BD44" s="9">
        <f t="shared" si="35"/>
        <v>0.25792079482533942</v>
      </c>
      <c r="BE44" s="9">
        <f>2^($Q44-AZ44)</f>
        <v>6.5835064747177388E-2</v>
      </c>
      <c r="BF44" s="34"/>
      <c r="BG44" s="34"/>
      <c r="BH44" s="34">
        <v>32.46</v>
      </c>
      <c r="BI44" s="34">
        <v>32.07</v>
      </c>
      <c r="BJ44" s="34">
        <f t="shared" si="36"/>
        <v>0.39000000000000057</v>
      </c>
      <c r="BK44" s="36">
        <f>AVERAGE(BH44:BI44)</f>
        <v>32.265000000000001</v>
      </c>
      <c r="BL44" s="34">
        <f t="shared" si="37"/>
        <v>51.973504299702853</v>
      </c>
      <c r="BM44" s="34">
        <f>BL44/$I44</f>
        <v>0.36454739568795513</v>
      </c>
      <c r="BN44" s="34">
        <f t="shared" si="11"/>
        <v>17.116461989934816</v>
      </c>
      <c r="BO44" s="37"/>
      <c r="BP44" s="34">
        <v>27.1</v>
      </c>
      <c r="BQ44" s="34">
        <v>28.89</v>
      </c>
      <c r="BR44" s="34">
        <f t="shared" si="38"/>
        <v>1.7899999999999991</v>
      </c>
      <c r="BS44" s="38">
        <f t="shared" si="39"/>
        <v>27.995000000000001</v>
      </c>
      <c r="BT44" s="34">
        <f t="shared" si="12"/>
        <v>1004.3983717543682</v>
      </c>
      <c r="BU44" s="34">
        <f>BT44/$I44</f>
        <v>7.0449513764722402</v>
      </c>
      <c r="BV44" s="34">
        <f t="shared" si="13"/>
        <v>24.043738725323063</v>
      </c>
      <c r="BW44" s="9">
        <f t="shared" si="40"/>
        <v>7.0371926073794739</v>
      </c>
      <c r="BX44" s="9">
        <f>2^($Q44-BS44)</f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41"/>
        <v>0</v>
      </c>
      <c r="CE44" s="40">
        <f t="shared" si="42"/>
        <v>37.5</v>
      </c>
      <c r="CF44" s="34">
        <f t="shared" si="43"/>
        <v>1.3772094688939389</v>
      </c>
      <c r="CG44" s="34">
        <f>CF44/$I44</f>
        <v>9.6598859739566896E-3</v>
      </c>
      <c r="CH44" s="34">
        <f t="shared" si="14"/>
        <v>47.11573820575893</v>
      </c>
      <c r="CI44" s="9">
        <f t="shared" si="44"/>
        <v>9.6852164057733298E-3</v>
      </c>
      <c r="CJ44" s="9">
        <f>2^($Q44-CE44)</f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45"/>
        <v>3.6700000000000017</v>
      </c>
      <c r="CR44" s="41">
        <f t="shared" si="46"/>
        <v>29.605</v>
      </c>
      <c r="CS44" s="37"/>
      <c r="CT44" s="34"/>
      <c r="CU44" s="42">
        <v>33.69</v>
      </c>
      <c r="CV44" s="42">
        <v>32.200000000000003</v>
      </c>
      <c r="CW44" s="42">
        <f t="shared" si="47"/>
        <v>1.4899999999999949</v>
      </c>
      <c r="CX44" s="43">
        <f t="shared" si="48"/>
        <v>32.945</v>
      </c>
      <c r="CY44" s="42">
        <f t="shared" si="15"/>
        <v>32.431422647794861</v>
      </c>
      <c r="CZ44" s="42">
        <f>CY44/$I44</f>
        <v>0.22747726604181617</v>
      </c>
      <c r="DA44" s="42">
        <f t="shared" si="16"/>
        <v>317.29702489564687</v>
      </c>
      <c r="DB44" s="34"/>
      <c r="DC44" s="42">
        <v>25.61</v>
      </c>
      <c r="DD44" s="42">
        <f t="shared" si="49"/>
        <v>6.0100000000000016</v>
      </c>
      <c r="DE44" s="44">
        <f t="shared" si="50"/>
        <v>31.48</v>
      </c>
      <c r="DF44" s="42">
        <v>31.62</v>
      </c>
      <c r="DG44" s="42">
        <f t="shared" si="51"/>
        <v>0.14000000000000057</v>
      </c>
      <c r="DH44" s="37"/>
      <c r="DI44" s="34"/>
      <c r="DJ44" s="34"/>
      <c r="DK44" s="34"/>
      <c r="DL44" s="34"/>
      <c r="DM44" s="34">
        <v>28.63</v>
      </c>
      <c r="DN44" s="34">
        <v>32.200000000000003</v>
      </c>
      <c r="DO44" s="34">
        <f t="shared" si="52"/>
        <v>3.5700000000000038</v>
      </c>
      <c r="DP44" s="34">
        <f t="shared" si="17"/>
        <v>33.46</v>
      </c>
      <c r="DQ44" s="34">
        <f t="shared" si="53"/>
        <v>1.259999999999998</v>
      </c>
      <c r="DR44" s="51">
        <f t="shared" si="54"/>
        <v>32.83</v>
      </c>
      <c r="DS44" s="34">
        <f t="shared" si="18"/>
        <v>35.124002549096929</v>
      </c>
      <c r="DT44" s="34">
        <f>DS44/$I44</f>
        <v>0.24636329275729804</v>
      </c>
      <c r="DU44" s="34">
        <f t="shared" si="19"/>
        <v>6.3269150015102475</v>
      </c>
      <c r="DV44" s="9">
        <f t="shared" si="55"/>
        <v>0.24655817612333991</v>
      </c>
      <c r="DW44" s="9">
        <f>2^($Q44-DR44)</f>
        <v>6.2934721878545138E-2</v>
      </c>
      <c r="DX44" s="34"/>
      <c r="DY44" s="34"/>
      <c r="DZ44" s="34"/>
      <c r="EA44" s="34">
        <v>28.69</v>
      </c>
      <c r="EB44" s="34">
        <v>21.6</v>
      </c>
      <c r="EC44" s="34">
        <f t="shared" si="56"/>
        <v>7.09</v>
      </c>
      <c r="ED44" s="34">
        <f t="shared" si="57"/>
        <v>26.91</v>
      </c>
      <c r="EE44" s="34">
        <f t="shared" si="58"/>
        <v>1.7800000000000011</v>
      </c>
      <c r="EF44" s="45">
        <f t="shared" si="59"/>
        <v>27.8</v>
      </c>
      <c r="EG44" s="34">
        <f t="shared" si="20"/>
        <v>1149.8468505122244</v>
      </c>
      <c r="EH44" s="34">
        <f>EG44/$I44</f>
        <v>8.0651416609717685</v>
      </c>
      <c r="EI44" s="34">
        <f t="shared" si="21"/>
        <v>13.615011107954683</v>
      </c>
      <c r="EJ44" s="9">
        <f t="shared" si="60"/>
        <v>8.0556444004537404</v>
      </c>
      <c r="EK44" s="9">
        <f>2^($Q44-EF44)</f>
        <v>2.0562276533121366</v>
      </c>
      <c r="EL44" s="34"/>
      <c r="EM44" s="42">
        <v>31.98</v>
      </c>
      <c r="EN44" s="34">
        <v>29.04</v>
      </c>
      <c r="EO44" s="34">
        <v>29.91</v>
      </c>
      <c r="EP44" s="34">
        <v>28.11</v>
      </c>
      <c r="EQ44" s="34">
        <f t="shared" si="61"/>
        <v>1.8000000000000007</v>
      </c>
      <c r="ER44" s="36">
        <f t="shared" si="62"/>
        <v>29.02</v>
      </c>
      <c r="ES44" s="34">
        <f t="shared" si="22"/>
        <v>493.37370559603374</v>
      </c>
      <c r="ET44" s="34">
        <f>ES44/I44</f>
        <v>3.4605728803431539</v>
      </c>
      <c r="EU44" s="34">
        <f t="shared" si="23"/>
        <v>2.1870262714947986</v>
      </c>
      <c r="EV44" s="9">
        <f t="shared" si="63"/>
        <v>3.458148925231459</v>
      </c>
      <c r="EW44" s="9">
        <f>2^($Q44-ER44)</f>
        <v>0.88270299629065718</v>
      </c>
      <c r="EX44" s="34"/>
      <c r="EY44" s="34"/>
      <c r="EZ44" s="46">
        <v>25.04</v>
      </c>
      <c r="FA44" s="34">
        <v>30.37</v>
      </c>
      <c r="FB44" s="34">
        <v>30.54</v>
      </c>
      <c r="FC44" s="34">
        <f t="shared" si="64"/>
        <v>0.16999999999999815</v>
      </c>
      <c r="FD44" s="36">
        <f t="shared" si="65"/>
        <v>30.454999999999998</v>
      </c>
      <c r="FE44" s="34">
        <f t="shared" si="24"/>
        <v>182.37025274977077</v>
      </c>
      <c r="FF44" s="34">
        <f>FE44/I44</f>
        <v>1.2791633272891159</v>
      </c>
      <c r="FG44" s="34">
        <f t="shared" si="25"/>
        <v>2.3961389565969884</v>
      </c>
      <c r="FH44" s="9">
        <f t="shared" si="66"/>
        <v>1.2789855812774291</v>
      </c>
      <c r="FI44" s="9">
        <f>2^($Q44-FD44)</f>
        <v>0.32646494677223065</v>
      </c>
      <c r="FJ44" s="37"/>
      <c r="FK44" s="37"/>
      <c r="FL44" s="42">
        <v>29.12</v>
      </c>
      <c r="FM44" s="34">
        <v>35.659999999999997</v>
      </c>
      <c r="FN44" s="34">
        <v>34.590000000000003</v>
      </c>
      <c r="FO44" s="34">
        <v>33.33</v>
      </c>
      <c r="FP44" s="34">
        <f t="shared" si="67"/>
        <v>2.3299999999999983</v>
      </c>
      <c r="FQ44" s="36">
        <f t="shared" si="68"/>
        <v>34.526666666666664</v>
      </c>
      <c r="FR44" s="34">
        <f t="shared" si="26"/>
        <v>10.828492498272007</v>
      </c>
      <c r="FS44" s="34">
        <f>FR44/I44</f>
        <v>7.5952137395018562E-2</v>
      </c>
      <c r="FT44" s="34">
        <f t="shared" si="27"/>
        <v>2.0381305557636762</v>
      </c>
      <c r="FU44" s="9">
        <f t="shared" si="69"/>
        <v>7.6062719604412021E-2</v>
      </c>
      <c r="FV44" s="9">
        <f>2^($Q44-FQ44)</f>
        <v>1.9415239757592795E-2</v>
      </c>
    </row>
    <row r="45" spans="1:178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>10^(-(0.3012*H45)+11.434)</f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28"/>
        <v>27.700000000000003</v>
      </c>
      <c r="R45" s="54">
        <f t="shared" si="4"/>
        <v>1232.4235825690528</v>
      </c>
      <c r="S45" s="49"/>
      <c r="T45" s="31">
        <v>25.11</v>
      </c>
      <c r="U45" s="31">
        <v>30.57</v>
      </c>
      <c r="V45" s="31">
        <f t="shared" si="29"/>
        <v>5.4600000000000009</v>
      </c>
      <c r="W45" s="31">
        <f t="shared" si="30"/>
        <v>30.73</v>
      </c>
      <c r="X45" s="31">
        <f t="shared" si="31"/>
        <v>0.16000000000000014</v>
      </c>
      <c r="Y45" s="31">
        <v>30.4</v>
      </c>
      <c r="Z45" s="31">
        <v>29.29</v>
      </c>
      <c r="AA45" s="31">
        <v>30.2</v>
      </c>
      <c r="AB45" s="35">
        <f>AVERAGE(W45,U45,Y45,Z45,AA45)</f>
        <v>30.237999999999992</v>
      </c>
      <c r="AC45" s="34">
        <f t="shared" si="5"/>
        <v>211.98952414853764</v>
      </c>
      <c r="AD45" s="34">
        <f>AC45/I45</f>
        <v>1.2676822225347344</v>
      </c>
      <c r="AE45" s="34">
        <f t="shared" si="6"/>
        <v>7.2733284509008316</v>
      </c>
      <c r="AF45" s="9">
        <f>2^(H45-AB45)</f>
        <v>1.2675125220344297</v>
      </c>
      <c r="AG45" s="9">
        <f>2^(Q45-AB45)</f>
        <v>0.17218125579789345</v>
      </c>
      <c r="AH45" s="9"/>
      <c r="AI45" s="34"/>
      <c r="AJ45" s="34">
        <v>35.92</v>
      </c>
      <c r="AK45" s="34">
        <v>35.26</v>
      </c>
      <c r="AL45" s="36">
        <f t="shared" si="70"/>
        <v>35.590000000000003</v>
      </c>
      <c r="AM45" s="34">
        <f t="shared" si="32"/>
        <v>5.1795496443411269</v>
      </c>
      <c r="AN45" s="34">
        <f>AM45/$I45</f>
        <v>3.0973337155408901E-2</v>
      </c>
      <c r="AO45" s="34">
        <f t="shared" si="7"/>
        <v>198.68084573004322</v>
      </c>
      <c r="AP45" s="9">
        <f t="shared" si="33"/>
        <v>3.1034140482407269E-2</v>
      </c>
      <c r="AQ45" s="9">
        <f>2^($Q45-AL45)</f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8"/>
        <v>0.35000000000000142</v>
      </c>
      <c r="AX45" s="34">
        <v>30.32</v>
      </c>
      <c r="AY45" s="34">
        <v>30.95</v>
      </c>
      <c r="AZ45" s="35">
        <f t="shared" si="34"/>
        <v>31.245000000000001</v>
      </c>
      <c r="BA45" s="34">
        <f t="shared" si="9"/>
        <v>105.44014633851808</v>
      </c>
      <c r="BB45" s="34">
        <f>BA45/$I45</f>
        <v>0.63052454875620934</v>
      </c>
      <c r="BC45" s="34">
        <f t="shared" si="10"/>
        <v>9.4927927651561461</v>
      </c>
      <c r="BD45" s="9">
        <f t="shared" si="35"/>
        <v>0.63068870441562364</v>
      </c>
      <c r="BE45" s="9">
        <f>2^($Q45-AZ45)</f>
        <v>8.5673925311231566E-2</v>
      </c>
      <c r="BF45" s="34"/>
      <c r="BG45" s="34"/>
      <c r="BH45" s="34">
        <v>32.9</v>
      </c>
      <c r="BI45" s="34">
        <v>31.53</v>
      </c>
      <c r="BJ45" s="34">
        <f t="shared" si="36"/>
        <v>1.3699999999999974</v>
      </c>
      <c r="BK45" s="36">
        <f>AVERAGE(BH45:BI45)</f>
        <v>32.215000000000003</v>
      </c>
      <c r="BL45" s="34">
        <f t="shared" si="37"/>
        <v>53.807399104133829</v>
      </c>
      <c r="BM45" s="34">
        <f>BL45/$I45</f>
        <v>0.32176440585501637</v>
      </c>
      <c r="BN45" s="34">
        <f t="shared" si="11"/>
        <v>15.10768774561655</v>
      </c>
      <c r="BO45" s="37"/>
      <c r="BP45" s="34">
        <v>26.91</v>
      </c>
      <c r="BQ45" s="34">
        <v>28.55</v>
      </c>
      <c r="BR45" s="34">
        <f t="shared" si="38"/>
        <v>1.6400000000000006</v>
      </c>
      <c r="BS45" s="38">
        <f t="shared" si="39"/>
        <v>27.73</v>
      </c>
      <c r="BT45" s="34">
        <f t="shared" si="12"/>
        <v>1207.0464969790794</v>
      </c>
      <c r="BU45" s="34">
        <f>BT45/$I45</f>
        <v>7.2180518926069794</v>
      </c>
      <c r="BV45" s="34">
        <f t="shared" si="13"/>
        <v>24.634514070779932</v>
      </c>
      <c r="BW45" s="9">
        <f t="shared" si="40"/>
        <v>7.2100037008866309</v>
      </c>
      <c r="BX45" s="9">
        <f>2^($Q45-BS45)</f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41"/>
        <v>1.9399999999999977</v>
      </c>
      <c r="CE45" s="40">
        <f t="shared" si="42"/>
        <v>36.18</v>
      </c>
      <c r="CF45" s="34">
        <f t="shared" si="43"/>
        <v>3.4402024436057466</v>
      </c>
      <c r="CG45" s="34">
        <f>CF45/$I45</f>
        <v>2.0572165050117365E-2</v>
      </c>
      <c r="CH45" s="34">
        <f t="shared" si="14"/>
        <v>100.33997766021032</v>
      </c>
      <c r="CI45" s="9">
        <f t="shared" si="44"/>
        <v>2.0617311105826455E-2</v>
      </c>
      <c r="CJ45" s="9">
        <f>2^($Q45-CE45)</f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45"/>
        <v>4.509999999999998</v>
      </c>
      <c r="CR45" s="41">
        <f t="shared" si="46"/>
        <v>28.984999999999999</v>
      </c>
      <c r="CS45" s="37"/>
      <c r="CT45" s="34"/>
      <c r="CU45" s="42">
        <v>30.82</v>
      </c>
      <c r="CV45" s="42">
        <v>30.32</v>
      </c>
      <c r="CW45" s="42">
        <f t="shared" si="47"/>
        <v>0.5</v>
      </c>
      <c r="CX45" s="43">
        <f t="shared" si="48"/>
        <v>30.57</v>
      </c>
      <c r="CY45" s="42">
        <f t="shared" si="15"/>
        <v>168.38988486706668</v>
      </c>
      <c r="CZ45" s="42">
        <f>CY45/$I45</f>
        <v>1.0069594917863949</v>
      </c>
      <c r="DA45" s="42">
        <f t="shared" si="16"/>
        <v>1404.559042289186</v>
      </c>
      <c r="DB45" s="34"/>
      <c r="DC45" s="42">
        <v>26.14</v>
      </c>
      <c r="DD45" s="42">
        <f t="shared" si="49"/>
        <v>6.4099999999999966</v>
      </c>
      <c r="DE45" s="44">
        <f t="shared" si="50"/>
        <v>32.01</v>
      </c>
      <c r="DF45" s="42">
        <v>32.549999999999997</v>
      </c>
      <c r="DG45" s="42">
        <f t="shared" si="51"/>
        <v>0.53999999999999915</v>
      </c>
      <c r="DH45" s="37"/>
      <c r="DI45" s="34"/>
      <c r="DJ45" s="34"/>
      <c r="DK45" s="34"/>
      <c r="DL45" s="34"/>
      <c r="DM45" s="34">
        <v>25.9</v>
      </c>
      <c r="DN45" s="34">
        <v>29.92</v>
      </c>
      <c r="DO45" s="34">
        <f t="shared" si="52"/>
        <v>4.0200000000000031</v>
      </c>
      <c r="DP45" s="34">
        <f t="shared" si="17"/>
        <v>30.729999999999997</v>
      </c>
      <c r="DQ45" s="34">
        <f t="shared" si="53"/>
        <v>0.80999999999999517</v>
      </c>
      <c r="DR45" s="51">
        <f t="shared" si="54"/>
        <v>30.324999999999999</v>
      </c>
      <c r="DS45" s="34">
        <f t="shared" si="18"/>
        <v>199.57677477142124</v>
      </c>
      <c r="DT45" s="34">
        <f>DS45/$I45</f>
        <v>1.1934548672852174</v>
      </c>
      <c r="DU45" s="34">
        <f t="shared" si="19"/>
        <v>30.649401617191945</v>
      </c>
      <c r="DV45" s="9">
        <f t="shared" si="55"/>
        <v>1.1933357430317211</v>
      </c>
      <c r="DW45" s="9">
        <f>2^($Q45-DR45)</f>
        <v>0.16210494433137662</v>
      </c>
      <c r="DX45" s="34"/>
      <c r="DY45" s="34"/>
      <c r="DZ45" s="34"/>
      <c r="EA45" s="34">
        <v>27.11</v>
      </c>
      <c r="EB45" s="34">
        <v>21.39</v>
      </c>
      <c r="EC45" s="34">
        <f t="shared" si="56"/>
        <v>5.7199999999999989</v>
      </c>
      <c r="ED45" s="34">
        <f t="shared" si="57"/>
        <v>26.7</v>
      </c>
      <c r="EE45" s="34">
        <f t="shared" si="58"/>
        <v>0.41000000000000014</v>
      </c>
      <c r="EF45" s="45">
        <f t="shared" si="59"/>
        <v>26.905000000000001</v>
      </c>
      <c r="EG45" s="34">
        <f t="shared" si="20"/>
        <v>2139.0158367818281</v>
      </c>
      <c r="EH45" s="34">
        <f>EG45/$I45</f>
        <v>12.791162020386505</v>
      </c>
      <c r="EI45" s="34">
        <f t="shared" si="21"/>
        <v>21.593149917496522</v>
      </c>
      <c r="EJ45" s="9">
        <f t="shared" si="60"/>
        <v>12.772774181706371</v>
      </c>
      <c r="EK45" s="9">
        <f>2^($Q45-EF45)</f>
        <v>1.7350773743041379</v>
      </c>
      <c r="EL45" s="34"/>
      <c r="EM45" s="42">
        <v>30.86</v>
      </c>
      <c r="EN45" s="34">
        <v>28.56</v>
      </c>
      <c r="EO45" s="34">
        <v>27.82</v>
      </c>
      <c r="EP45" s="34">
        <v>27.14</v>
      </c>
      <c r="EQ45" s="34">
        <f t="shared" si="61"/>
        <v>1.4199999999999982</v>
      </c>
      <c r="ER45" s="36">
        <f t="shared" si="62"/>
        <v>27.84</v>
      </c>
      <c r="ES45" s="34">
        <f t="shared" si="22"/>
        <v>1118.3867161054643</v>
      </c>
      <c r="ET45" s="34">
        <f>ES45/I45</f>
        <v>6.6878727315435516</v>
      </c>
      <c r="EU45" s="34">
        <f t="shared" si="23"/>
        <v>4.2266277492323887</v>
      </c>
      <c r="EV45" s="9">
        <f t="shared" si="63"/>
        <v>6.6807033554269468</v>
      </c>
      <c r="EW45" s="9">
        <f>2^($Q45-ER45)</f>
        <v>0.90751915531716276</v>
      </c>
      <c r="EX45" s="34"/>
      <c r="EY45" s="34"/>
      <c r="EZ45" s="46">
        <v>25.58</v>
      </c>
      <c r="FA45" s="34">
        <v>29.42</v>
      </c>
      <c r="FB45" s="34">
        <v>29.64</v>
      </c>
      <c r="FC45" s="34">
        <f t="shared" si="64"/>
        <v>0.21999999999999886</v>
      </c>
      <c r="FD45" s="36">
        <f t="shared" si="65"/>
        <v>29.53</v>
      </c>
      <c r="FE45" s="34">
        <f t="shared" si="24"/>
        <v>346.38892660591461</v>
      </c>
      <c r="FF45" s="34">
        <f>FE45/I45</f>
        <v>2.0713810557616461</v>
      </c>
      <c r="FG45" s="34">
        <f t="shared" si="25"/>
        <v>3.8801275300676852</v>
      </c>
      <c r="FH45" s="9">
        <f t="shared" si="66"/>
        <v>2.0705298476827507</v>
      </c>
      <c r="FI45" s="9">
        <f>2^($Q45-FD45)</f>
        <v>0.28126462117220269</v>
      </c>
      <c r="FJ45" s="37"/>
      <c r="FK45" s="37"/>
      <c r="FL45" s="42">
        <v>28.58</v>
      </c>
      <c r="FM45" s="34">
        <v>34.17</v>
      </c>
      <c r="FN45" s="34">
        <v>33.71</v>
      </c>
      <c r="FO45" s="34">
        <v>32.590000000000003</v>
      </c>
      <c r="FP45" s="34">
        <f t="shared" si="67"/>
        <v>1.5799999999999983</v>
      </c>
      <c r="FQ45" s="36">
        <f t="shared" si="68"/>
        <v>33.49</v>
      </c>
      <c r="FR45" s="34">
        <f t="shared" si="26"/>
        <v>22.223476592149499</v>
      </c>
      <c r="FS45" s="34">
        <f>FR45/I45</f>
        <v>0.13289480370286996</v>
      </c>
      <c r="FT45" s="34">
        <f t="shared" si="27"/>
        <v>3.5661532304263974</v>
      </c>
      <c r="FU45" s="9">
        <f t="shared" si="69"/>
        <v>0.1330462728066697</v>
      </c>
      <c r="FV45" s="9">
        <f>2^($Q45-FQ45)</f>
        <v>1.8073252873520129E-2</v>
      </c>
    </row>
    <row r="46" spans="1:178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>10^(-(0.3012*H46)+11.434)</f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28"/>
        <v>29.372499999999999</v>
      </c>
      <c r="R46" s="54">
        <f t="shared" si="4"/>
        <v>386.36964599181226</v>
      </c>
      <c r="S46" s="49"/>
      <c r="T46" s="31">
        <v>26.12</v>
      </c>
      <c r="U46" s="31">
        <v>32.71</v>
      </c>
      <c r="V46" s="31">
        <f t="shared" si="29"/>
        <v>6.59</v>
      </c>
      <c r="W46" s="31">
        <f t="shared" si="30"/>
        <v>31.740000000000002</v>
      </c>
      <c r="X46" s="31">
        <f t="shared" si="31"/>
        <v>0.96999999999999886</v>
      </c>
      <c r="Y46" s="31">
        <v>33.32</v>
      </c>
      <c r="Z46" s="31">
        <v>31.65</v>
      </c>
      <c r="AA46" s="31">
        <v>32.28</v>
      </c>
      <c r="AB46" s="35">
        <f>AVERAGE(W46,U46,Y46,Z46,AA46)</f>
        <v>32.340000000000003</v>
      </c>
      <c r="AC46" s="34">
        <f t="shared" si="5"/>
        <v>49.339188248989721</v>
      </c>
      <c r="AD46" s="34">
        <f>AC46/I46</f>
        <v>1.1251333557792154</v>
      </c>
      <c r="AE46" s="34">
        <f t="shared" si="6"/>
        <v>6.455454136829049</v>
      </c>
      <c r="AF46" s="9">
        <f>2^(H46-AB46)</f>
        <v>1.1250584846888108</v>
      </c>
      <c r="AG46" s="9">
        <f>2^(Q46-AB46)</f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32"/>
        <v>0.12156260552373735</v>
      </c>
      <c r="AN46" s="34">
        <f>AM46/$I46</f>
        <v>2.7721198330211321E-3</v>
      </c>
      <c r="AO46" s="34">
        <f t="shared" si="7"/>
        <v>17.781975191313339</v>
      </c>
      <c r="AP46" s="9">
        <f t="shared" si="33"/>
        <v>2.7813480382755415E-3</v>
      </c>
      <c r="AQ46" s="9">
        <f>2^($Q46-AL46)</f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8"/>
        <v>1.5700000000000003</v>
      </c>
      <c r="AX46" s="34">
        <v>32.42</v>
      </c>
      <c r="AY46" s="34">
        <v>33.89</v>
      </c>
      <c r="AZ46" s="35">
        <f t="shared" si="34"/>
        <v>33.17</v>
      </c>
      <c r="BA46" s="34">
        <f t="shared" si="9"/>
        <v>27.745720050101703</v>
      </c>
      <c r="BB46" s="34">
        <f>BA46/$I46</f>
        <v>0.63271480979666916</v>
      </c>
      <c r="BC46" s="34">
        <f t="shared" si="10"/>
        <v>9.5257679985545831</v>
      </c>
      <c r="BD46" s="9">
        <f t="shared" si="35"/>
        <v>0.63287829698514153</v>
      </c>
      <c r="BE46" s="9">
        <f>2^($Q46-AZ46)</f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36"/>
        <v>0.47999999999999687</v>
      </c>
      <c r="BK46" s="36">
        <f>AVERAGE(BH46:BI46)</f>
        <v>32.760000000000005</v>
      </c>
      <c r="BL46" s="34">
        <f t="shared" si="37"/>
        <v>36.871261784023844</v>
      </c>
      <c r="BM46" s="34">
        <f>BL46/$I46</f>
        <v>0.84081412717044735</v>
      </c>
      <c r="BN46" s="34">
        <f t="shared" si="11"/>
        <v>39.478441537495513</v>
      </c>
      <c r="BO46" s="37"/>
      <c r="BP46" s="34">
        <v>29.38</v>
      </c>
      <c r="BQ46" s="34">
        <v>29.6</v>
      </c>
      <c r="BR46" s="34">
        <f t="shared" si="38"/>
        <v>0.22000000000000242</v>
      </c>
      <c r="BS46" s="38">
        <f t="shared" si="39"/>
        <v>29.490000000000002</v>
      </c>
      <c r="BT46" s="34">
        <f t="shared" si="12"/>
        <v>356.13282112031402</v>
      </c>
      <c r="BU46" s="34">
        <f>BT46/$I46</f>
        <v>8.1212709481174468</v>
      </c>
      <c r="BV46" s="34">
        <f t="shared" si="13"/>
        <v>27.717113484447058</v>
      </c>
      <c r="BW46" s="9">
        <f t="shared" si="40"/>
        <v>8.1116758383202505</v>
      </c>
      <c r="BX46" s="9">
        <f>2^($Q46-BS46)</f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41"/>
        <v>0</v>
      </c>
      <c r="CE46" s="40">
        <f t="shared" si="42"/>
        <v>38.96</v>
      </c>
      <c r="CF46" s="34">
        <f t="shared" si="43"/>
        <v>0.50032015679253672</v>
      </c>
      <c r="CG46" s="34">
        <f>CF46/$I46</f>
        <v>1.1409326277018687E-2</v>
      </c>
      <c r="CH46" s="34">
        <f t="shared" si="14"/>
        <v>55.648568877662903</v>
      </c>
      <c r="CI46" s="9">
        <f t="shared" si="44"/>
        <v>1.1438169499575239E-2</v>
      </c>
      <c r="CJ46" s="9">
        <f>2^($Q46-CE46)</f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45"/>
        <v>5.2900000000000027</v>
      </c>
      <c r="CR46" s="41">
        <f t="shared" si="46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47"/>
        <v>#VALUE!</v>
      </c>
      <c r="CX46" s="43">
        <f t="shared" si="48"/>
        <v>32.159999999999997</v>
      </c>
      <c r="CY46" s="42">
        <f t="shared" si="15"/>
        <v>55.899509871926206</v>
      </c>
      <c r="CZ46" s="42">
        <f>CY46/$I46</f>
        <v>1.2747352634019378</v>
      </c>
      <c r="DA46" s="42">
        <f t="shared" si="16"/>
        <v>1778.0665015230652</v>
      </c>
      <c r="DB46" s="34"/>
      <c r="DC46" s="42">
        <v>25.49</v>
      </c>
      <c r="DD46" s="42">
        <f t="shared" si="49"/>
        <v>5.5600000000000023</v>
      </c>
      <c r="DE46" s="44">
        <f t="shared" si="50"/>
        <v>31.36</v>
      </c>
      <c r="DF46" s="42">
        <v>31.05</v>
      </c>
      <c r="DG46" s="42">
        <f t="shared" si="51"/>
        <v>0.30999999999999872</v>
      </c>
      <c r="DH46" s="37"/>
      <c r="DI46" s="34"/>
      <c r="DJ46" s="34"/>
      <c r="DK46" s="34"/>
      <c r="DL46" s="34"/>
      <c r="DM46" s="34">
        <v>27.39</v>
      </c>
      <c r="DN46" s="34">
        <v>33.26</v>
      </c>
      <c r="DO46" s="34">
        <f t="shared" si="52"/>
        <v>5.8699999999999974</v>
      </c>
      <c r="DP46" s="34">
        <f t="shared" si="17"/>
        <v>32.22</v>
      </c>
      <c r="DQ46" s="34">
        <f t="shared" si="53"/>
        <v>1.0399999999999991</v>
      </c>
      <c r="DR46" s="51">
        <f t="shared" si="54"/>
        <v>32.739999999999995</v>
      </c>
      <c r="DS46" s="34">
        <f t="shared" si="18"/>
        <v>37.386258113188603</v>
      </c>
      <c r="DT46" s="34">
        <f>DS46/$I46</f>
        <v>0.85255812962794597</v>
      </c>
      <c r="DU46" s="34">
        <f t="shared" si="19"/>
        <v>21.894750470462611</v>
      </c>
      <c r="DV46" s="9">
        <f t="shared" si="55"/>
        <v>0.8526348917679627</v>
      </c>
      <c r="DW46" s="9">
        <f>2^($Q46-DR46)</f>
        <v>9.6890565262715694E-2</v>
      </c>
      <c r="DX46" s="34"/>
      <c r="DY46" s="34"/>
      <c r="DZ46" s="34"/>
      <c r="EA46" s="34">
        <v>28.4</v>
      </c>
      <c r="EB46" s="34">
        <v>23.42</v>
      </c>
      <c r="EC46" s="34">
        <f t="shared" si="56"/>
        <v>4.9799999999999969</v>
      </c>
      <c r="ED46" s="34">
        <f t="shared" si="57"/>
        <v>28.73</v>
      </c>
      <c r="EE46" s="34">
        <f t="shared" si="58"/>
        <v>0.33000000000000185</v>
      </c>
      <c r="EF46" s="45">
        <f t="shared" si="59"/>
        <v>28.564999999999998</v>
      </c>
      <c r="EG46" s="34">
        <f t="shared" si="20"/>
        <v>676.42865970178002</v>
      </c>
      <c r="EH46" s="34">
        <f>EG46/$I46</f>
        <v>15.42531352552369</v>
      </c>
      <c r="EI46" s="34">
        <f t="shared" si="21"/>
        <v>26.039941246163284</v>
      </c>
      <c r="EJ46" s="9">
        <f t="shared" si="60"/>
        <v>15.4015110896281</v>
      </c>
      <c r="EK46" s="9">
        <f>2^($Q46-EF46)</f>
        <v>1.7501759894904199</v>
      </c>
      <c r="EL46" s="34"/>
      <c r="EM46" s="42">
        <v>34.72</v>
      </c>
      <c r="EN46" s="34">
        <v>31.13</v>
      </c>
      <c r="EO46" s="34">
        <v>29.64</v>
      </c>
      <c r="EP46" s="34">
        <v>28.2</v>
      </c>
      <c r="EQ46" s="34">
        <f t="shared" si="61"/>
        <v>2.9299999999999997</v>
      </c>
      <c r="ER46" s="36">
        <f t="shared" si="62"/>
        <v>29.656666666666666</v>
      </c>
      <c r="ES46" s="34">
        <f t="shared" si="22"/>
        <v>317.25757476472705</v>
      </c>
      <c r="ET46" s="34">
        <f>ES46/I46</f>
        <v>7.2347578549535978</v>
      </c>
      <c r="EU46" s="34">
        <f t="shared" si="23"/>
        <v>4.5722503307365363</v>
      </c>
      <c r="EV46" s="9">
        <f t="shared" si="63"/>
        <v>7.2266816063294854</v>
      </c>
      <c r="EW46" s="9">
        <f>2^($Q46-ER46)</f>
        <v>0.82121582469966148</v>
      </c>
      <c r="EX46" s="34"/>
      <c r="EY46" s="34"/>
      <c r="EZ46" s="46">
        <v>25.37</v>
      </c>
      <c r="FA46" s="34">
        <v>30.24</v>
      </c>
      <c r="FB46" s="34">
        <v>30.72</v>
      </c>
      <c r="FC46" s="34">
        <f t="shared" si="64"/>
        <v>0.48000000000000043</v>
      </c>
      <c r="FD46" s="36">
        <f t="shared" si="65"/>
        <v>30.479999999999997</v>
      </c>
      <c r="FE46" s="34">
        <f t="shared" si="24"/>
        <v>179.23548691497649</v>
      </c>
      <c r="FF46" s="34">
        <f>FE46/I46</f>
        <v>4.0872951506553905</v>
      </c>
      <c r="FG46" s="34">
        <f t="shared" si="25"/>
        <v>7.6563539062293371</v>
      </c>
      <c r="FH46" s="9">
        <f t="shared" si="66"/>
        <v>4.0840485028287956</v>
      </c>
      <c r="FI46" s="9">
        <f>2^($Q46-FD46)</f>
        <v>0.4640975543223696</v>
      </c>
      <c r="FJ46" s="37"/>
      <c r="FK46" s="37"/>
      <c r="FL46" s="42">
        <v>28.62</v>
      </c>
      <c r="FM46" s="34">
        <v>34.71</v>
      </c>
      <c r="FN46" s="34">
        <v>34.840000000000003</v>
      </c>
      <c r="FO46" s="34">
        <v>34.380000000000003</v>
      </c>
      <c r="FP46" s="34">
        <f t="shared" si="67"/>
        <v>0.46000000000000085</v>
      </c>
      <c r="FQ46" s="36">
        <f t="shared" si="68"/>
        <v>34.643333333333338</v>
      </c>
      <c r="FR46" s="34">
        <f t="shared" si="26"/>
        <v>9.9868378829425204</v>
      </c>
      <c r="FS46" s="34">
        <f>FR46/I46</f>
        <v>0.22774035851893434</v>
      </c>
      <c r="FT46" s="34">
        <f t="shared" si="27"/>
        <v>6.1112774359982325</v>
      </c>
      <c r="FU46" s="9">
        <f t="shared" si="69"/>
        <v>0.22793062213955426</v>
      </c>
      <c r="FV46" s="9">
        <f>2^($Q46-FQ46)</f>
        <v>2.5901270324501263E-2</v>
      </c>
    </row>
    <row r="47" spans="1:178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>10^(-(0.3012*H47)+11.434)</f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28"/>
        <v>25.772500000000001</v>
      </c>
      <c r="R47" s="54">
        <f t="shared" si="4"/>
        <v>4691.6218475129117</v>
      </c>
      <c r="S47" s="49"/>
      <c r="T47" s="31">
        <v>24.6</v>
      </c>
      <c r="U47" s="31">
        <v>31.07</v>
      </c>
      <c r="V47" s="31">
        <f t="shared" si="29"/>
        <v>6.4699999999999989</v>
      </c>
      <c r="W47" s="31">
        <f t="shared" si="30"/>
        <v>30.220000000000002</v>
      </c>
      <c r="X47" s="31">
        <f t="shared" si="31"/>
        <v>0.84999999999999787</v>
      </c>
      <c r="Y47" s="31">
        <v>31.62</v>
      </c>
      <c r="Z47" s="31">
        <v>30.7</v>
      </c>
      <c r="AA47" s="31">
        <v>31.25</v>
      </c>
      <c r="AB47" s="35">
        <f>AVERAGE(W47,U47,Y47,Z47,AA47)</f>
        <v>30.972000000000001</v>
      </c>
      <c r="AC47" s="34">
        <f t="shared" si="5"/>
        <v>127.41882620495633</v>
      </c>
      <c r="AD47" s="34">
        <f>AC47/I47</f>
        <v>0.22403279649257193</v>
      </c>
      <c r="AE47" s="34">
        <f t="shared" si="6"/>
        <v>1.2853884701531755</v>
      </c>
      <c r="AF47" s="9">
        <f>2^(H47-AB47)</f>
        <v>0.22422203991550316</v>
      </c>
      <c r="AG47" s="9">
        <f>2^(Q47-AB47)</f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70"/>
        <v>37.69</v>
      </c>
      <c r="AM47" s="34">
        <f t="shared" si="32"/>
        <v>1.2071799120607207</v>
      </c>
      <c r="AN47" s="34">
        <f>AM47/$I47</f>
        <v>2.1225112459723823E-3</v>
      </c>
      <c r="AO47" s="34">
        <f t="shared" si="7"/>
        <v>13.61501110795478</v>
      </c>
      <c r="AP47" s="9">
        <f t="shared" si="33"/>
        <v>2.1298979153618323E-3</v>
      </c>
      <c r="AQ47" s="9">
        <f>2^($Q47-AL47)</f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8"/>
        <v>0.56000000000000227</v>
      </c>
      <c r="AX47" s="34">
        <v>31.97</v>
      </c>
      <c r="AY47" s="34">
        <v>32.39</v>
      </c>
      <c r="AZ47" s="35">
        <f t="shared" si="34"/>
        <v>32.39</v>
      </c>
      <c r="BA47" s="34">
        <f t="shared" si="9"/>
        <v>47.657581583527929</v>
      </c>
      <c r="BB47" s="34">
        <f>BA47/$I47</f>
        <v>8.3793436136797086E-2</v>
      </c>
      <c r="BC47" s="34">
        <f t="shared" si="10"/>
        <v>1.2615428311174499</v>
      </c>
      <c r="BD47" s="9">
        <f t="shared" si="35"/>
        <v>8.3910781423766317E-2</v>
      </c>
      <c r="BE47" s="9">
        <f>2^($Q47-AZ47)</f>
        <v>1.0184366125165439E-2</v>
      </c>
      <c r="BF47" s="34"/>
      <c r="BG47" s="34"/>
      <c r="BH47" s="34">
        <v>31.44</v>
      </c>
      <c r="BI47" s="34">
        <v>32.54</v>
      </c>
      <c r="BJ47" s="34">
        <f t="shared" si="36"/>
        <v>1.0999999999999979</v>
      </c>
      <c r="BK47" s="36">
        <f>AVERAGE(BH47:BI47)</f>
        <v>31.990000000000002</v>
      </c>
      <c r="BL47" s="34">
        <f t="shared" si="37"/>
        <v>62.894403128613483</v>
      </c>
      <c r="BM47" s="34">
        <f>BL47/$I47</f>
        <v>0.11058341562470268</v>
      </c>
      <c r="BN47" s="34">
        <f t="shared" si="11"/>
        <v>5.1921831088256667</v>
      </c>
      <c r="BO47" s="37"/>
      <c r="BP47" s="34">
        <v>28.63</v>
      </c>
      <c r="BQ47" s="34">
        <v>28.77</v>
      </c>
      <c r="BR47" s="34">
        <f t="shared" si="38"/>
        <v>0.14000000000000057</v>
      </c>
      <c r="BS47" s="38">
        <f t="shared" si="39"/>
        <v>28.7</v>
      </c>
      <c r="BT47" s="34">
        <f t="shared" si="12"/>
        <v>615.97062272356004</v>
      </c>
      <c r="BU47" s="34">
        <f>BT47/$I47</f>
        <v>1.0830237985716298</v>
      </c>
      <c r="BV47" s="34">
        <f t="shared" si="13"/>
        <v>3.6962556382046574</v>
      </c>
      <c r="BW47" s="9">
        <f t="shared" si="40"/>
        <v>1.0829750455259235</v>
      </c>
      <c r="BX47" s="9">
        <f>2^($Q47-BS47)</f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41"/>
        <v>0</v>
      </c>
      <c r="CE47" s="40">
        <f t="shared" si="42"/>
        <v>37.39</v>
      </c>
      <c r="CF47" s="34">
        <f t="shared" si="43"/>
        <v>1.4863873480397218</v>
      </c>
      <c r="CG47" s="34">
        <f>CF47/$I47</f>
        <v>2.6134247518249678E-3</v>
      </c>
      <c r="CH47" s="34">
        <f t="shared" si="14"/>
        <v>12.746883012843703</v>
      </c>
      <c r="CI47" s="9">
        <f t="shared" si="44"/>
        <v>2.6222119194926983E-3</v>
      </c>
      <c r="CJ47" s="9">
        <f>2^($Q47-CE47)</f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45"/>
        <v>1.3200000000000003</v>
      </c>
      <c r="CR47" s="41">
        <f t="shared" si="46"/>
        <v>29.79</v>
      </c>
      <c r="CS47" s="37"/>
      <c r="CT47" s="34"/>
      <c r="CU47" s="42">
        <v>31.09</v>
      </c>
      <c r="CV47" s="42">
        <v>31.07</v>
      </c>
      <c r="CW47" s="42">
        <f t="shared" si="47"/>
        <v>1.9999999999999574E-2</v>
      </c>
      <c r="CX47" s="43">
        <f t="shared" si="48"/>
        <v>31.08</v>
      </c>
      <c r="CY47" s="42">
        <f t="shared" si="15"/>
        <v>118.223551050277</v>
      </c>
      <c r="CZ47" s="42">
        <f>CY47/$I47</f>
        <v>0.20786530171352061</v>
      </c>
      <c r="DA47" s="42">
        <f t="shared" si="16"/>
        <v>289.94124538410739</v>
      </c>
      <c r="DB47" s="34"/>
      <c r="DC47" s="42">
        <v>25.3</v>
      </c>
      <c r="DD47" s="42">
        <f t="shared" si="49"/>
        <v>6.7799999999999976</v>
      </c>
      <c r="DE47" s="44">
        <f t="shared" si="50"/>
        <v>31.17</v>
      </c>
      <c r="DF47" s="42">
        <v>32.08</v>
      </c>
      <c r="DG47" s="42">
        <f t="shared" si="51"/>
        <v>0.90999999999999659</v>
      </c>
      <c r="DH47" s="37"/>
      <c r="DI47" s="34"/>
      <c r="DJ47" s="34"/>
      <c r="DK47" s="34"/>
      <c r="DL47" s="34"/>
      <c r="DM47" s="34">
        <v>26.97</v>
      </c>
      <c r="DN47" s="34">
        <v>32.46</v>
      </c>
      <c r="DO47" s="34">
        <f t="shared" si="52"/>
        <v>5.490000000000002</v>
      </c>
      <c r="DP47" s="34">
        <f t="shared" si="17"/>
        <v>31.799999999999997</v>
      </c>
      <c r="DQ47" s="34">
        <f t="shared" si="53"/>
        <v>0.66000000000000369</v>
      </c>
      <c r="DR47" s="51">
        <f t="shared" si="54"/>
        <v>32.129999999999995</v>
      </c>
      <c r="DS47" s="34">
        <f t="shared" si="18"/>
        <v>57.074747652747142</v>
      </c>
      <c r="DT47" s="34">
        <f>DS47/$I47</f>
        <v>0.10035106825725432</v>
      </c>
      <c r="DU47" s="34">
        <f t="shared" si="19"/>
        <v>2.5771399305004339</v>
      </c>
      <c r="DV47" s="9">
        <f t="shared" si="55"/>
        <v>0.10048137384289409</v>
      </c>
      <c r="DW47" s="9">
        <f>2^($Q47-DR47)</f>
        <v>1.2195561554928049E-2</v>
      </c>
      <c r="DX47" s="34"/>
      <c r="DY47" s="34"/>
      <c r="DZ47" s="34"/>
      <c r="EA47" s="34">
        <v>28.4</v>
      </c>
      <c r="EB47" s="34">
        <v>23.25</v>
      </c>
      <c r="EC47" s="34">
        <f t="shared" si="56"/>
        <v>5.1499999999999986</v>
      </c>
      <c r="ED47" s="34">
        <f t="shared" si="57"/>
        <v>28.56</v>
      </c>
      <c r="EE47" s="34">
        <f t="shared" si="58"/>
        <v>0.16000000000000014</v>
      </c>
      <c r="EF47" s="45">
        <f t="shared" si="59"/>
        <v>28.479999999999997</v>
      </c>
      <c r="EG47" s="34">
        <f t="shared" si="20"/>
        <v>717.50346049710652</v>
      </c>
      <c r="EH47" s="34">
        <f>EG47/$I47</f>
        <v>1.2615428311174615</v>
      </c>
      <c r="EI47" s="34">
        <f t="shared" si="21"/>
        <v>2.1296488494357466</v>
      </c>
      <c r="EJ47" s="9">
        <f t="shared" si="60"/>
        <v>1.2613774088312504</v>
      </c>
      <c r="EK47" s="9">
        <f>2^($Q47-EF47)</f>
        <v>0.15309509857468018</v>
      </c>
      <c r="EL47" s="34"/>
      <c r="EM47" s="42">
        <v>32.06</v>
      </c>
      <c r="EN47" s="34">
        <v>29.16</v>
      </c>
      <c r="EO47" s="34">
        <v>28.23</v>
      </c>
      <c r="EP47" s="34">
        <v>27.07</v>
      </c>
      <c r="EQ47" s="34">
        <f t="shared" si="61"/>
        <v>2.09</v>
      </c>
      <c r="ER47" s="36">
        <f t="shared" si="62"/>
        <v>28.153333333333336</v>
      </c>
      <c r="ES47" s="34">
        <f t="shared" si="22"/>
        <v>899.94506546078878</v>
      </c>
      <c r="ET47" s="34">
        <f>ES47/I47</f>
        <v>1.5823188433753499</v>
      </c>
      <c r="EU47" s="34">
        <f t="shared" si="23"/>
        <v>1</v>
      </c>
      <c r="EV47" s="9">
        <f t="shared" si="63"/>
        <v>1.581909061541618</v>
      </c>
      <c r="EW47" s="9">
        <f>2^($Q47-ER47)</f>
        <v>0.19199846296382617</v>
      </c>
      <c r="EX47" s="34"/>
      <c r="EY47" s="34"/>
      <c r="EZ47" s="46">
        <v>24.43</v>
      </c>
      <c r="FA47" s="34">
        <v>29.22</v>
      </c>
      <c r="FB47" s="34">
        <v>29.13</v>
      </c>
      <c r="FC47" s="34">
        <f t="shared" si="64"/>
        <v>8.9999999999999858E-2</v>
      </c>
      <c r="FD47" s="36">
        <f t="shared" si="65"/>
        <v>29.174999999999997</v>
      </c>
      <c r="FE47" s="34">
        <f t="shared" si="24"/>
        <v>443.08801189332712</v>
      </c>
      <c r="FF47" s="34">
        <f>FE47/I47</f>
        <v>0.77905478612025381</v>
      </c>
      <c r="FG47" s="34">
        <f t="shared" si="25"/>
        <v>1.4593316447729578</v>
      </c>
      <c r="FH47" s="9">
        <f t="shared" si="66"/>
        <v>0.77916457966050023</v>
      </c>
      <c r="FI47" s="9">
        <f>2^($Q47-FD47)</f>
        <v>9.4568269015972095E-2</v>
      </c>
      <c r="FJ47" s="37"/>
      <c r="FK47" s="37"/>
      <c r="FL47" s="42">
        <v>29.8</v>
      </c>
      <c r="FM47" s="34">
        <v>33.43</v>
      </c>
      <c r="FN47" s="34">
        <v>33.49</v>
      </c>
      <c r="FO47" s="34">
        <v>32.479999999999997</v>
      </c>
      <c r="FP47" s="34">
        <f t="shared" si="67"/>
        <v>1.0100000000000051</v>
      </c>
      <c r="FQ47" s="36">
        <f t="shared" si="68"/>
        <v>33.133333333333333</v>
      </c>
      <c r="FR47" s="34">
        <f t="shared" si="26"/>
        <v>28.4603344916043</v>
      </c>
      <c r="FS47" s="34">
        <f>FR47/I47</f>
        <v>5.0040080537330334E-2</v>
      </c>
      <c r="FT47" s="34">
        <f t="shared" si="27"/>
        <v>1.3427958797996544</v>
      </c>
      <c r="FU47" s="9">
        <f t="shared" si="69"/>
        <v>5.0124740284871128E-2</v>
      </c>
      <c r="FV47" s="9">
        <f>2^($Q47-FQ47)</f>
        <v>6.0837081758527119E-3</v>
      </c>
    </row>
    <row r="48" spans="1:178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>10^(-(0.3012*H48)+11.434)</f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28"/>
        <v>27.4175</v>
      </c>
      <c r="R48" s="54">
        <f t="shared" si="4"/>
        <v>1499.1635001953375</v>
      </c>
      <c r="S48" s="49"/>
      <c r="T48" s="31">
        <v>23.63</v>
      </c>
      <c r="U48" s="31">
        <v>30.15</v>
      </c>
      <c r="V48" s="31">
        <f t="shared" si="29"/>
        <v>6.52</v>
      </c>
      <c r="W48" s="31">
        <f t="shared" si="30"/>
        <v>29.25</v>
      </c>
      <c r="X48" s="31">
        <f t="shared" si="31"/>
        <v>0.89999999999999858</v>
      </c>
      <c r="Y48" s="31">
        <v>30.3</v>
      </c>
      <c r="Z48" s="31">
        <v>28.63</v>
      </c>
      <c r="AA48" s="31">
        <v>29.48</v>
      </c>
      <c r="AB48" s="35">
        <f>AVERAGE(W48,U48,Y48,Z48,AA48)</f>
        <v>29.562000000000001</v>
      </c>
      <c r="AC48" s="34">
        <f t="shared" si="5"/>
        <v>338.7861129288961</v>
      </c>
      <c r="AD48" s="34">
        <f>AC48/I48</f>
        <v>0.5635177496753867</v>
      </c>
      <c r="AE48" s="34">
        <f t="shared" si="6"/>
        <v>3.2331838440601781</v>
      </c>
      <c r="AF48" s="9">
        <f>2^(H48-AB48)</f>
        <v>0.5637002060727101</v>
      </c>
      <c r="AG48" s="9">
        <f>2^(Q48-AB48)</f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70"/>
        <v>37.299999999999997</v>
      </c>
      <c r="AM48" s="34">
        <f t="shared" si="32"/>
        <v>1.5821221107222572</v>
      </c>
      <c r="AN48" s="34">
        <f>AM48/$I48</f>
        <v>2.6316128599196665E-3</v>
      </c>
      <c r="AO48" s="34">
        <f t="shared" si="7"/>
        <v>16.880682440496766</v>
      </c>
      <c r="AP48" s="9">
        <f t="shared" si="33"/>
        <v>2.6404508457580625E-3</v>
      </c>
      <c r="AQ48" s="9">
        <f>2^($Q48-AL48)</f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8"/>
        <v>0.32999999999999829</v>
      </c>
      <c r="AX48" s="34">
        <v>30.66</v>
      </c>
      <c r="AY48" s="34">
        <v>32.43</v>
      </c>
      <c r="AZ48" s="35">
        <f t="shared" si="34"/>
        <v>31.505000000000003</v>
      </c>
      <c r="BA48" s="34">
        <f t="shared" si="9"/>
        <v>88.042831251400216</v>
      </c>
      <c r="BB48" s="34">
        <f>BA48/$I48</f>
        <v>0.1464454894945818</v>
      </c>
      <c r="BC48" s="34">
        <f t="shared" si="10"/>
        <v>2.2047939067657532</v>
      </c>
      <c r="BD48" s="9">
        <f t="shared" si="35"/>
        <v>0.14660436865398455</v>
      </c>
      <c r="BE48" s="9">
        <f>2^($Q48-AZ48)</f>
        <v>5.882201434406667E-2</v>
      </c>
      <c r="BF48" s="34"/>
      <c r="BG48" s="34"/>
      <c r="BH48" s="34">
        <v>30.29</v>
      </c>
      <c r="BI48" s="34">
        <v>30.5</v>
      </c>
      <c r="BJ48" s="34">
        <f t="shared" si="36"/>
        <v>0.21000000000000085</v>
      </c>
      <c r="BK48" s="36">
        <f>AVERAGE(BH48:BI48)</f>
        <v>30.395</v>
      </c>
      <c r="BL48" s="34">
        <f t="shared" si="37"/>
        <v>190.11920955873788</v>
      </c>
      <c r="BM48" s="34">
        <f>BL48/$I48</f>
        <v>0.31623359120120925</v>
      </c>
      <c r="BN48" s="34">
        <f t="shared" si="11"/>
        <v>14.848001406021087</v>
      </c>
      <c r="BO48" s="37"/>
      <c r="BP48" s="34">
        <v>27.37</v>
      </c>
      <c r="BQ48" s="34">
        <v>26.91</v>
      </c>
      <c r="BR48" s="34">
        <f t="shared" si="38"/>
        <v>0.46000000000000085</v>
      </c>
      <c r="BS48" s="38">
        <f t="shared" si="39"/>
        <v>27.14</v>
      </c>
      <c r="BT48" s="34">
        <f t="shared" si="12"/>
        <v>1817.3224851205027</v>
      </c>
      <c r="BU48" s="34">
        <f>BT48/$I48</f>
        <v>3.0228319230561915</v>
      </c>
      <c r="BV48" s="34">
        <f t="shared" si="13"/>
        <v>10.316633442106671</v>
      </c>
      <c r="BW48" s="9">
        <f t="shared" si="40"/>
        <v>3.0209451711256485</v>
      </c>
      <c r="BX48" s="9">
        <f>2^($Q48-BS48)</f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41"/>
        <v>0.15999999999999659</v>
      </c>
      <c r="CE48" s="40">
        <f t="shared" si="42"/>
        <v>34.64</v>
      </c>
      <c r="CF48" s="34">
        <f t="shared" si="43"/>
        <v>10.009952116549659</v>
      </c>
      <c r="CG48" s="34">
        <f>CF48/$I48</f>
        <v>1.6649990881592944E-2</v>
      </c>
      <c r="CH48" s="34">
        <f t="shared" si="14"/>
        <v>81.209717549500724</v>
      </c>
      <c r="CI48" s="9">
        <f t="shared" si="44"/>
        <v>1.6688522000747677E-2</v>
      </c>
      <c r="CJ48" s="9">
        <f>2^($Q48-CE48)</f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45"/>
        <v>4.5</v>
      </c>
      <c r="CR48" s="41">
        <f t="shared" si="46"/>
        <v>28.23</v>
      </c>
      <c r="CS48" s="37"/>
      <c r="CT48" s="34"/>
      <c r="CU48" s="42">
        <v>30.34</v>
      </c>
      <c r="CV48" s="42">
        <v>28.76</v>
      </c>
      <c r="CW48" s="42">
        <f t="shared" si="47"/>
        <v>1.5799999999999983</v>
      </c>
      <c r="CX48" s="43">
        <f t="shared" si="48"/>
        <v>29.55</v>
      </c>
      <c r="CY48" s="42">
        <f t="shared" si="15"/>
        <v>341.61741336366299</v>
      </c>
      <c r="CZ48" s="42">
        <f>CY48/$I48</f>
        <v>0.56822717544216728</v>
      </c>
      <c r="DA48" s="42">
        <f t="shared" si="16"/>
        <v>792.59257582036037</v>
      </c>
      <c r="DB48" s="34"/>
      <c r="DC48" s="42">
        <v>25.67</v>
      </c>
      <c r="DD48" s="42">
        <f t="shared" si="49"/>
        <v>5.9699999999999989</v>
      </c>
      <c r="DE48" s="44">
        <f t="shared" si="50"/>
        <v>31.540000000000003</v>
      </c>
      <c r="DF48" s="42">
        <v>31.64</v>
      </c>
      <c r="DG48" s="42">
        <f t="shared" si="51"/>
        <v>9.9999999999997868E-2</v>
      </c>
      <c r="DH48" s="37"/>
      <c r="DI48" s="34"/>
      <c r="DJ48" s="34"/>
      <c r="DK48" s="34"/>
      <c r="DL48" s="34"/>
      <c r="DM48" s="34">
        <v>27.18</v>
      </c>
      <c r="DN48" s="34">
        <v>33.67</v>
      </c>
      <c r="DO48" s="34">
        <f t="shared" si="52"/>
        <v>6.490000000000002</v>
      </c>
      <c r="DP48" s="34">
        <f t="shared" si="17"/>
        <v>32.01</v>
      </c>
      <c r="DQ48" s="34">
        <f t="shared" si="53"/>
        <v>1.6600000000000037</v>
      </c>
      <c r="DR48" s="51">
        <f t="shared" si="54"/>
        <v>32.840000000000003</v>
      </c>
      <c r="DS48" s="34">
        <f t="shared" si="18"/>
        <v>34.881246798503398</v>
      </c>
      <c r="DT48" s="34">
        <f>DS48/$I48</f>
        <v>5.8019502428335465E-2</v>
      </c>
      <c r="DU48" s="34">
        <f t="shared" si="19"/>
        <v>1.4900128025794204</v>
      </c>
      <c r="DV48" s="9">
        <f t="shared" si="55"/>
        <v>5.8112808913322461E-2</v>
      </c>
      <c r="DW48" s="9">
        <f>2^($Q48-DR48)</f>
        <v>2.3316579927719329E-2</v>
      </c>
      <c r="DX48" s="34"/>
      <c r="DY48" s="34"/>
      <c r="DZ48" s="34"/>
      <c r="EA48" s="34">
        <v>26.55</v>
      </c>
      <c r="EB48" s="34">
        <v>22.37</v>
      </c>
      <c r="EC48" s="34">
        <f t="shared" si="56"/>
        <v>4.18</v>
      </c>
      <c r="ED48" s="34">
        <f t="shared" si="57"/>
        <v>27.68</v>
      </c>
      <c r="EE48" s="34">
        <f t="shared" si="58"/>
        <v>1.129999999999999</v>
      </c>
      <c r="EF48" s="45">
        <f t="shared" si="59"/>
        <v>27.115000000000002</v>
      </c>
      <c r="EG48" s="34">
        <f t="shared" si="20"/>
        <v>1849.1068183193192</v>
      </c>
      <c r="EH48" s="34">
        <f>EG48/$I48</f>
        <v>3.0757001937308193</v>
      </c>
      <c r="EI48" s="34">
        <f t="shared" si="21"/>
        <v>5.1921831088256258</v>
      </c>
      <c r="EJ48" s="9">
        <f t="shared" si="60"/>
        <v>3.0737503625760194</v>
      </c>
      <c r="EK48" s="9">
        <f>2^($Q48-EF48)</f>
        <v>1.2332796735700324</v>
      </c>
      <c r="EL48" s="34"/>
      <c r="EM48" s="42">
        <v>31.95</v>
      </c>
      <c r="EN48" s="34">
        <v>28.13</v>
      </c>
      <c r="EO48" s="34">
        <v>27.36</v>
      </c>
      <c r="EP48" s="34">
        <v>26.86</v>
      </c>
      <c r="EQ48" s="34">
        <f t="shared" si="61"/>
        <v>1.2699999999999996</v>
      </c>
      <c r="ER48" s="36">
        <f t="shared" si="62"/>
        <v>27.45</v>
      </c>
      <c r="ES48" s="34">
        <f t="shared" si="22"/>
        <v>1465.7503278595832</v>
      </c>
      <c r="ET48" s="34">
        <f>ES48/I48</f>
        <v>2.4380465869766841</v>
      </c>
      <c r="EU48" s="34">
        <f t="shared" si="23"/>
        <v>1.5408061385251055</v>
      </c>
      <c r="EV48" s="9">
        <f t="shared" si="63"/>
        <v>2.4368205273503825</v>
      </c>
      <c r="EW48" s="9">
        <f>2^($Q48-ER48)</f>
        <v>0.97772456121023343</v>
      </c>
      <c r="EX48" s="34"/>
      <c r="EY48" s="34"/>
      <c r="EZ48" s="46">
        <v>24.41</v>
      </c>
      <c r="FA48" s="34">
        <v>27.66</v>
      </c>
      <c r="FB48" s="34">
        <v>27.41</v>
      </c>
      <c r="FC48" s="34">
        <f t="shared" si="64"/>
        <v>0.25</v>
      </c>
      <c r="FD48" s="36">
        <f t="shared" si="65"/>
        <v>27.535</v>
      </c>
      <c r="FE48" s="34">
        <f t="shared" si="24"/>
        <v>1381.8407635896067</v>
      </c>
      <c r="FF48" s="34">
        <f>FE48/I48</f>
        <v>2.2984761411137411</v>
      </c>
      <c r="FG48" s="34">
        <f t="shared" si="25"/>
        <v>4.3055238569128838</v>
      </c>
      <c r="FH48" s="9">
        <f t="shared" si="66"/>
        <v>2.2973967099940689</v>
      </c>
      <c r="FI48" s="9">
        <f>2^($Q48-FD48)</f>
        <v>0.92178359669645382</v>
      </c>
      <c r="FJ48" s="37"/>
      <c r="FK48" s="37"/>
      <c r="FL48" s="42">
        <v>28.03</v>
      </c>
      <c r="FM48" s="34">
        <v>33.229999999999997</v>
      </c>
      <c r="FN48" s="34">
        <v>32.5</v>
      </c>
      <c r="FO48" s="34">
        <v>32.729999999999997</v>
      </c>
      <c r="FP48" s="34">
        <f t="shared" si="67"/>
        <v>0.72999999999999687</v>
      </c>
      <c r="FQ48" s="36">
        <f t="shared" si="68"/>
        <v>32.819999999999993</v>
      </c>
      <c r="FR48" s="34">
        <f t="shared" si="26"/>
        <v>35.368447756342825</v>
      </c>
      <c r="FS48" s="34">
        <f>FR48/I48</f>
        <v>5.882988507663188E-2</v>
      </c>
      <c r="FT48" s="34">
        <f t="shared" si="27"/>
        <v>1.5786650709136325</v>
      </c>
      <c r="FU48" s="9">
        <f t="shared" si="69"/>
        <v>5.8924033494890234E-2</v>
      </c>
      <c r="FV48" s="9">
        <f>2^($Q48-FQ48)</f>
        <v>2.3642067253993086E-2</v>
      </c>
    </row>
    <row r="49" spans="1:178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>10^(-(0.3012*H49)+11.434)</f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28"/>
        <v>27.569999999999997</v>
      </c>
      <c r="R49" s="54">
        <f t="shared" si="4"/>
        <v>1348.7019952692535</v>
      </c>
      <c r="S49" s="49"/>
      <c r="T49" s="31">
        <v>24.64</v>
      </c>
      <c r="U49" s="31">
        <v>30.74</v>
      </c>
      <c r="V49" s="31">
        <f t="shared" si="29"/>
        <v>6.0999999999999979</v>
      </c>
      <c r="W49" s="31">
        <f t="shared" si="30"/>
        <v>30.26</v>
      </c>
      <c r="X49" s="31">
        <f t="shared" si="31"/>
        <v>0.47999999999999687</v>
      </c>
      <c r="Y49" s="31">
        <v>30.65</v>
      </c>
      <c r="Z49" s="31">
        <v>28.82</v>
      </c>
      <c r="AA49" s="31">
        <v>29.93</v>
      </c>
      <c r="AB49" s="35">
        <f>AVERAGE(W49,U49,Y49,Z49,AA49)</f>
        <v>30.080000000000002</v>
      </c>
      <c r="AC49" s="34">
        <f t="shared" si="5"/>
        <v>236.53967730666608</v>
      </c>
      <c r="AD49" s="34">
        <f>AC49/I49</f>
        <v>5.1206606998886652</v>
      </c>
      <c r="AE49" s="34">
        <f t="shared" si="6"/>
        <v>29.379797628967307</v>
      </c>
      <c r="AF49" s="9">
        <f>2^(H49-AB49)</f>
        <v>5.1159423251097165</v>
      </c>
      <c r="AG49" s="9">
        <f>2^(Q49-AB49)</f>
        <v>0.17555560946724902</v>
      </c>
      <c r="AH49" s="9"/>
      <c r="AI49" s="34"/>
      <c r="AJ49" s="34">
        <v>37.67</v>
      </c>
      <c r="AK49" s="34">
        <v>39.18</v>
      </c>
      <c r="AL49" s="36">
        <f t="shared" si="70"/>
        <v>38.424999999999997</v>
      </c>
      <c r="AM49" s="34">
        <f t="shared" si="32"/>
        <v>0.72508680168437112</v>
      </c>
      <c r="AN49" s="34">
        <f>AM49/$I49</f>
        <v>1.569683163378734E-2</v>
      </c>
      <c r="AO49" s="34">
        <f t="shared" si="7"/>
        <v>100.68852990025167</v>
      </c>
      <c r="AP49" s="9">
        <f t="shared" si="33"/>
        <v>1.5733680469636285E-2</v>
      </c>
      <c r="AQ49" s="9">
        <f>2^($Q49-AL49)</f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8"/>
        <v>2.4400000000000013</v>
      </c>
      <c r="AX49" s="34">
        <v>30.74</v>
      </c>
      <c r="AY49" s="34">
        <v>32.5</v>
      </c>
      <c r="AZ49" s="35">
        <f t="shared" si="34"/>
        <v>31.824999999999999</v>
      </c>
      <c r="BA49" s="34">
        <f t="shared" si="9"/>
        <v>70.519625941907705</v>
      </c>
      <c r="BB49" s="34">
        <f>BA49/$I49</f>
        <v>1.5266236990059483</v>
      </c>
      <c r="BC49" s="34">
        <f t="shared" si="10"/>
        <v>22.983914636831759</v>
      </c>
      <c r="BD49" s="9">
        <f t="shared" si="35"/>
        <v>1.5262592089605622</v>
      </c>
      <c r="BE49" s="9">
        <f>2^($Q49-AZ49)</f>
        <v>5.2374195916746698E-2</v>
      </c>
      <c r="BF49" s="34"/>
      <c r="BG49" s="34"/>
      <c r="BH49" s="34">
        <v>33.61</v>
      </c>
      <c r="BI49" s="34">
        <v>33.32</v>
      </c>
      <c r="BJ49" s="34">
        <f t="shared" si="36"/>
        <v>0.28999999999999915</v>
      </c>
      <c r="BK49" s="36">
        <f>AVERAGE(BH49:BI49)</f>
        <v>33.465000000000003</v>
      </c>
      <c r="BL49" s="34">
        <f t="shared" si="37"/>
        <v>22.612157407263126</v>
      </c>
      <c r="BM49" s="34">
        <f>BL49/$I49</f>
        <v>0.48951274092148062</v>
      </c>
      <c r="BN49" s="34">
        <f t="shared" si="11"/>
        <v>22.983914636831873</v>
      </c>
      <c r="BO49" s="37"/>
      <c r="BP49" s="34">
        <v>28.82</v>
      </c>
      <c r="BQ49" s="34">
        <v>31.07</v>
      </c>
      <c r="BR49" s="34">
        <f t="shared" si="38"/>
        <v>2.25</v>
      </c>
      <c r="BS49" s="38">
        <f t="shared" si="39"/>
        <v>29.945</v>
      </c>
      <c r="BT49" s="34">
        <f t="shared" si="12"/>
        <v>259.75624645762804</v>
      </c>
      <c r="BU49" s="34">
        <f>BT49/$I49</f>
        <v>5.6232578733998508</v>
      </c>
      <c r="BV49" s="34">
        <f t="shared" si="13"/>
        <v>19.191636090587934</v>
      </c>
      <c r="BW49" s="9">
        <f t="shared" si="40"/>
        <v>5.6177795029519961</v>
      </c>
      <c r="BX49" s="9">
        <f>2^($Q49-BS49)</f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41"/>
        <v>1.490000000000002</v>
      </c>
      <c r="CE49" s="40">
        <f t="shared" si="42"/>
        <v>37.534999999999997</v>
      </c>
      <c r="CF49" s="34">
        <f t="shared" si="43"/>
        <v>1.3441817664836346</v>
      </c>
      <c r="CG49" s="34">
        <f>CF49/$I49</f>
        <v>2.9099129683076191E-2</v>
      </c>
      <c r="CH49" s="34">
        <f t="shared" si="14"/>
        <v>141.92993373416331</v>
      </c>
      <c r="CI49" s="9">
        <f t="shared" si="44"/>
        <v>2.9157280985525346E-2</v>
      </c>
      <c r="CJ49" s="9">
        <f>2^($Q49-CE49)</f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45"/>
        <v>1</v>
      </c>
      <c r="CR49" s="41">
        <f t="shared" si="46"/>
        <v>30.66</v>
      </c>
      <c r="CS49" s="37"/>
      <c r="CT49" s="34"/>
      <c r="CU49" s="42">
        <v>33.78</v>
      </c>
      <c r="CV49" s="42">
        <v>31.59</v>
      </c>
      <c r="CW49" s="42">
        <f t="shared" si="47"/>
        <v>2.1900000000000013</v>
      </c>
      <c r="CX49" s="43">
        <f t="shared" si="48"/>
        <v>32.685000000000002</v>
      </c>
      <c r="CY49" s="42">
        <f t="shared" si="15"/>
        <v>38.839890782083792</v>
      </c>
      <c r="CZ49" s="42">
        <f>CY49/$I49</f>
        <v>0.84081412717045068</v>
      </c>
      <c r="DA49" s="42">
        <f t="shared" si="16"/>
        <v>1172.8109172561078</v>
      </c>
      <c r="DB49" s="34"/>
      <c r="DC49" s="42">
        <v>26.84</v>
      </c>
      <c r="DD49" s="42">
        <f t="shared" si="49"/>
        <v>8.5999999999999979</v>
      </c>
      <c r="DE49" s="44">
        <f t="shared" si="50"/>
        <v>32.71</v>
      </c>
      <c r="DF49" s="42">
        <v>35.44</v>
      </c>
      <c r="DG49" s="42">
        <f t="shared" si="51"/>
        <v>2.7299999999999969</v>
      </c>
      <c r="DH49" s="37"/>
      <c r="DI49" s="34"/>
      <c r="DJ49" s="34"/>
      <c r="DK49" s="34"/>
      <c r="DL49" s="34"/>
      <c r="DM49" s="34">
        <v>27.92</v>
      </c>
      <c r="DN49" s="34">
        <v>32.020000000000003</v>
      </c>
      <c r="DO49" s="34">
        <f t="shared" si="52"/>
        <v>4.1000000000000014</v>
      </c>
      <c r="DP49" s="34">
        <f t="shared" si="17"/>
        <v>32.75</v>
      </c>
      <c r="DQ49" s="34">
        <f t="shared" si="53"/>
        <v>0.72999999999999687</v>
      </c>
      <c r="DR49" s="51">
        <f t="shared" si="54"/>
        <v>32.385000000000005</v>
      </c>
      <c r="DS49" s="34">
        <f t="shared" si="18"/>
        <v>47.823130322955642</v>
      </c>
      <c r="DT49" s="34">
        <f>DS49/$I49</f>
        <v>1.0352851867339197</v>
      </c>
      <c r="DU49" s="34">
        <f t="shared" si="19"/>
        <v>26.587407991989252</v>
      </c>
      <c r="DV49" s="9">
        <f t="shared" si="55"/>
        <v>1.0352649238413754</v>
      </c>
      <c r="DW49" s="9">
        <f>2^($Q49-DR49)</f>
        <v>3.5525530413625238E-2</v>
      </c>
      <c r="DX49" s="34"/>
      <c r="DY49" s="34"/>
      <c r="DZ49" s="34"/>
      <c r="EA49" s="34">
        <v>28.99</v>
      </c>
      <c r="EB49" s="34">
        <v>21.93</v>
      </c>
      <c r="EC49" s="34">
        <f t="shared" si="56"/>
        <v>7.0599999999999987</v>
      </c>
      <c r="ED49" s="34">
        <f t="shared" si="57"/>
        <v>27.24</v>
      </c>
      <c r="EE49" s="34">
        <f t="shared" si="58"/>
        <v>1.75</v>
      </c>
      <c r="EF49" s="45">
        <f t="shared" si="59"/>
        <v>28.114999999999998</v>
      </c>
      <c r="EG49" s="34">
        <f t="shared" si="20"/>
        <v>924.19156406293359</v>
      </c>
      <c r="EH49" s="34">
        <f>EG49/$I49</f>
        <v>20.007093419385217</v>
      </c>
      <c r="EI49" s="34">
        <f t="shared" si="21"/>
        <v>33.774583335712379</v>
      </c>
      <c r="EJ49" s="9">
        <f t="shared" si="60"/>
        <v>19.973288782425843</v>
      </c>
      <c r="EK49" s="9">
        <f>2^($Q49-EF49)</f>
        <v>0.68539140248985087</v>
      </c>
      <c r="EL49" s="34"/>
      <c r="EM49" s="42">
        <v>30.49</v>
      </c>
      <c r="EN49" s="34">
        <v>29.29</v>
      </c>
      <c r="EO49" s="34">
        <v>29.82</v>
      </c>
      <c r="EP49" s="34">
        <v>27.54</v>
      </c>
      <c r="EQ49" s="34">
        <f t="shared" si="61"/>
        <v>2.2800000000000011</v>
      </c>
      <c r="ER49" s="36">
        <f t="shared" si="62"/>
        <v>28.883333333333336</v>
      </c>
      <c r="ES49" s="34">
        <f t="shared" si="22"/>
        <v>542.42537761900405</v>
      </c>
      <c r="ET49" s="34">
        <f>ES49/I49</f>
        <v>11.742538695505466</v>
      </c>
      <c r="EU49" s="34">
        <f t="shared" si="23"/>
        <v>7.4210951507451393</v>
      </c>
      <c r="EV49" s="9">
        <f t="shared" si="63"/>
        <v>11.726224411365338</v>
      </c>
      <c r="EW49" s="9">
        <f>2^($Q49-ER49)</f>
        <v>0.40239008621795341</v>
      </c>
      <c r="EX49" s="34"/>
      <c r="EY49" s="34"/>
      <c r="EZ49" s="46">
        <v>25.42</v>
      </c>
      <c r="FA49" s="34">
        <v>29.49</v>
      </c>
      <c r="FB49" s="34">
        <v>29.83</v>
      </c>
      <c r="FC49" s="34">
        <f t="shared" si="64"/>
        <v>0.33999999999999986</v>
      </c>
      <c r="FD49" s="36">
        <f t="shared" si="65"/>
        <v>29.659999999999997</v>
      </c>
      <c r="FE49" s="34">
        <f t="shared" si="24"/>
        <v>316.52498727466326</v>
      </c>
      <c r="FF49" s="34">
        <f>FE49/I49</f>
        <v>6.8521995181755102</v>
      </c>
      <c r="FG49" s="34">
        <f t="shared" si="25"/>
        <v>12.835594840473783</v>
      </c>
      <c r="FH49" s="9">
        <f t="shared" si="66"/>
        <v>6.8447602054608438</v>
      </c>
      <c r="FI49" s="9">
        <f>2^($Q49-FD49)</f>
        <v>0.23488068730350298</v>
      </c>
      <c r="FJ49" s="37"/>
      <c r="FK49" s="37"/>
      <c r="FL49" s="42">
        <v>31.26</v>
      </c>
      <c r="FM49" s="34">
        <v>33.75</v>
      </c>
      <c r="FN49" s="34">
        <v>33.520000000000003</v>
      </c>
      <c r="FO49" s="34">
        <v>33.74</v>
      </c>
      <c r="FP49" s="34">
        <f t="shared" si="67"/>
        <v>0.22999999999999687</v>
      </c>
      <c r="FQ49" s="36">
        <f t="shared" si="68"/>
        <v>33.670000000000009</v>
      </c>
      <c r="FR49" s="34">
        <f t="shared" si="26"/>
        <v>19.615347212154312</v>
      </c>
      <c r="FS49" s="34">
        <f>FR49/I49</f>
        <v>0.42463716331923229</v>
      </c>
      <c r="FT49" s="34">
        <f t="shared" si="27"/>
        <v>11.394886402900635</v>
      </c>
      <c r="FU49" s="9">
        <f t="shared" si="69"/>
        <v>0.42484249956932318</v>
      </c>
      <c r="FV49" s="9">
        <f>2^($Q49-FQ49)</f>
        <v>1.4578640492762493E-2</v>
      </c>
    </row>
    <row r="50" spans="1:178" ht="15.75" customHeight="1"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EC50" s="9">
        <f>AVERAGE(EC2:EC49)</f>
        <v>5.3064583333333335</v>
      </c>
      <c r="EF50" s="7" t="e">
        <f t="shared" si="59"/>
        <v>#DIV/0!</v>
      </c>
    </row>
    <row r="51" spans="1:178" ht="15.75" customHeight="1">
      <c r="B51" s="3"/>
      <c r="CE51" s="14"/>
    </row>
    <row r="52" spans="1:178" ht="15.75" customHeight="1">
      <c r="B52" s="3"/>
      <c r="CE52" s="14"/>
    </row>
    <row r="53" spans="1:178" ht="15.75" customHeight="1">
      <c r="B53" s="3"/>
      <c r="CE53" s="14"/>
    </row>
    <row r="54" spans="1:178" ht="15.75" customHeight="1">
      <c r="B54" s="3"/>
      <c r="CE54" s="14"/>
    </row>
    <row r="55" spans="1:178" ht="15.75" customHeight="1">
      <c r="B55" s="3"/>
      <c r="CE55" s="14"/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FP1:FP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C1:FC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Q1:EQ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E2:EE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E2:FG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G1:FG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FR2:FT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FT1:FT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S2:EU49 EX2:EY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U1:EU1048576 EX1:EY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G2:EI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I1:EI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Q1:DQ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S2:DU4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U1:DU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DV1:DV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DW1:DW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H1:FH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I1:FI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FU1:FU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FV1:FV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J1:EJ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K1:EK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EV1:EV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EW1:EW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FE2:FG49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FG1:FG1048576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FR2:FT49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FT1:FT1048576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ES2:EU49 EX2:EY49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EU1:EU1048576 EX1:EY1048576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EG2:EI49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EI1:EI1048576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DS2:DU49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DU1:DU1048576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DV1:DV1048576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DW1:DW1048576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FH1:FH1048576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FI1:FI1048576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FU1:FU1048576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FV1:FV1048576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EJ1:EJ1048576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EK1:EK1048576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EV1:EV1048576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EW1:EW1048576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50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cols>
    <col min="1" max="1" width="14.5" style="16" customWidth="1"/>
    <col min="2" max="4" width="14.5" style="9" customWidth="1"/>
  </cols>
  <sheetData>
    <row r="1" spans="1:4" ht="30">
      <c r="A1" s="29" t="s">
        <v>34</v>
      </c>
      <c r="B1" s="26" t="s">
        <v>45</v>
      </c>
      <c r="C1" s="26" t="s">
        <v>46</v>
      </c>
      <c r="D1" s="26" t="s">
        <v>27</v>
      </c>
    </row>
    <row r="2" spans="1:4">
      <c r="A2" s="16">
        <v>28.43</v>
      </c>
      <c r="B2" s="9">
        <v>29.5</v>
      </c>
      <c r="C2" s="9">
        <v>31.58</v>
      </c>
      <c r="D2" s="9">
        <v>30.1</v>
      </c>
    </row>
    <row r="3" spans="1:4">
      <c r="A3" s="16">
        <v>27.44</v>
      </c>
      <c r="B3" s="9">
        <v>29.26</v>
      </c>
      <c r="C3" s="9">
        <v>31.79</v>
      </c>
      <c r="D3" s="9">
        <v>29.59</v>
      </c>
    </row>
    <row r="4" spans="1:4">
      <c r="A4" s="16">
        <v>28.75</v>
      </c>
      <c r="B4" s="9">
        <v>29.99</v>
      </c>
      <c r="C4" s="9">
        <v>32.770000000000003</v>
      </c>
      <c r="D4" s="9">
        <v>30.27</v>
      </c>
    </row>
    <row r="5" spans="1:4">
      <c r="A5" s="16">
        <v>27.79</v>
      </c>
      <c r="B5" s="9">
        <v>30.1</v>
      </c>
      <c r="C5" s="9">
        <v>33.020000000000003</v>
      </c>
      <c r="D5" s="9">
        <v>30.25</v>
      </c>
    </row>
    <row r="6" spans="1:4">
      <c r="A6" s="16">
        <v>26.5</v>
      </c>
      <c r="B6" s="9">
        <v>31.12</v>
      </c>
      <c r="C6" s="9">
        <v>30.97</v>
      </c>
      <c r="D6" s="9">
        <v>29.48</v>
      </c>
    </row>
    <row r="7" spans="1:4">
      <c r="A7" s="16">
        <v>32.909999999999997</v>
      </c>
      <c r="B7" s="9" t="s">
        <v>54</v>
      </c>
      <c r="C7" s="9">
        <v>36.47</v>
      </c>
      <c r="D7" s="9">
        <v>33.68</v>
      </c>
    </row>
    <row r="8" spans="1:4">
      <c r="A8" s="16">
        <v>26.93</v>
      </c>
      <c r="B8" s="9">
        <v>30.45</v>
      </c>
      <c r="C8" s="9">
        <v>30.7</v>
      </c>
      <c r="D8" s="9">
        <v>29.16</v>
      </c>
    </row>
    <row r="9" spans="1:4">
      <c r="A9" s="16">
        <v>28.22</v>
      </c>
      <c r="B9" s="9">
        <v>30.94</v>
      </c>
      <c r="C9" s="9">
        <v>31.18</v>
      </c>
      <c r="D9" s="9">
        <v>30.09</v>
      </c>
    </row>
    <row r="10" spans="1:4">
      <c r="A10" s="42">
        <v>29.41</v>
      </c>
      <c r="B10" s="34">
        <v>31.33</v>
      </c>
      <c r="C10" s="34">
        <v>31.6</v>
      </c>
      <c r="D10" s="34">
        <v>30.42</v>
      </c>
    </row>
    <row r="11" spans="1:4">
      <c r="A11" s="42">
        <v>26.74</v>
      </c>
      <c r="B11" s="34">
        <v>31.24</v>
      </c>
      <c r="C11" s="34">
        <v>30.66</v>
      </c>
      <c r="D11" s="34">
        <v>28.7</v>
      </c>
    </row>
    <row r="12" spans="1:4">
      <c r="A12" s="42">
        <v>26.36</v>
      </c>
      <c r="B12" s="34">
        <v>31.85</v>
      </c>
      <c r="C12" s="34">
        <v>32.15</v>
      </c>
      <c r="D12" s="34">
        <v>30.52</v>
      </c>
    </row>
    <row r="13" spans="1:4">
      <c r="A13" s="42">
        <v>27.49</v>
      </c>
      <c r="B13" s="34">
        <v>30.65</v>
      </c>
      <c r="C13" s="34">
        <v>30.4</v>
      </c>
      <c r="D13" s="34">
        <v>29.73</v>
      </c>
    </row>
    <row r="14" spans="1:4">
      <c r="A14" s="42">
        <v>27.3</v>
      </c>
      <c r="B14" s="34">
        <v>30.61</v>
      </c>
      <c r="C14" s="34">
        <v>30.23</v>
      </c>
      <c r="D14" s="34">
        <v>29.12</v>
      </c>
    </row>
    <row r="15" spans="1:4">
      <c r="A15" s="42">
        <v>27.23</v>
      </c>
      <c r="B15" s="34">
        <v>31.39</v>
      </c>
      <c r="C15" s="34">
        <v>31.75</v>
      </c>
      <c r="D15" s="34">
        <v>29.08</v>
      </c>
    </row>
    <row r="16" spans="1:4">
      <c r="A16" s="42">
        <v>27.4</v>
      </c>
      <c r="B16" s="34">
        <v>30.7</v>
      </c>
      <c r="C16" s="34">
        <v>30.64</v>
      </c>
      <c r="D16" s="34">
        <v>28.81</v>
      </c>
    </row>
    <row r="17" spans="1:4">
      <c r="A17" s="42">
        <v>29.18</v>
      </c>
      <c r="B17" s="34">
        <v>32.19</v>
      </c>
      <c r="C17" s="34">
        <v>32.42</v>
      </c>
      <c r="D17" s="34">
        <v>31.22</v>
      </c>
    </row>
    <row r="18" spans="1:4">
      <c r="A18" s="16">
        <v>26.64</v>
      </c>
      <c r="B18" s="9">
        <v>30.94</v>
      </c>
      <c r="C18" s="9">
        <v>31.19</v>
      </c>
      <c r="D18" s="9">
        <v>30.26</v>
      </c>
    </row>
    <row r="19" spans="1:4">
      <c r="A19" s="16">
        <v>24.44</v>
      </c>
      <c r="B19" s="9">
        <v>30.54</v>
      </c>
      <c r="C19" s="9">
        <v>30.37</v>
      </c>
      <c r="D19" s="9">
        <v>28.67</v>
      </c>
    </row>
    <row r="20" spans="1:4">
      <c r="A20" s="16">
        <v>24.51</v>
      </c>
      <c r="B20" s="9">
        <v>28.56</v>
      </c>
      <c r="C20" s="9">
        <v>30.36</v>
      </c>
      <c r="D20" s="9">
        <v>29.18</v>
      </c>
    </row>
    <row r="21" spans="1:4">
      <c r="A21" s="16">
        <v>25.22</v>
      </c>
      <c r="B21" s="9">
        <v>31.05</v>
      </c>
      <c r="C21" s="9">
        <v>30.97</v>
      </c>
      <c r="D21" s="9">
        <v>29.93</v>
      </c>
    </row>
    <row r="22" spans="1:4">
      <c r="A22" s="16">
        <v>24.39</v>
      </c>
      <c r="B22" s="9">
        <v>30.04</v>
      </c>
      <c r="C22" s="9">
        <v>30.04</v>
      </c>
      <c r="D22" s="9">
        <v>29.42</v>
      </c>
    </row>
    <row r="23" spans="1:4">
      <c r="A23" s="16">
        <v>25.13</v>
      </c>
      <c r="B23" s="9">
        <v>30.46</v>
      </c>
      <c r="C23" s="9">
        <v>30.44</v>
      </c>
      <c r="D23" s="9">
        <v>29.59</v>
      </c>
    </row>
    <row r="24" spans="1:4">
      <c r="A24" s="16">
        <v>26.36</v>
      </c>
      <c r="B24" s="9">
        <v>31.12</v>
      </c>
      <c r="C24" s="9">
        <v>30.82</v>
      </c>
      <c r="D24" s="9">
        <v>30.65</v>
      </c>
    </row>
    <row r="25" spans="1:4">
      <c r="A25" s="16">
        <v>26.05</v>
      </c>
      <c r="B25" s="9">
        <v>31.1</v>
      </c>
      <c r="C25" s="9">
        <v>31.03</v>
      </c>
      <c r="D25" s="9">
        <v>30.72</v>
      </c>
    </row>
    <row r="26" spans="1:4">
      <c r="A26" s="42">
        <v>30.4</v>
      </c>
      <c r="B26" s="34">
        <v>33.97</v>
      </c>
      <c r="C26" s="34">
        <v>33.9</v>
      </c>
      <c r="D26" s="34">
        <v>32.14</v>
      </c>
    </row>
    <row r="27" spans="1:4">
      <c r="A27" s="42">
        <v>29.28</v>
      </c>
      <c r="B27" s="34">
        <v>32.79</v>
      </c>
      <c r="C27" s="34">
        <v>32.880000000000003</v>
      </c>
      <c r="D27" s="34">
        <v>31.57</v>
      </c>
    </row>
    <row r="28" spans="1:4">
      <c r="A28" s="42">
        <v>28.31</v>
      </c>
      <c r="B28" s="34">
        <v>34.01</v>
      </c>
      <c r="C28" s="34">
        <v>33.270000000000003</v>
      </c>
      <c r="D28" s="34">
        <v>33.44</v>
      </c>
    </row>
    <row r="29" spans="1:4">
      <c r="A29" s="42">
        <v>28.47</v>
      </c>
      <c r="B29" s="34">
        <v>33.299999999999997</v>
      </c>
      <c r="C29" s="34">
        <v>33.31</v>
      </c>
      <c r="D29" s="34">
        <v>32.33</v>
      </c>
    </row>
    <row r="30" spans="1:4">
      <c r="A30" s="42">
        <v>27.57</v>
      </c>
      <c r="B30" s="34">
        <v>33.450000000000003</v>
      </c>
      <c r="C30" s="34">
        <v>33.44</v>
      </c>
      <c r="D30" s="34">
        <v>32.18</v>
      </c>
    </row>
    <row r="31" spans="1:4">
      <c r="A31" s="42">
        <v>28.14</v>
      </c>
      <c r="B31" s="34">
        <v>33.36</v>
      </c>
      <c r="C31" s="34">
        <v>33.57</v>
      </c>
      <c r="D31" s="34">
        <v>34.53</v>
      </c>
    </row>
    <row r="32" spans="1:4">
      <c r="A32" s="42">
        <v>27.05</v>
      </c>
      <c r="B32" s="34">
        <v>32.93</v>
      </c>
      <c r="C32" s="34">
        <v>32.93</v>
      </c>
      <c r="D32" s="34">
        <v>32.53</v>
      </c>
    </row>
    <row r="33" spans="1:4">
      <c r="A33" s="42">
        <v>28.57</v>
      </c>
      <c r="B33" s="34">
        <v>34.03</v>
      </c>
      <c r="C33" s="34">
        <v>33.42</v>
      </c>
      <c r="D33" s="34">
        <v>32.81</v>
      </c>
    </row>
    <row r="34" spans="1:4">
      <c r="A34" s="16">
        <v>28.37</v>
      </c>
      <c r="B34" s="9">
        <v>33</v>
      </c>
      <c r="C34" s="9">
        <v>33.51</v>
      </c>
      <c r="D34" s="9">
        <v>32.43</v>
      </c>
    </row>
    <row r="35" spans="1:4">
      <c r="A35" s="16">
        <v>28.36</v>
      </c>
      <c r="B35" s="9">
        <v>33.21</v>
      </c>
      <c r="C35" s="9">
        <v>33.39</v>
      </c>
      <c r="D35" s="9">
        <v>31.48</v>
      </c>
    </row>
    <row r="36" spans="1:4">
      <c r="A36" s="16">
        <v>28.33</v>
      </c>
      <c r="B36" s="9">
        <v>31.84</v>
      </c>
      <c r="C36" s="9">
        <v>31.56</v>
      </c>
      <c r="D36" s="9">
        <v>30.02</v>
      </c>
    </row>
    <row r="37" spans="1:4">
      <c r="A37" s="16">
        <v>28</v>
      </c>
      <c r="B37" s="9">
        <v>33.369999999999997</v>
      </c>
      <c r="C37" s="9">
        <v>33.81</v>
      </c>
      <c r="D37" s="9">
        <v>32.049999999999997</v>
      </c>
    </row>
    <row r="38" spans="1:4">
      <c r="A38" s="16">
        <v>27.25</v>
      </c>
      <c r="B38" s="9">
        <v>31.44</v>
      </c>
      <c r="C38" s="9">
        <v>31.53</v>
      </c>
      <c r="D38" s="9">
        <v>29.99</v>
      </c>
    </row>
    <row r="39" spans="1:4">
      <c r="A39" s="16">
        <v>29.16</v>
      </c>
      <c r="B39" s="9">
        <v>33.36</v>
      </c>
      <c r="C39" s="9">
        <v>33.549999999999997</v>
      </c>
      <c r="D39" s="9">
        <v>30.76</v>
      </c>
    </row>
    <row r="40" spans="1:4">
      <c r="A40" s="16">
        <v>30.01</v>
      </c>
      <c r="B40" s="9">
        <v>34.92</v>
      </c>
      <c r="C40" s="9">
        <v>36.6</v>
      </c>
      <c r="D40" s="9">
        <v>31.4</v>
      </c>
    </row>
    <row r="41" spans="1:4">
      <c r="A41" s="16">
        <v>30.59</v>
      </c>
      <c r="B41" s="9">
        <v>36.03</v>
      </c>
      <c r="C41" s="9">
        <v>35.61</v>
      </c>
      <c r="D41" s="9">
        <v>32.76</v>
      </c>
    </row>
    <row r="42" spans="1:4">
      <c r="A42" s="42">
        <v>31.25</v>
      </c>
      <c r="B42" s="34">
        <v>34.14</v>
      </c>
      <c r="C42" s="34">
        <v>34.22</v>
      </c>
      <c r="D42" s="34">
        <v>32.119999999999997</v>
      </c>
    </row>
    <row r="43" spans="1:4">
      <c r="A43" s="42">
        <v>29.29</v>
      </c>
      <c r="B43" s="34">
        <v>32.58</v>
      </c>
      <c r="C43" s="34">
        <v>33.1</v>
      </c>
      <c r="D43" s="34">
        <v>31.73</v>
      </c>
    </row>
    <row r="44" spans="1:4">
      <c r="A44" s="42">
        <v>29.12</v>
      </c>
      <c r="B44" s="34">
        <v>35.659999999999997</v>
      </c>
      <c r="C44" s="34">
        <v>34.590000000000003</v>
      </c>
      <c r="D44" s="34">
        <v>33.33</v>
      </c>
    </row>
    <row r="45" spans="1:4">
      <c r="A45" s="42">
        <v>28.58</v>
      </c>
      <c r="B45" s="34">
        <v>34.17</v>
      </c>
      <c r="C45" s="34">
        <v>33.71</v>
      </c>
      <c r="D45" s="34">
        <v>32.590000000000003</v>
      </c>
    </row>
    <row r="46" spans="1:4">
      <c r="A46" s="42">
        <v>28.62</v>
      </c>
      <c r="B46" s="34">
        <v>34.71</v>
      </c>
      <c r="C46" s="34">
        <v>34.840000000000003</v>
      </c>
      <c r="D46" s="34">
        <v>34.380000000000003</v>
      </c>
    </row>
    <row r="47" spans="1:4">
      <c r="A47" s="42">
        <v>29.8</v>
      </c>
      <c r="B47" s="34">
        <v>33.43</v>
      </c>
      <c r="C47" s="34">
        <v>33.49</v>
      </c>
      <c r="D47" s="34">
        <v>32.479999999999997</v>
      </c>
    </row>
    <row r="48" spans="1:4">
      <c r="A48" s="42">
        <v>28.03</v>
      </c>
      <c r="B48" s="34">
        <v>33.229999999999997</v>
      </c>
      <c r="C48" s="34">
        <v>32.5</v>
      </c>
      <c r="D48" s="34">
        <v>32.729999999999997</v>
      </c>
    </row>
    <row r="49" spans="1:4">
      <c r="A49" s="42">
        <v>31.26</v>
      </c>
      <c r="B49" s="34">
        <v>33.75</v>
      </c>
      <c r="C49" s="34">
        <v>33.520000000000003</v>
      </c>
      <c r="D49" s="34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2015-08-10T19:53:29Z</dcterms:modified>
</cp:coreProperties>
</file>