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el.kirk/Documents/my submitted reports/Lead Reviews/"/>
    </mc:Choice>
  </mc:AlternateContent>
  <xr:revisionPtr revIDLastSave="0" documentId="8_{6F81295C-D23D-6B45-ACFD-CF1A0D5F045E}" xr6:coauthVersionLast="47" xr6:coauthVersionMax="47" xr10:uidLastSave="{00000000-0000-0000-0000-000000000000}"/>
  <bookViews>
    <workbookView xWindow="0" yWindow="0" windowWidth="28800" windowHeight="18000" xr2:uid="{B32D3EEF-5680-4548-B53A-9B997B6F66B0}"/>
  </bookViews>
  <sheets>
    <sheet name="April Report" sheetId="1" r:id="rId1"/>
    <sheet name="Host Bill" sheetId="3" r:id="rId2"/>
    <sheet name="Allocation List" sheetId="4" r:id="rId3"/>
  </sheets>
  <definedNames>
    <definedName name="_xlnm._FilterDatabase" localSheetId="2" hidden="1">'Allocation List'!$A$1:$E$271</definedName>
    <definedName name="_xlnm._FilterDatabase" localSheetId="0" hidden="1">'April Report'!$A$20:$AI$290</definedName>
    <definedName name="_xlnm._FilterDatabase" localSheetId="1" hidden="1">'Host Bill'!$A$4:$Q$4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274" i="3" l="1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C13" i="1"/>
  <c r="D2" i="1"/>
  <c r="C2" i="1"/>
  <c r="C12" i="1" l="1"/>
  <c r="C3" i="1" l="1"/>
  <c r="D3" i="1"/>
  <c r="D6" i="1" l="1"/>
  <c r="C8" i="1" l="1"/>
  <c r="D13" i="1" s="1"/>
  <c r="C10" i="1"/>
  <c r="C11" i="1"/>
  <c r="C9" i="1" l="1"/>
  <c r="C14" i="1"/>
  <c r="D14" i="1" s="1"/>
  <c r="D11" i="1"/>
  <c r="D10" i="1"/>
  <c r="D12" i="1"/>
  <c r="C16" i="1" l="1"/>
  <c r="C15" i="1"/>
  <c r="C17" i="1" l="1"/>
  <c r="D17" i="1" s="1"/>
</calcChain>
</file>

<file path=xl/sharedStrings.xml><?xml version="1.0" encoding="utf-8"?>
<sst xmlns="http://schemas.openxmlformats.org/spreadsheetml/2006/main" count="1708" uniqueCount="340">
  <si>
    <t>Host Report Production Period</t>
  </si>
  <si>
    <t>Customer Service Period End Dates</t>
  </si>
  <si>
    <t>Rate</t>
  </si>
  <si>
    <t>Host Credit Produced</t>
  </si>
  <si>
    <t>Service End Date</t>
  </si>
  <si>
    <t xml:space="preserve"> Value of True Up KWh</t>
  </si>
  <si>
    <t>Payment ID</t>
  </si>
  <si>
    <t>Average Rate</t>
  </si>
  <si>
    <t>Payment Date</t>
  </si>
  <si>
    <t>Expected Credits</t>
  </si>
  <si>
    <t>Value of Pending Revenue</t>
  </si>
  <si>
    <t>Value of Carryover Credits</t>
  </si>
  <si>
    <t>Value of Credits to Rollover</t>
  </si>
  <si>
    <t>Value of Host Banked Credits</t>
  </si>
  <si>
    <t>Value of Credit Differential</t>
  </si>
  <si>
    <t>Notes</t>
  </si>
  <si>
    <t>Value of Missed Revenue</t>
  </si>
  <si>
    <t xml:space="preserve">Expected Stripe </t>
  </si>
  <si>
    <t xml:space="preserve">Total of Stripe </t>
  </si>
  <si>
    <t>Delta</t>
  </si>
  <si>
    <t>Utility Account ID</t>
  </si>
  <si>
    <t>Utility Account Number</t>
  </si>
  <si>
    <t>Choice ID</t>
  </si>
  <si>
    <t xml:space="preserve"> Allocation</t>
  </si>
  <si>
    <t>Expected kWhs</t>
  </si>
  <si>
    <t>Expected kWh (True)</t>
  </si>
  <si>
    <t>Transferred kWhs</t>
  </si>
  <si>
    <t>Total Transferred KWh</t>
  </si>
  <si>
    <t>Applied kWhs</t>
  </si>
  <si>
    <t>Expected Credit from Customer Level Host Bill</t>
  </si>
  <si>
    <t>True Up Credits</t>
  </si>
  <si>
    <t>Total Bill Credits</t>
  </si>
  <si>
    <t>Applied Credits</t>
  </si>
  <si>
    <t>Subscription Fee</t>
  </si>
  <si>
    <t>Stripe Transfer Amount</t>
  </si>
  <si>
    <t>Stripe Match</t>
  </si>
  <si>
    <t>Utility Initial Bank</t>
  </si>
  <si>
    <t>Utility Rollover Applied</t>
  </si>
  <si>
    <t>Utility Banked This Month</t>
  </si>
  <si>
    <t>Utility Final Bank</t>
  </si>
  <si>
    <t>Arcadia Initial Bank</t>
  </si>
  <si>
    <t>Arcadia Rollover Applied</t>
  </si>
  <si>
    <t>Arcadia Banked This Month</t>
  </si>
  <si>
    <t>Arcadia Final Bank</t>
  </si>
  <si>
    <t>Pending Revenue</t>
  </si>
  <si>
    <t>Host Banked Credits</t>
  </si>
  <si>
    <t>Missed Revenue</t>
  </si>
  <si>
    <t>Credit Differential</t>
  </si>
  <si>
    <t>Date of Termination</t>
  </si>
  <si>
    <t>Moved</t>
  </si>
  <si>
    <t>Payment Pending</t>
  </si>
  <si>
    <t>py_1NB1PeKpjOcDqduzlCEipjYt</t>
  </si>
  <si>
    <t>--</t>
  </si>
  <si>
    <t>py_1N6YmDKpjOcDqduzVzNmIqZM</t>
  </si>
  <si>
    <t>Credits will rollover</t>
  </si>
  <si>
    <t>TRUE</t>
  </si>
  <si>
    <t/>
  </si>
  <si>
    <t>Period Start Date</t>
  </si>
  <si>
    <t>Period End Date</t>
  </si>
  <si>
    <t>CSEG Export for Allocation</t>
  </si>
  <si>
    <t>Account Name</t>
  </si>
  <si>
    <t>Subscriber Choice ID</t>
  </si>
  <si>
    <t>Multiple CSEG Allocations</t>
  </si>
  <si>
    <t>Allocation Percentage</t>
  </si>
  <si>
    <t>Actual kWh Allocated</t>
  </si>
  <si>
    <t>Initial Bank Balance kWh</t>
  </si>
  <si>
    <t>kWh Allocated from All Subscriptions</t>
  </si>
  <si>
    <t>Subscriber Billed Usage</t>
  </si>
  <si>
    <t>Adjustment kWh</t>
  </si>
  <si>
    <t>Final Bank Balance kWh</t>
  </si>
  <si>
    <t>Community Solar Adjustment</t>
  </si>
  <si>
    <t>TOU Usage On Peak kWh</t>
  </si>
  <si>
    <t>TOU Usage Intermediate Peak kWh</t>
  </si>
  <si>
    <t>TOU Usage Off Peak kWh</t>
  </si>
  <si>
    <t>FFP MD Owings Mills Project1, LLC</t>
  </si>
  <si>
    <t>N</t>
  </si>
  <si>
    <t>Allocation %</t>
  </si>
  <si>
    <t xml:space="preserve">File Date: </t>
  </si>
  <si>
    <t>py_1NFjcBKpjOcDqduzMSBEKXqj</t>
  </si>
  <si>
    <t>py_1NBkLoKpjOcDqduzLSlc7Dkp</t>
  </si>
  <si>
    <t>py_1NB1QeKpjOcDqduzBUjTkJwW</t>
  </si>
  <si>
    <t>py_1NB1QrKpjOcDqduzLx5ZT3Dr</t>
  </si>
  <si>
    <t>py_1NB1PzKpjOcDqduz9K89rQxY</t>
  </si>
  <si>
    <t>py_1NGSnzKpjOcDqduzlZjC5W2c</t>
  </si>
  <si>
    <t>py_1NC0R3KpjOcDqduzGtxeOd1J</t>
  </si>
  <si>
    <t>py_1NDYkvKpjOcDqduz31MpHunD</t>
  </si>
  <si>
    <t>py_1NDomzKpjOcDqduz6T6R3S2v</t>
  </si>
  <si>
    <t>py_1NDvEIKpjOcDqduzqhuWstX4</t>
  </si>
  <si>
    <t>py_1NB1Q3KpjOcDqduzodafKxHz</t>
  </si>
  <si>
    <t>py_1NDvETKpjOcDqduzbFTPMxiU</t>
  </si>
  <si>
    <t>py_1NDYmDKpjOcDqduzRO5V6lcX</t>
  </si>
  <si>
    <t>py_1NHBUDKpjOcDqduzqPAup1Fx</t>
  </si>
  <si>
    <t>py_1NAIS3KpjOcDqduzMEAvNg6b</t>
  </si>
  <si>
    <t>py_1NB1QDKpjOcDqduzj2dvl57n</t>
  </si>
  <si>
    <t>py_1NB1PNKpjOcDqduzuiaEmz6P</t>
  </si>
  <si>
    <t>py_1NB1Q5KpjOcDqduzzeREbbcR</t>
  </si>
  <si>
    <t>py_1NBNtLKpjOcDqduzm6WfaYpw</t>
  </si>
  <si>
    <t>py_1NFjf8KpjOcDqduz4brKOw5D</t>
  </si>
  <si>
    <t>py_1NC6pPKpjOcDqduz4HzHq0Kf</t>
  </si>
  <si>
    <t>py_1NB1PzKpjOcDqduz19BRnq9E</t>
  </si>
  <si>
    <t>py_1NDYoYKpjOcDqduz6GewJ5EV</t>
  </si>
  <si>
    <t>py_1NBkMVKpjOcDqduzMbosy2eY</t>
  </si>
  <si>
    <t>py_1NFzCyKpjOcDqduzURlDLT9A</t>
  </si>
  <si>
    <t>py_1NDvEWKpjOcDqduze5YRKcex</t>
  </si>
  <si>
    <t>py_1NEeARKpjOcDqduzQXFywiTQ</t>
  </si>
  <si>
    <t>py_1NAewrKpjOcDqduzGDTSGU6z</t>
  </si>
  <si>
    <t>py_1NBkMWKpjOcDqduzHjxxbazY</t>
  </si>
  <si>
    <t>py_1NEHi7KpjOcDqduzYPm4rOmg</t>
  </si>
  <si>
    <t>py_1NDYmPKpjOcDqduzrtFVhX9k</t>
  </si>
  <si>
    <t>py_1NC6r5KpjOcDqduzJCw1WZSA</t>
  </si>
  <si>
    <t>py_1NEAPzKpjOcDqduzewLfH2Mc</t>
  </si>
  <si>
    <t>py_1NEHgfKpjOcDqduzQBWTquP6</t>
  </si>
  <si>
    <t>py_1NEXWrKpjOcDqduzIegyHou2</t>
  </si>
  <si>
    <t>py_1NB1QZKpjOcDqduzZrs81wcm</t>
  </si>
  <si>
    <t>py_1NB1Q5KpjOcDqduzShkp3r6p</t>
  </si>
  <si>
    <t>py_1NDYmMKpjOcDqduzcRSuhQpQ</t>
  </si>
  <si>
    <t>py_1NBkMTKpjOcDqduzhb83ICwA</t>
  </si>
  <si>
    <t>py_1NG64WKpjOcDqduzWGF9ilbh</t>
  </si>
  <si>
    <t>py_1NB1PFKpjOcDqduzAQjAHpbq</t>
  </si>
  <si>
    <t>py_1NBkMaKpjOcDqduztNrHkTJ3</t>
  </si>
  <si>
    <t>py_1NAISGKpjOcDqduzbU5gp3Ys</t>
  </si>
  <si>
    <t>py_1NDYk1KpjOcDqduzSAp6JfNt</t>
  </si>
  <si>
    <t>py_1NI9iDKpjOcDqduzhj5UuNYI</t>
  </si>
  <si>
    <t>py_1NEYOYKpjOcDqduzjmu3wmcH</t>
  </si>
  <si>
    <t>py_1NC0XeKpjOcDqduzx5YoqJPz</t>
  </si>
  <si>
    <t>py_1NDvEJKpjOcDqduzi5Gzf67M</t>
  </si>
  <si>
    <t>py_1NDowdKpjOcDqduzduHSYdN0</t>
  </si>
  <si>
    <t>py_1NFykuKpjOcDqduzrAi6qeG1</t>
  </si>
  <si>
    <t>py_1NDvE3KpjOcDqduzezlqB9dA</t>
  </si>
  <si>
    <t>py_1NDvETKpjOcDqduzsi1RKkIJ</t>
  </si>
  <si>
    <t>py_1NGSWmKpjOcDqduzQJA0z3Fm</t>
  </si>
  <si>
    <t>py_1NEHhLKpjOcDqduzAMDE9ynm</t>
  </si>
  <si>
    <t>py_1NB1PyKpjOcDqduzGszz2slF</t>
  </si>
  <si>
    <t>py_1NB1QRKpjOcDqduzD4H145E6</t>
  </si>
  <si>
    <t>py_1NFcJ3KpjOcDqduzDqn3LsRY</t>
  </si>
  <si>
    <t>py_1NBkMYKpjOcDqduzkFlh99qb</t>
  </si>
  <si>
    <t>py_1NAf1RKpjOcDqduzHnhaUGZm</t>
  </si>
  <si>
    <t>py_1NDYkOKpjOcDqduzsJK6gcoa</t>
  </si>
  <si>
    <t>py_1NDvEDKpjOcDqduz5e5eLtmP</t>
  </si>
  <si>
    <t>py_1NEeA6KpjOcDqduzT2xfjafy</t>
  </si>
  <si>
    <t>py_1NDYkBKpjOcDqduzHEntAM4c</t>
  </si>
  <si>
    <t>py_1NC6p2KpjOcDqduzdXcQVdk4</t>
  </si>
  <si>
    <t>py_1NDvCsKpjOcDqduzWu8aMivy</t>
  </si>
  <si>
    <t>py_1NDvEYKpjOcDqduz8INJlwCz</t>
  </si>
  <si>
    <t>py_1NFcNOKpjOcDqduzKz2DtzlM</t>
  </si>
  <si>
    <t>py_1NB1QcKpjOcDqduzJCmtYbmu</t>
  </si>
  <si>
    <t>py_1NDYmLKpjOcDqduzi2NU7ATF</t>
  </si>
  <si>
    <t>py_1NEHh7KpjOcDqduzka4ImLV8</t>
  </si>
  <si>
    <t>py_1NAIS1KpjOcDqduzq6MVPbZj</t>
  </si>
  <si>
    <t>py_1NDYtQKpjOcDqduzFT2cZMY4</t>
  </si>
  <si>
    <t>py_1NAewvKpjOcDqduzlF4rDc31</t>
  </si>
  <si>
    <t>py_1NEYNVKpjOcDqduzdUTmgy6o</t>
  </si>
  <si>
    <t>py_1NBkMIKpjOcDqduzGUs4o5uI</t>
  </si>
  <si>
    <t>py_1NBkMLKpjOcDqduz944Ixelr</t>
  </si>
  <si>
    <t>py_1NC6pNKpjOcDqduzKgMT8gud</t>
  </si>
  <si>
    <t>py_1NDYklKpjOcDqduzOinuWohI</t>
  </si>
  <si>
    <t>py_1NAexCKpjOcDqduzolVdKyiD</t>
  </si>
  <si>
    <t>py_1NAISOKpjOcDqduz9ux34BoR</t>
  </si>
  <si>
    <t>py_1NC6qqKpjOcDqduz4RRQLcNI</t>
  </si>
  <si>
    <t>py_1NDYrpKpjOcDqduztnbAg7Bf</t>
  </si>
  <si>
    <t>py_1NBNtoKpjOcDqduzG2mstE5I</t>
  </si>
  <si>
    <t>py_1NBkMUKpjOcDqduzEiKJPwGU</t>
  </si>
  <si>
    <t>py_1NB1P2KpjOcDqduzddxvSl0v</t>
  </si>
  <si>
    <t>py_1NDYmCKpjOcDqduzW5rfnvNg</t>
  </si>
  <si>
    <t>py_1NAew3KpjOcDqduzwDcD1Tbi</t>
  </si>
  <si>
    <t>py_1NDYmNKpjOcDqduz5ONKHpCW</t>
  </si>
  <si>
    <t>py_1NDYjkKpjOcDqduz5unb7PH3</t>
  </si>
  <si>
    <t>py_1NHBUDKpjOcDqduzFdJBk95d</t>
  </si>
  <si>
    <t>py_1NAewOKpjOcDqduzuz2yMglP</t>
  </si>
  <si>
    <t>py_1NFdECKpjOcDqduz6ZAfbJho</t>
  </si>
  <si>
    <t>py_1NDvEBKpjOcDqduz9NQtr1Mo</t>
  </si>
  <si>
    <t>py_1NBNtWKpjOcDqduzBWDDbbJ4</t>
  </si>
  <si>
    <t>py_1NAew9KpjOcDqduzyqV5LdCK</t>
  </si>
  <si>
    <t>py_1NDYlBKpjOcDqduz6Pn5ZOuo</t>
  </si>
  <si>
    <t>py_1NDYqXKpjOcDqduzC9mbvEuO</t>
  </si>
  <si>
    <t>py_1NEXRnKpjOcDqduzkd0yxQnR</t>
  </si>
  <si>
    <t>py_1NCpmoKpjOcDqduzMosk2yXZ</t>
  </si>
  <si>
    <t>py_1NB1QcKpjOcDqduzMbMoAxAn</t>
  </si>
  <si>
    <t>py_1NFcH4KpjOcDqduz6WvhQUqT</t>
  </si>
  <si>
    <t>py_1NDYmLKpjOcDqduzJ6Upt6qs</t>
  </si>
  <si>
    <t>py_1NDYmHKpjOcDqduzuJNTe0b9</t>
  </si>
  <si>
    <t>py_1NDvEBKpjOcDqduzg7JMz4CR</t>
  </si>
  <si>
    <t>py_1NDYlFKpjOcDqduzYZuluMwJ</t>
  </si>
  <si>
    <t>py_1NDYkuKpjOcDqduzfzAXfCu7</t>
  </si>
  <si>
    <t>py_1NDvE6KpjOcDqduzKxznY4TV</t>
  </si>
  <si>
    <t>py_1NFyiRKpjOcDqduzjHHARXun</t>
  </si>
  <si>
    <t>py_1NB1QrKpjOcDqduzIilxP85O</t>
  </si>
  <si>
    <t>py_1NDvEGKpjOcDqduzJdCdNuDV</t>
  </si>
  <si>
    <t>py_1NDYmDKpjOcDqduz05YkGVuu</t>
  </si>
  <si>
    <t>py_1NC6r4KpjOcDqduzh3MavPJ0</t>
  </si>
  <si>
    <t>py_1NDvDrKpjOcDqduz6fyY6EGx</t>
  </si>
  <si>
    <t>py_1NB1QOKpjOcDqduzW8lJcP6S</t>
  </si>
  <si>
    <t>py_1NFcDvKpjOcDqduz4ZfWpsP3</t>
  </si>
  <si>
    <t>py_1NBkMYKpjOcDqduzNegS0LwO</t>
  </si>
  <si>
    <t>py_1NDCGZKpjOcDqduz4AQKwGb4</t>
  </si>
  <si>
    <t>py_1NHBU6KpjOcDqduz9EYTG6it</t>
  </si>
  <si>
    <t>py_1NBkMaKpjOcDqduzHv7weRcY</t>
  </si>
  <si>
    <t>py_1NDvDNKpjOcDqduz3ovstXbP</t>
  </si>
  <si>
    <t>py_1NAIS0KpjOcDqduzv7MP7Ory</t>
  </si>
  <si>
    <t>py_1NDorgKpjOcDqduzVhkNztED</t>
  </si>
  <si>
    <t>py_1NDvDNKpjOcDqduz1EeYPPw2</t>
  </si>
  <si>
    <t>py_1NFjaoKpjOcDqduzIrX1qRsn</t>
  </si>
  <si>
    <t>py_1NDvEDKpjOcDqduzULQFTHJ2</t>
  </si>
  <si>
    <t>py_1NB1QQKpjOcDqduz1VqvJ0Pj</t>
  </si>
  <si>
    <t>py_1NDvEEKpjOcDqduz8iQC9DKu</t>
  </si>
  <si>
    <t>py_1NB1P6KpjOcDqduzk7tuwOvR</t>
  </si>
  <si>
    <t>py_1NAf1dKpjOcDqduzdtTgWrOK</t>
  </si>
  <si>
    <t>py_1NAIRvKpjOcDqduz0lmlp1XZ</t>
  </si>
  <si>
    <t>py_1NB1PkKpjOcDqduz33KLhMZi</t>
  </si>
  <si>
    <t>py_1NAIRpKpjOcDqduzRlVA6o5s</t>
  </si>
  <si>
    <t>py_1NHBUCKpjOcDqduzV5Vt6PPC</t>
  </si>
  <si>
    <t>py_1NC6qyKpjOcDqduzebGHU9q8</t>
  </si>
  <si>
    <t>py_1NHBUBKpjOcDqduzZOczVJJR</t>
  </si>
  <si>
    <t>py_1NC6qpKpjOcDqduzGnhFzEhL</t>
  </si>
  <si>
    <t>py_1NFd9rKpjOcDqduz3vznRMgx</t>
  </si>
  <si>
    <t>py_1NDvEDKpjOcDqduz9gKDYTw8</t>
  </si>
  <si>
    <t>py_1NB1QvKpjOcDqduz95CEj1j3</t>
  </si>
  <si>
    <t>py_1NDYl2KpjOcDqduz6wm0DPko</t>
  </si>
  <si>
    <t>py_1NBNtPKpjOcDqduzjIDg1kFi</t>
  </si>
  <si>
    <t>py_1NDYkAKpjOcDqduz0Pxaanpz</t>
  </si>
  <si>
    <t>py_1NEXSQKpjOcDqduzGTyN8xw8</t>
  </si>
  <si>
    <t>py_1NFjawKpjOcDqduzdK7B2zo2</t>
  </si>
  <si>
    <t>py_1NDonoKpjOcDqduzXNzLOGPI</t>
  </si>
  <si>
    <t>py_1NIzrnKpjOcDqduzkxb2m3Av</t>
  </si>
  <si>
    <t>py_1NBNthKpjOcDqduzbboqpp35</t>
  </si>
  <si>
    <t>py_1NFjbsKpjOcDqduz1qnNA4xB</t>
  </si>
  <si>
    <t>py_1NAewLKpjOcDqduza2f4DEH1</t>
  </si>
  <si>
    <t>py_1NFdCWKpjOcDqduzRmaRCc6T</t>
  </si>
  <si>
    <t>py_1NEY8LKpjOcDqduzfC4WVyHM</t>
  </si>
  <si>
    <t>py_1NBeCVKpjOcDqduzQFmxy54V</t>
  </si>
  <si>
    <t>py_1NDYkEKpjOcDqduzw0COtdAa</t>
  </si>
  <si>
    <t>py_1NDYqkKpjOcDqduzRVjgNj01</t>
  </si>
  <si>
    <t>py_1NI9e2KpjOcDqduzCCqM6DPT</t>
  </si>
  <si>
    <t>py_1NDvD7KpjOcDqduzccMPgbu6</t>
  </si>
  <si>
    <t>py_1NDvE5KpjOcDqduza8Xf9f1Y</t>
  </si>
  <si>
    <t>py_1NC6qlKpjOcDqduzjD6CUjS2</t>
  </si>
  <si>
    <t>py_1NBNtUKpjOcDqduzv99PTpaA</t>
  </si>
  <si>
    <t>py_1NDYkAKpjOcDqduz7v732IIZ</t>
  </si>
  <si>
    <t>py_1NAex0KpjOcDqduzlzL2y1lT</t>
  </si>
  <si>
    <t>py_1NCTJLKpjOcDqduzmQcULOfG</t>
  </si>
  <si>
    <t>py_1NAewHKpjOcDqduzqc7C0Qzb</t>
  </si>
  <si>
    <t>py_1NFjcCKpjOcDqduzdTIgQQmN</t>
  </si>
  <si>
    <t>py_1NEHgfKpjOcDqduzl5l2dslR</t>
  </si>
  <si>
    <t>py_1NDYqUKpjOcDqduz7GzrWaQm</t>
  </si>
  <si>
    <t>py_1NDvEFKpjOcDqduz39kMbo0r</t>
  </si>
  <si>
    <t>py_1NBNtXKpjOcDqduz3pKU4TN9</t>
  </si>
  <si>
    <t>py_1NBNtRKpjOcDqduzS3mPSQzB</t>
  </si>
  <si>
    <t>py_1NAISZKpjOcDqduzh0KSHLoy</t>
  </si>
  <si>
    <t>py_1NDYmNKpjOcDqduzNMWuf6S3</t>
  </si>
  <si>
    <t>py_1NDYlOKpjOcDqduz4NCkuanL</t>
  </si>
  <si>
    <t>py_1NB1PjKpjOcDqduz8CzuMcni</t>
  </si>
  <si>
    <t>py_1NDYjnKpjOcDqduzwzTODXxN</t>
  </si>
  <si>
    <t>py_1NC6qpKpjOcDqduzZET4iQKx</t>
  </si>
  <si>
    <t>py_1NEZCyKpjOcDqduzJlLFY3HL</t>
  </si>
  <si>
    <t>py_1NDYl5KpjOcDqduznq4qcEEX</t>
  </si>
  <si>
    <t>py_1NDvCVKpjOcDqduzqQ2012FF</t>
  </si>
  <si>
    <t>py_1NAISGKpjOcDqduzrfT56BDU</t>
  </si>
  <si>
    <t>py_1NCpmuKpjOcDqduzzEoxCK0a</t>
  </si>
  <si>
    <t>py_1NF0djKpjOcDqduzvLyjzoJq</t>
  </si>
  <si>
    <t>py_1NBNtOKpjOcDqduzRSuXBhS2</t>
  </si>
  <si>
    <t>py_1NDnyXKpjOcDqduz2fWtwVXg</t>
  </si>
  <si>
    <t>py_1NDYlGKpjOcDqduzcAnZpM4T</t>
  </si>
  <si>
    <t>py_1NEHhGKpjOcDqduzNybUHFDl</t>
  </si>
  <si>
    <t>py_1NDYmOKpjOcDqduzN0bRJzSf</t>
  </si>
  <si>
    <t>py_1NBkMdKpjOcDqduzS7kK9LDZ</t>
  </si>
  <si>
    <t>py_1NB1QdKpjOcDqduzIx31EpV1</t>
  </si>
  <si>
    <t>py_1NB1Q5KpjOcDqduzTOetehFT</t>
  </si>
  <si>
    <t>py_1NAISCKpjOcDqduzo7JAZ3IC</t>
  </si>
  <si>
    <t>py_1NIzs2KpjOcDqduzP77xWlM2</t>
  </si>
  <si>
    <t>py_1NBkMiKpjOcDqduzNNTGfIAM</t>
  </si>
  <si>
    <t>py_1NBNtZKpjOcDqduzty4qoIMl</t>
  </si>
  <si>
    <t>py_1NDYl6KpjOcDqduzyRXRwiWK</t>
  </si>
  <si>
    <t>py_1NBkMTKpjOcDqduzban95YKY</t>
  </si>
  <si>
    <t>py_1NCTJcKpjOcDqduze7HvoJDj</t>
  </si>
  <si>
    <t>py_1NDvDwKpjOcDqduza6nhk9tj</t>
  </si>
  <si>
    <t>py_1NAew4KpjOcDqduzNROShuop</t>
  </si>
  <si>
    <t>py_1NBkN9KpjOcDqduziU1FOPsa</t>
  </si>
  <si>
    <t>py_1NFzm1KpjOcDqduzhkvTcxj6</t>
  </si>
  <si>
    <t>py_1NDvCIKpjOcDqduzBoTtUSSj</t>
  </si>
  <si>
    <t>py_1NDvE8KpjOcDqduzKSsIH5Sj</t>
  </si>
  <si>
    <t>py_1NC6r1KpjOcDqduzlKL5Su3M</t>
  </si>
  <si>
    <t>py_1NB1PMKpjOcDqduzfnOfBYiR</t>
  </si>
  <si>
    <t>py_1NEYqIKpjOcDqduzaW42XJzp</t>
  </si>
  <si>
    <t>py_1NBeakKpjOcDqduzXiwElAJK</t>
  </si>
  <si>
    <t>py_1NBd1mKpjOcDqduzzgk3Ngve</t>
  </si>
  <si>
    <t>py_1NC75UKpjOcDqduzfglXFx53</t>
  </si>
  <si>
    <t>py_1NDvDHKpjOcDqduzHQAZAzzT</t>
  </si>
  <si>
    <t>py_1NDYlOKpjOcDqduzrP3HSSsH</t>
  </si>
  <si>
    <t>py_1NDYlLKpjOcDqduzKIY5Z2KJ</t>
  </si>
  <si>
    <t>py_1NAewtKpjOcDqduzUDoCFEwL</t>
  </si>
  <si>
    <t>py_1NFyudKpjOcDqduzWyldTxj0</t>
  </si>
  <si>
    <t>py_1NDvE6KpjOcDqduz2TUf1VAE</t>
  </si>
  <si>
    <t>py_1NC6qnKpjOcDqduz4X9eXCU6</t>
  </si>
  <si>
    <t>py_1NAIS8KpjOcDqduzeJcQi0kY</t>
  </si>
  <si>
    <t>py_1NHBULKpjOcDqduz3DibYpKQ</t>
  </si>
  <si>
    <t>py_1NEX6ZKpjOcDqduz52W9vP1I</t>
  </si>
  <si>
    <t>py_1NFdBeKpjOcDqduzznEiTHhk</t>
  </si>
  <si>
    <t>py_1NDvEEKpjOcDqduz9YtTHnmX</t>
  </si>
  <si>
    <t>py_1NBzUPKpjOcDqduz9hvpLAuX</t>
  </si>
  <si>
    <t>py_1NC6r1KpjOcDqduz0tWOEzT3</t>
  </si>
  <si>
    <t>py_1NAewbKpjOcDqduz6kaExu0f</t>
  </si>
  <si>
    <t>py_1NAIRpKpjOcDqduzWeV7NrDi</t>
  </si>
  <si>
    <t>py_1NDCGIKpjOcDqduzJzysqWVN</t>
  </si>
  <si>
    <t>py_1NAIS4KpjOcDqduzwXSZ63nI</t>
  </si>
  <si>
    <t>py_1NAIRzKpjOcDqduzenOTRoy0</t>
  </si>
  <si>
    <t>py_1NDYlRKpjOcDqduzcPK9bX5P</t>
  </si>
  <si>
    <t>py_1NCTJUKpjOcDqduzEyul8nVm</t>
  </si>
  <si>
    <t>py_1NDvCKKpjOcDqduz36X8iYqx</t>
  </si>
  <si>
    <t>py_1NDvEGKpjOcDqduz4wP3eS6i</t>
  </si>
  <si>
    <t>py_1NBNtRKpjOcDqduzTUDbIIQw</t>
  </si>
  <si>
    <t>py_1NB1QcKpjOcDqduzRZRNBczg</t>
  </si>
  <si>
    <t>py_1NDouWKpjOcDqduzs1H5bIBJ</t>
  </si>
  <si>
    <t>py_1NDYlEKpjOcDqduzTC3TUkxG</t>
  </si>
  <si>
    <t>py_1NDYlCKpjOcDqduzpKL0cQVf</t>
  </si>
  <si>
    <t>py_1NEe9VKpjOcDqduzmG4xitqG</t>
  </si>
  <si>
    <t>py_1NDCGPKpjOcDqduznhQTRwtU</t>
  </si>
  <si>
    <t>py_1NB1QYKpjOcDqduzS9XxIJjL</t>
  </si>
  <si>
    <t>py_1NDooTKpjOcDqduze32H26If</t>
  </si>
  <si>
    <t>py_1NEeALKpjOcDqduzGJdxKKDS</t>
  </si>
  <si>
    <t>py_1NB1QfKpjOcDqduzRvB64VyP</t>
  </si>
  <si>
    <t>py_1NCpmmKpjOcDqduzz19NbgK1</t>
  </si>
  <si>
    <t>py_1NC6qwKpjOcDqduzKRoA2TVF</t>
  </si>
  <si>
    <t>py_1NB1QpKpjOcDqduzbFTKNzX1</t>
  </si>
  <si>
    <t>py_1NAIRvKpjOcDqduzRKH10g2I</t>
  </si>
  <si>
    <t>py_1NCpmdKpjOcDqduz0MMJFGzJ</t>
  </si>
  <si>
    <t>py_1NAIRvKpjOcDqduzm0rzY5tz</t>
  </si>
  <si>
    <t>py_1NB1QhKpjOcDqduzngN31Pbc</t>
  </si>
  <si>
    <t>py_1NB1QvKpjOcDqduzVTfukzmQ</t>
  </si>
  <si>
    <t>py_1NFzpCKpjOcDqduzCl2Z9TLm</t>
  </si>
  <si>
    <t>py_1NAISbKpjOcDqduz9yASCEZL</t>
  </si>
  <si>
    <t>py_1NC6qwKpjOcDqduzrvdRWKKu</t>
  </si>
  <si>
    <t>py_1NDYmOKpjOcDqduz3DFA7GUe</t>
  </si>
  <si>
    <t>py_1NFdFrKpjOcDqduzFc7ZZYyd</t>
  </si>
  <si>
    <t>py_1NC6r4KpjOcDqduzhgboINZj</t>
  </si>
  <si>
    <t>py_1NAIS1KpjOcDqduza44Qp5qZ</t>
  </si>
  <si>
    <t>py_1NB1R0KpjOcDqduzqdOWJCkX</t>
  </si>
  <si>
    <t>Attrition - cancel requested</t>
  </si>
  <si>
    <t>py_1NHBUQKpjOcDqduz8cCjO7lh</t>
  </si>
  <si>
    <t>Utility error - customer overallocated</t>
  </si>
  <si>
    <t>py_1NB1PuKpjOcDqduz0Jm8I6en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</si>
</sst>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0000"/>
    <numFmt numFmtId="165" formatCode="0.000000"/>
    <numFmt numFmtId="166" formatCode="0.00000000"/>
    <numFmt numFmtId="167" formatCode="0.0"/>
    <numFmt numFmtId="168" formatCode="0.000%"/>
    <numFmt numFmtId="170" formatCode="#,##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rgb="FF0B1F1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79">
    <xf numFmtId="0" fontId="0" fillId="0" borderId="0" xfId="0"/>
    <xf numFmtId="44" fontId="7" fillId="0" borderId="0" xfId="1" applyFont="1" applyFill="1" applyAlignment="1">
      <alignment horizontal="center" vertical="center" wrapText="1"/>
    </xf>
    <xf numFmtId="44" fontId="1" fillId="0" borderId="0" xfId="1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44" fontId="1" fillId="0" borderId="0" xfId="1" applyFont="1" applyFill="1" applyBorder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44" fontId="1" fillId="0" borderId="2" xfId="1" applyFont="1" applyFill="1" applyBorder="1" applyAlignment="1">
      <alignment horizontal="center" vertical="center"/>
    </xf>
    <xf numFmtId="10" fontId="1" fillId="0" borderId="5" xfId="2" applyNumberFormat="1" applyFont="1" applyFill="1" applyBorder="1" applyAlignment="1">
      <alignment horizontal="center" vertical="center"/>
    </xf>
    <xf numFmtId="44" fontId="1" fillId="0" borderId="7" xfId="1" applyFont="1" applyFill="1" applyBorder="1" applyAlignment="1">
      <alignment horizontal="center" vertical="center"/>
    </xf>
    <xf numFmtId="44" fontId="1" fillId="0" borderId="10" xfId="1" applyFont="1" applyFill="1" applyBorder="1" applyAlignment="1">
      <alignment horizontal="center" vertical="center"/>
    </xf>
    <xf numFmtId="10" fontId="1" fillId="0" borderId="11" xfId="2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44" fontId="6" fillId="0" borderId="0" xfId="1" applyFont="1" applyFill="1" applyAlignment="1">
      <alignment horizontal="center" vertical="center"/>
    </xf>
    <xf numFmtId="168" fontId="6" fillId="0" borderId="0" xfId="2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164" fontId="3" fillId="0" borderId="0" xfId="3" applyNumberFormat="1" applyFont="1" applyFill="1" applyAlignment="1">
      <alignment horizontal="center" vertical="center"/>
    </xf>
    <xf numFmtId="14" fontId="1" fillId="0" borderId="0" xfId="3" applyNumberFormat="1" applyFont="1" applyFill="1" applyAlignment="1">
      <alignment horizontal="center" vertical="center"/>
    </xf>
    <xf numFmtId="44" fontId="1" fillId="0" borderId="0" xfId="3" applyNumberFormat="1" applyFont="1" applyFill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1" fillId="0" borderId="5" xfId="3" applyNumberFormat="1" applyFont="1" applyFill="1" applyBorder="1" applyAlignment="1">
      <alignment horizontal="center" vertical="center"/>
    </xf>
    <xf numFmtId="165" fontId="2" fillId="0" borderId="0" xfId="4" applyNumberFormat="1" applyFont="1" applyFill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/>
    </xf>
    <xf numFmtId="0" fontId="2" fillId="0" borderId="0" xfId="4" applyFont="1" applyFill="1" applyAlignment="1">
      <alignment horizontal="center" vertical="center"/>
    </xf>
    <xf numFmtId="164" fontId="1" fillId="0" borderId="7" xfId="3" applyNumberFormat="1" applyFont="1" applyFill="1" applyBorder="1" applyAlignment="1">
      <alignment horizontal="center" vertical="center"/>
    </xf>
    <xf numFmtId="166" fontId="1" fillId="0" borderId="8" xfId="3" applyNumberFormat="1" applyFont="1" applyFill="1" applyBorder="1" applyAlignment="1">
      <alignment horizontal="center" vertical="center"/>
    </xf>
    <xf numFmtId="167" fontId="1" fillId="0" borderId="0" xfId="3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44" fontId="2" fillId="0" borderId="0" xfId="4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0" quotePrefix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7" fillId="0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 wrapText="1"/>
    </xf>
    <xf numFmtId="0" fontId="7" fillId="0" borderId="0" xfId="4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" fillId="0" borderId="0" xfId="0" quotePrefix="1" applyNumberFormat="1" applyFont="1" applyFill="1" applyAlignment="1">
      <alignment horizontal="center" vertical="center"/>
    </xf>
    <xf numFmtId="0" fontId="1" fillId="0" borderId="0" xfId="4" applyFont="1" applyFill="1" applyAlignment="1">
      <alignment horizontal="center" vertical="center"/>
    </xf>
    <xf numFmtId="14" fontId="8" fillId="0" borderId="1" xfId="3" applyNumberFormat="1" applyFont="1" applyFill="1" applyBorder="1" applyAlignment="1">
      <alignment horizontal="center" vertical="center"/>
    </xf>
    <xf numFmtId="14" fontId="8" fillId="0" borderId="4" xfId="3" applyNumberFormat="1" applyFont="1" applyFill="1" applyBorder="1" applyAlignment="1">
      <alignment horizontal="center" vertical="center"/>
    </xf>
    <xf numFmtId="14" fontId="8" fillId="0" borderId="6" xfId="3" applyNumberFormat="1" applyFont="1" applyFill="1" applyBorder="1" applyAlignment="1">
      <alignment horizontal="center" vertical="center"/>
    </xf>
    <xf numFmtId="0" fontId="1" fillId="0" borderId="4" xfId="3" applyFont="1" applyFill="1" applyBorder="1" applyAlignment="1" applyProtection="1">
      <alignment horizontal="center" vertical="center"/>
      <protection locked="0"/>
    </xf>
    <xf numFmtId="0" fontId="1" fillId="0" borderId="6" xfId="3" applyFont="1" applyFill="1" applyBorder="1" applyAlignment="1" applyProtection="1">
      <alignment horizontal="center" vertical="center"/>
      <protection locked="0"/>
    </xf>
    <xf numFmtId="0" fontId="1" fillId="0" borderId="1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/>
    <xf numFmtId="14" fontId="0" fillId="0" borderId="0" xfId="0" applyNumberFormat="1" applyFill="1"/>
    <xf numFmtId="0" fontId="9" fillId="0" borderId="0" xfId="0" applyFont="1" applyFill="1" applyAlignment="1">
      <alignment horizontal="center" vertical="top" wrapText="1"/>
    </xf>
    <xf numFmtId="15" fontId="0" fillId="0" borderId="0" xfId="0" applyNumberFormat="1" applyFill="1"/>
    <xf numFmtId="0" fontId="10" fillId="0" borderId="12" xfId="0" applyFont="1" applyFill="1" applyBorder="1" applyAlignment="1">
      <alignment horizontal="left" vertical="top" wrapText="1"/>
    </xf>
    <xf numFmtId="170" fontId="10" fillId="0" borderId="12" xfId="0" applyNumberFormat="1" applyFont="1" applyFill="1" applyBorder="1" applyAlignment="1">
      <alignment horizontal="right" vertical="top" wrapText="1"/>
    </xf>
    <xf numFmtId="3" fontId="10" fillId="0" borderId="12" xfId="0" applyNumberFormat="1" applyFont="1" applyFill="1" applyBorder="1" applyAlignment="1">
      <alignment horizontal="right" vertical="top" wrapText="1"/>
    </xf>
    <xf numFmtId="4" fontId="10" fillId="0" borderId="12" xfId="0" applyNumberFormat="1" applyFont="1" applyFill="1" applyBorder="1" applyAlignment="1">
      <alignment horizontal="right" vertical="top" wrapText="1"/>
    </xf>
    <xf numFmtId="0" fontId="0" fillId="0" borderId="13" xfId="0" applyFill="1" applyBorder="1"/>
    <xf numFmtId="14" fontId="0" fillId="0" borderId="13" xfId="0" applyNumberFormat="1" applyFill="1" applyBorder="1"/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</cellXfs>
  <cellStyles count="5">
    <cellStyle name="Currency" xfId="1" builtinId="4"/>
    <cellStyle name="Normal" xfId="0" builtinId="0"/>
    <cellStyle name="Normal 2" xfId="3" xr:uid="{90969E3E-768F-43C3-AC3A-BDAA0325E1C9}"/>
    <cellStyle name="Normal 2 3" xfId="4" xr:uid="{F070F4BC-2EE4-4A39-B578-C61F35B0AFB0}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2511-0340-403C-BB4D-E8CFD1101930}">
  <dimension ref="A1:AI841"/>
  <sheetViews>
    <sheetView tabSelected="1" zoomScale="114" zoomScaleNormal="114" workbookViewId="0">
      <selection activeCell="E15" sqref="E15"/>
    </sheetView>
  </sheetViews>
  <sheetFormatPr baseColWidth="10" defaultColWidth="8.83203125" defaultRowHeight="15" x14ac:dyDescent="0.2"/>
  <cols>
    <col min="1" max="1" width="18.5" style="51" bestFit="1" customWidth="1"/>
    <col min="2" max="2" width="33" style="51" bestFit="1" customWidth="1"/>
    <col min="3" max="3" width="28.83203125" style="51" bestFit="1" customWidth="1"/>
    <col min="4" max="4" width="16.83203125" style="51" bestFit="1" customWidth="1"/>
    <col min="5" max="5" width="17.83203125" style="51" bestFit="1" customWidth="1"/>
    <col min="6" max="6" width="22.1640625" style="51" bestFit="1" customWidth="1"/>
    <col min="7" max="7" width="26.83203125" style="51" bestFit="1" customWidth="1"/>
    <col min="8" max="8" width="24.1640625" style="51" bestFit="1" customWidth="1"/>
    <col min="9" max="9" width="28.1640625" style="51" bestFit="1" customWidth="1"/>
    <col min="10" max="10" width="20.5" style="51" bestFit="1" customWidth="1"/>
    <col min="11" max="11" width="35.5" style="51" bestFit="1" customWidth="1"/>
    <col min="12" max="12" width="22.1640625" style="51" bestFit="1" customWidth="1"/>
    <col min="13" max="13" width="23.33203125" style="2" bestFit="1" customWidth="1"/>
    <col min="14" max="14" width="22.33203125" style="2" bestFit="1" customWidth="1"/>
    <col min="15" max="15" width="24.6640625" style="2" bestFit="1" customWidth="1"/>
    <col min="16" max="16" width="29.1640625" style="2" bestFit="1" customWidth="1"/>
    <col min="17" max="17" width="19.6640625" style="3" bestFit="1" customWidth="1"/>
    <col min="18" max="18" width="13.1640625" style="51" bestFit="1" customWidth="1"/>
    <col min="19" max="19" width="23.33203125" style="54" bestFit="1" customWidth="1"/>
    <col min="20" max="20" width="32.83203125" style="54" bestFit="1" customWidth="1"/>
    <col min="21" max="21" width="21.1640625" style="54" bestFit="1" customWidth="1"/>
    <col min="22" max="22" width="24.33203125" style="51" bestFit="1" customWidth="1"/>
    <col min="23" max="23" width="21.83203125" style="51" bestFit="1" customWidth="1"/>
    <col min="24" max="24" width="31.1640625" style="51" bestFit="1" customWidth="1"/>
    <col min="25" max="25" width="23.6640625" style="51" bestFit="1" customWidth="1"/>
    <col min="26" max="26" width="25.5" style="51" bestFit="1" customWidth="1"/>
    <col min="27" max="27" width="29.83203125" style="51" bestFit="1" customWidth="1"/>
    <col min="28" max="28" width="32.1640625" style="51" bestFit="1" customWidth="1"/>
    <col min="29" max="29" width="24.6640625" style="51" bestFit="1" customWidth="1"/>
    <col min="30" max="30" width="23.5" style="51" bestFit="1" customWidth="1"/>
    <col min="31" max="31" width="26.6640625" style="34" bestFit="1" customWidth="1"/>
    <col min="32" max="32" width="23.33203125" style="34" bestFit="1" customWidth="1"/>
    <col min="33" max="33" width="24.6640625" style="34" bestFit="1" customWidth="1"/>
    <col min="34" max="34" width="26.1640625" style="2" bestFit="1" customWidth="1"/>
    <col min="35" max="35" width="35.6640625" style="4" bestFit="1" customWidth="1"/>
    <col min="36" max="16384" width="8.83203125" style="51"/>
  </cols>
  <sheetData>
    <row r="1" spans="2:35" s="15" customFormat="1" x14ac:dyDescent="0.2">
      <c r="C1" s="16"/>
      <c r="D1" s="16"/>
      <c r="E1" s="16"/>
      <c r="J1" s="2"/>
      <c r="K1" s="2"/>
      <c r="L1" s="2"/>
      <c r="M1" s="2"/>
      <c r="N1" s="2"/>
      <c r="O1" s="17"/>
      <c r="R1" s="18"/>
      <c r="S1" s="18"/>
      <c r="T1" s="18"/>
      <c r="AC1" s="19"/>
      <c r="AD1" s="19"/>
      <c r="AE1" s="19"/>
      <c r="AF1" s="2"/>
      <c r="AG1" s="2"/>
      <c r="AH1" s="4"/>
    </row>
    <row r="2" spans="2:35" s="15" customFormat="1" x14ac:dyDescent="0.2">
      <c r="B2" s="58" t="s">
        <v>0</v>
      </c>
      <c r="C2" s="20">
        <f>'Host Bill'!A2</f>
        <v>45021</v>
      </c>
      <c r="D2" s="21">
        <f>'Host Bill'!B2</f>
        <v>45049</v>
      </c>
      <c r="G2" s="22"/>
      <c r="I2" s="22"/>
      <c r="J2" s="5"/>
      <c r="K2" s="5"/>
      <c r="L2" s="5"/>
      <c r="M2" s="5"/>
      <c r="N2" s="5"/>
      <c r="O2" s="23"/>
      <c r="P2" s="22"/>
      <c r="Q2" s="24"/>
      <c r="R2" s="25"/>
      <c r="S2" s="25"/>
      <c r="T2" s="25"/>
      <c r="U2" s="26"/>
      <c r="V2" s="26"/>
      <c r="W2" s="26"/>
      <c r="X2" s="26"/>
      <c r="Y2" s="26"/>
      <c r="Z2" s="26"/>
      <c r="AA2" s="26"/>
      <c r="AB2" s="26"/>
      <c r="AC2" s="5"/>
      <c r="AD2" s="5"/>
      <c r="AE2" s="5"/>
      <c r="AF2" s="26"/>
      <c r="AG2" s="26"/>
      <c r="AH2" s="26"/>
    </row>
    <row r="3" spans="2:35" s="15" customFormat="1" x14ac:dyDescent="0.2">
      <c r="B3" s="59" t="s">
        <v>1</v>
      </c>
      <c r="C3" s="18">
        <f>MIN(S:S)</f>
        <v>45042</v>
      </c>
      <c r="D3" s="27">
        <f>MAX(S:S)</f>
        <v>45079</v>
      </c>
      <c r="G3" s="28"/>
      <c r="I3" s="28"/>
      <c r="J3" s="5"/>
      <c r="K3" s="5"/>
      <c r="L3" s="5"/>
      <c r="M3" s="5"/>
      <c r="N3" s="5"/>
      <c r="O3" s="23"/>
      <c r="P3" s="28"/>
      <c r="Q3" s="24"/>
      <c r="R3" s="25"/>
      <c r="S3" s="25"/>
      <c r="T3" s="25"/>
      <c r="U3" s="26"/>
      <c r="V3" s="26"/>
      <c r="W3" s="26"/>
      <c r="X3" s="26"/>
      <c r="Y3" s="26"/>
      <c r="Z3" s="26"/>
      <c r="AA3" s="26"/>
      <c r="AB3" s="26"/>
      <c r="AC3" s="5"/>
      <c r="AD3" s="5"/>
      <c r="AE3" s="5"/>
      <c r="AF3" s="26"/>
      <c r="AG3" s="26"/>
      <c r="AH3" s="26"/>
    </row>
    <row r="4" spans="2:35" s="15" customFormat="1" x14ac:dyDescent="0.2">
      <c r="B4" s="59" t="s">
        <v>3</v>
      </c>
      <c r="C4" s="16"/>
      <c r="D4" s="29">
        <f>'Host Bill'!C2</f>
        <v>297521</v>
      </c>
      <c r="G4" s="30"/>
      <c r="I4" s="30"/>
      <c r="J4" s="5"/>
      <c r="K4" s="5"/>
      <c r="L4" s="5"/>
      <c r="M4" s="5"/>
      <c r="N4" s="5"/>
      <c r="O4" s="23"/>
      <c r="P4" s="30"/>
      <c r="Q4" s="24"/>
      <c r="R4" s="25"/>
      <c r="S4" s="25"/>
      <c r="T4" s="25"/>
      <c r="U4" s="26"/>
      <c r="V4" s="26"/>
      <c r="W4" s="26"/>
      <c r="X4" s="26"/>
      <c r="Y4" s="26"/>
      <c r="Z4" s="26"/>
      <c r="AA4" s="26"/>
      <c r="AB4" s="26"/>
      <c r="AC4" s="5"/>
      <c r="AD4" s="5"/>
      <c r="AE4" s="5"/>
      <c r="AF4" s="26"/>
      <c r="AG4" s="26"/>
      <c r="AH4" s="26"/>
    </row>
    <row r="5" spans="2:35" s="15" customFormat="1" x14ac:dyDescent="0.2">
      <c r="B5" s="59" t="s">
        <v>5</v>
      </c>
      <c r="C5" s="16"/>
      <c r="D5" s="29">
        <v>115769</v>
      </c>
      <c r="G5" s="30"/>
      <c r="I5" s="30"/>
      <c r="J5" s="5"/>
      <c r="K5" s="5"/>
      <c r="L5" s="5"/>
      <c r="M5" s="5"/>
      <c r="N5" s="5"/>
      <c r="O5" s="23"/>
      <c r="P5" s="30"/>
      <c r="Q5" s="24"/>
      <c r="R5" s="25"/>
      <c r="S5" s="25"/>
      <c r="T5" s="25"/>
      <c r="U5" s="26"/>
      <c r="V5" s="26"/>
      <c r="W5" s="26"/>
      <c r="X5" s="26"/>
      <c r="Y5" s="26"/>
      <c r="Z5" s="26"/>
      <c r="AA5" s="26"/>
      <c r="AB5" s="26"/>
      <c r="AC5" s="5"/>
      <c r="AD5" s="5"/>
      <c r="AE5" s="5"/>
      <c r="AF5" s="26"/>
      <c r="AG5" s="26"/>
      <c r="AH5" s="26"/>
    </row>
    <row r="6" spans="2:35" s="15" customFormat="1" x14ac:dyDescent="0.2">
      <c r="B6" s="60" t="s">
        <v>7</v>
      </c>
      <c r="C6" s="31"/>
      <c r="D6" s="32">
        <f>SUMPRODUCT(R21:R716,E21:E716)/SUMIF(P21:P716,"&gt;0",E21:E716)</f>
        <v>0.14580268648750086</v>
      </c>
      <c r="G6" s="30"/>
      <c r="I6" s="30"/>
      <c r="J6" s="5"/>
      <c r="K6" s="5"/>
      <c r="L6" s="5"/>
      <c r="M6" s="5"/>
      <c r="N6" s="5"/>
      <c r="P6" s="30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5"/>
      <c r="AD6" s="5"/>
      <c r="AE6" s="5"/>
      <c r="AF6" s="26"/>
      <c r="AG6" s="26"/>
      <c r="AH6" s="26"/>
    </row>
    <row r="7" spans="2:35" s="15" customFormat="1" x14ac:dyDescent="0.2">
      <c r="C7" s="16"/>
      <c r="D7" s="33"/>
      <c r="E7" s="34"/>
      <c r="G7" s="30"/>
      <c r="I7" s="30"/>
      <c r="J7" s="5"/>
      <c r="K7" s="5"/>
      <c r="L7" s="5"/>
      <c r="M7" s="5"/>
      <c r="N7" s="5"/>
      <c r="O7" s="23"/>
      <c r="P7" s="30"/>
      <c r="Q7" s="24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5"/>
      <c r="AD7" s="5"/>
      <c r="AE7" s="5"/>
      <c r="AF7" s="26"/>
      <c r="AG7" s="26"/>
      <c r="AH7" s="26"/>
    </row>
    <row r="8" spans="2:35" s="15" customFormat="1" x14ac:dyDescent="0.2">
      <c r="B8" s="58" t="s">
        <v>9</v>
      </c>
      <c r="C8" s="6">
        <f>(D4+D5)*D6*0.95</f>
        <v>57245.852683498269</v>
      </c>
      <c r="D8" s="35"/>
      <c r="G8" s="30"/>
      <c r="I8" s="30"/>
      <c r="J8" s="5"/>
      <c r="K8" s="5"/>
      <c r="L8" s="5"/>
      <c r="M8" s="5"/>
      <c r="N8" s="5"/>
      <c r="O8" s="23"/>
      <c r="P8" s="30"/>
      <c r="Q8" s="24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5"/>
      <c r="AD8" s="5"/>
      <c r="AE8" s="5"/>
      <c r="AF8" s="26"/>
      <c r="AG8" s="26"/>
      <c r="AH8" s="26"/>
    </row>
    <row r="9" spans="2:35" s="15" customFormat="1" x14ac:dyDescent="0.2">
      <c r="B9" s="59" t="s">
        <v>10</v>
      </c>
      <c r="C9" s="4">
        <f>-SUM(AD:AD)</f>
        <v>-503.40499999999997</v>
      </c>
      <c r="D9" s="36"/>
      <c r="G9" s="30"/>
      <c r="I9" s="37"/>
      <c r="J9" s="5"/>
      <c r="K9" s="5"/>
      <c r="L9" s="5"/>
      <c r="M9" s="5"/>
      <c r="N9" s="5"/>
      <c r="O9" s="23"/>
      <c r="P9" s="37"/>
      <c r="Q9" s="24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5"/>
      <c r="AD9" s="5"/>
      <c r="AE9" s="5"/>
      <c r="AF9" s="26"/>
      <c r="AG9" s="26"/>
      <c r="AH9" s="26"/>
    </row>
    <row r="10" spans="2:35" s="15" customFormat="1" x14ac:dyDescent="0.2">
      <c r="B10" s="61" t="s">
        <v>11</v>
      </c>
      <c r="C10" s="4">
        <f>(SUM(W:W)*0.95*D6)+(SUM(AA:AA)*0.95)</f>
        <v>61.499573160427857</v>
      </c>
      <c r="D10" s="7">
        <f>IFERROR(C10/$C$8,"--")</f>
        <v>1.0743061772605191E-3</v>
      </c>
      <c r="G10" s="30"/>
      <c r="I10" s="37"/>
      <c r="J10" s="5"/>
      <c r="K10" s="5"/>
      <c r="L10" s="5"/>
      <c r="M10" s="5"/>
      <c r="N10" s="5"/>
      <c r="O10" s="23"/>
      <c r="P10" s="37"/>
      <c r="Q10" s="24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5"/>
      <c r="AD10" s="5"/>
      <c r="AE10" s="5"/>
      <c r="AF10" s="26"/>
      <c r="AG10" s="26"/>
      <c r="AH10" s="26"/>
    </row>
    <row r="11" spans="2:35" s="15" customFormat="1" x14ac:dyDescent="0.2">
      <c r="B11" s="61" t="s">
        <v>12</v>
      </c>
      <c r="C11" s="4">
        <f>-(SUM(X:X)*0.95*D6)-(SUM(AB:AB)*0.95)</f>
        <v>-12526.368958672903</v>
      </c>
      <c r="D11" s="7">
        <f>IFERROR(C11/$C$8,"--")</f>
        <v>-0.21881705610935487</v>
      </c>
      <c r="G11" s="37"/>
      <c r="I11" s="37"/>
      <c r="J11" s="5"/>
      <c r="K11" s="5"/>
      <c r="L11" s="5"/>
      <c r="M11" s="5"/>
      <c r="N11" s="5"/>
      <c r="O11" s="23"/>
      <c r="P11" s="37"/>
      <c r="Q11" s="24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5"/>
      <c r="AD11" s="5"/>
      <c r="AE11" s="5"/>
      <c r="AF11" s="26"/>
      <c r="AG11" s="26"/>
      <c r="AH11" s="26"/>
    </row>
    <row r="12" spans="2:35" s="15" customFormat="1" x14ac:dyDescent="0.2">
      <c r="B12" s="61" t="s">
        <v>13</v>
      </c>
      <c r="C12" s="4">
        <f>-SUM(AE:AE)</f>
        <v>0</v>
      </c>
      <c r="D12" s="7">
        <f>IFERROR(C12/$C$8,"--")</f>
        <v>0</v>
      </c>
      <c r="G12" s="37"/>
      <c r="I12" s="37"/>
      <c r="J12" s="5"/>
      <c r="K12" s="5"/>
      <c r="L12" s="5"/>
      <c r="M12" s="5"/>
      <c r="N12" s="5"/>
      <c r="O12" s="23"/>
      <c r="P12" s="37"/>
      <c r="Q12" s="24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5"/>
      <c r="AD12" s="5"/>
      <c r="AE12" s="5"/>
      <c r="AF12" s="26"/>
      <c r="AG12" s="26"/>
      <c r="AH12" s="26"/>
    </row>
    <row r="13" spans="2:35" s="15" customFormat="1" x14ac:dyDescent="0.2">
      <c r="B13" s="61" t="s">
        <v>14</v>
      </c>
      <c r="C13" s="4">
        <f>-SUM(AG:AG)</f>
        <v>0</v>
      </c>
      <c r="D13" s="7">
        <f>IFERROR(C13/$C$8,"--")</f>
        <v>0</v>
      </c>
      <c r="G13" s="37"/>
      <c r="I13" s="37"/>
      <c r="J13" s="5"/>
      <c r="K13" s="5"/>
      <c r="L13" s="5"/>
      <c r="M13" s="5"/>
      <c r="N13" s="5"/>
      <c r="O13" s="23"/>
      <c r="P13" s="37"/>
      <c r="Q13" s="24"/>
      <c r="R13" s="25"/>
      <c r="S13" s="25"/>
      <c r="T13" s="25"/>
      <c r="U13" s="26"/>
      <c r="V13" s="26"/>
      <c r="W13" s="26"/>
      <c r="X13" s="26"/>
      <c r="Y13" s="26"/>
      <c r="Z13" s="26"/>
      <c r="AA13" s="26"/>
      <c r="AB13" s="26"/>
      <c r="AC13" s="5"/>
      <c r="AD13" s="5"/>
      <c r="AE13" s="5"/>
      <c r="AF13" s="26"/>
      <c r="AG13" s="26"/>
      <c r="AH13" s="26"/>
    </row>
    <row r="14" spans="2:35" s="15" customFormat="1" x14ac:dyDescent="0.2">
      <c r="B14" s="62" t="s">
        <v>16</v>
      </c>
      <c r="C14" s="4">
        <f>-(SUM(AF:AF))</f>
        <v>-7.4859999999999758</v>
      </c>
      <c r="D14" s="7">
        <f>IFERROR(C14/$C$8,"--")</f>
        <v>-1.3076929854444978E-4</v>
      </c>
      <c r="G14" s="37"/>
      <c r="I14" s="37"/>
      <c r="J14" s="5"/>
      <c r="K14" s="5"/>
      <c r="L14" s="5"/>
      <c r="M14" s="5"/>
      <c r="N14" s="5"/>
      <c r="O14" s="23"/>
      <c r="P14" s="37"/>
      <c r="Q14" s="24"/>
      <c r="R14" s="25"/>
      <c r="S14" s="25"/>
      <c r="T14" s="25"/>
      <c r="U14" s="26"/>
      <c r="V14" s="26"/>
      <c r="W14" s="26"/>
      <c r="X14" s="26"/>
      <c r="Y14" s="26"/>
      <c r="Z14" s="26"/>
      <c r="AA14" s="26"/>
      <c r="AB14" s="26"/>
      <c r="AC14" s="5"/>
      <c r="AD14" s="5"/>
      <c r="AE14" s="5"/>
      <c r="AF14" s="26"/>
      <c r="AG14" s="26"/>
      <c r="AH14" s="26"/>
    </row>
    <row r="15" spans="2:35" s="15" customFormat="1" x14ac:dyDescent="0.2">
      <c r="B15" s="63" t="s">
        <v>17</v>
      </c>
      <c r="C15" s="6">
        <f>SUM(C8:C14)</f>
        <v>44270.092297985801</v>
      </c>
      <c r="D15" s="35"/>
      <c r="G15" s="37"/>
      <c r="J15" s="5"/>
      <c r="K15" s="5"/>
      <c r="L15" s="5"/>
      <c r="M15" s="5"/>
      <c r="N15" s="5"/>
      <c r="O15" s="5"/>
      <c r="P15" s="26"/>
      <c r="Q15" s="24"/>
      <c r="R15" s="25"/>
      <c r="S15" s="25"/>
      <c r="T15" s="25"/>
      <c r="U15" s="26"/>
      <c r="V15" s="26"/>
      <c r="W15" s="26"/>
      <c r="X15" s="26"/>
      <c r="Y15" s="26"/>
      <c r="Z15" s="26"/>
      <c r="AA15" s="26"/>
      <c r="AB15" s="26"/>
      <c r="AC15" s="5"/>
      <c r="AD15" s="5"/>
      <c r="AE15" s="5"/>
      <c r="AF15" s="26"/>
      <c r="AG15" s="26"/>
      <c r="AH15" s="26"/>
      <c r="AI15" s="38"/>
    </row>
    <row r="16" spans="2:35" s="15" customFormat="1" x14ac:dyDescent="0.2">
      <c r="B16" s="64" t="s">
        <v>18</v>
      </c>
      <c r="C16" s="8">
        <f>SUM(P:P)</f>
        <v>44702.430000000029</v>
      </c>
      <c r="D16" s="36"/>
      <c r="G16" s="37"/>
      <c r="J16" s="5"/>
      <c r="K16" s="5"/>
      <c r="L16" s="5"/>
      <c r="M16" s="5"/>
      <c r="N16" s="5"/>
      <c r="O16" s="5"/>
      <c r="P16" s="26"/>
      <c r="Q16" s="24"/>
      <c r="R16" s="25"/>
      <c r="S16" s="25"/>
      <c r="T16" s="25"/>
      <c r="U16" s="26"/>
      <c r="V16" s="26"/>
      <c r="W16" s="26"/>
      <c r="X16" s="26"/>
      <c r="Y16" s="26"/>
      <c r="Z16" s="26"/>
      <c r="AA16" s="26"/>
      <c r="AB16" s="26"/>
      <c r="AC16" s="5"/>
      <c r="AD16" s="5"/>
      <c r="AE16" s="5"/>
      <c r="AF16" s="26"/>
      <c r="AG16" s="26"/>
      <c r="AH16" s="26"/>
    </row>
    <row r="17" spans="1:35" s="15" customFormat="1" x14ac:dyDescent="0.2">
      <c r="B17" s="65" t="s">
        <v>19</v>
      </c>
      <c r="C17" s="9">
        <f>C15-C16</f>
        <v>-432.33770201422885</v>
      </c>
      <c r="D17" s="10">
        <f>IFERROR(C17/$C$8,"--")</f>
        <v>-7.5522973586321443E-3</v>
      </c>
      <c r="J17" s="5"/>
      <c r="K17" s="5"/>
      <c r="L17" s="5"/>
      <c r="M17" s="5"/>
      <c r="N17" s="5"/>
      <c r="O17" s="5"/>
      <c r="P17" s="26"/>
      <c r="Q17" s="24"/>
      <c r="R17" s="25"/>
      <c r="S17" s="25"/>
      <c r="T17" s="25"/>
      <c r="U17" s="26"/>
      <c r="V17" s="26"/>
      <c r="W17" s="26"/>
      <c r="X17" s="26"/>
      <c r="Y17" s="26"/>
      <c r="Z17" s="26"/>
      <c r="AA17" s="26"/>
      <c r="AB17" s="26"/>
      <c r="AC17" s="5"/>
      <c r="AD17" s="5"/>
      <c r="AE17" s="5"/>
      <c r="AF17" s="26"/>
      <c r="AG17" s="26"/>
      <c r="AH17" s="26"/>
      <c r="AI17" s="38"/>
    </row>
    <row r="18" spans="1:35" s="38" customFormat="1" x14ac:dyDescent="0.2">
      <c r="C18" s="39"/>
      <c r="D18" s="39"/>
      <c r="E18" s="11"/>
      <c r="F18" s="40"/>
      <c r="G18" s="12"/>
      <c r="H18" s="12"/>
      <c r="I18" s="12"/>
      <c r="J18" s="40"/>
      <c r="K18" s="40"/>
      <c r="L18" s="40"/>
      <c r="M18" s="13"/>
      <c r="N18" s="13"/>
      <c r="O18" s="13"/>
      <c r="P18" s="13"/>
      <c r="Q18" s="40"/>
      <c r="R18" s="41"/>
      <c r="S18" s="42"/>
      <c r="T18" s="42"/>
      <c r="U18" s="42"/>
      <c r="V18" s="40"/>
      <c r="W18" s="40"/>
      <c r="X18" s="40"/>
      <c r="Y18" s="40"/>
      <c r="Z18" s="40"/>
      <c r="AA18" s="40"/>
      <c r="AB18" s="40"/>
      <c r="AC18" s="40"/>
      <c r="AD18" s="40"/>
      <c r="AE18" s="13"/>
      <c r="AF18" s="13"/>
      <c r="AG18" s="13"/>
      <c r="AH18" s="40"/>
      <c r="AI18" s="40"/>
    </row>
    <row r="19" spans="1:35" s="38" customFormat="1" x14ac:dyDescent="0.2">
      <c r="C19" s="43"/>
      <c r="D19" s="43"/>
      <c r="E19" s="14"/>
      <c r="F19" s="40"/>
      <c r="G19" s="40"/>
      <c r="H19" s="40"/>
      <c r="I19" s="40"/>
      <c r="J19" s="40"/>
      <c r="K19" s="40"/>
      <c r="L19" s="40"/>
      <c r="M19" s="13"/>
      <c r="N19" s="13"/>
      <c r="O19" s="13"/>
      <c r="P19" s="13"/>
      <c r="Q19" s="40"/>
      <c r="R19" s="41"/>
      <c r="S19" s="44"/>
      <c r="T19" s="44"/>
      <c r="U19" s="44"/>
      <c r="V19" s="40"/>
      <c r="W19" s="40"/>
      <c r="X19" s="40"/>
      <c r="Y19" s="13"/>
      <c r="Z19" s="40"/>
      <c r="AA19" s="40"/>
      <c r="AB19" s="40"/>
      <c r="AC19" s="40"/>
      <c r="AD19" s="40"/>
      <c r="AE19" s="13"/>
      <c r="AF19" s="13"/>
      <c r="AG19" s="13"/>
      <c r="AH19" s="13"/>
      <c r="AI19" s="13"/>
    </row>
    <row r="20" spans="1:35" s="51" customFormat="1" ht="32" x14ac:dyDescent="0.2">
      <c r="A20" s="45"/>
      <c r="B20" s="45" t="s">
        <v>20</v>
      </c>
      <c r="C20" s="45" t="s">
        <v>21</v>
      </c>
      <c r="D20" s="45" t="s">
        <v>22</v>
      </c>
      <c r="E20" s="46" t="s">
        <v>23</v>
      </c>
      <c r="F20" s="46" t="s">
        <v>24</v>
      </c>
      <c r="G20" s="46" t="s">
        <v>25</v>
      </c>
      <c r="H20" s="46" t="s">
        <v>26</v>
      </c>
      <c r="I20" s="46" t="s">
        <v>27</v>
      </c>
      <c r="J20" s="46" t="s">
        <v>28</v>
      </c>
      <c r="K20" s="47" t="s">
        <v>29</v>
      </c>
      <c r="L20" s="47" t="s">
        <v>30</v>
      </c>
      <c r="M20" s="1" t="s">
        <v>31</v>
      </c>
      <c r="N20" s="1" t="s">
        <v>32</v>
      </c>
      <c r="O20" s="1" t="s">
        <v>33</v>
      </c>
      <c r="P20" s="1" t="s">
        <v>34</v>
      </c>
      <c r="Q20" s="46" t="s">
        <v>35</v>
      </c>
      <c r="R20" s="48" t="s">
        <v>2</v>
      </c>
      <c r="S20" s="49" t="s">
        <v>4</v>
      </c>
      <c r="T20" s="49" t="s">
        <v>6</v>
      </c>
      <c r="U20" s="49" t="s">
        <v>8</v>
      </c>
      <c r="V20" s="50" t="s">
        <v>36</v>
      </c>
      <c r="W20" s="46" t="s">
        <v>37</v>
      </c>
      <c r="X20" s="46" t="s">
        <v>38</v>
      </c>
      <c r="Y20" s="46" t="s">
        <v>39</v>
      </c>
      <c r="Z20" s="46" t="s">
        <v>40</v>
      </c>
      <c r="AA20" s="46" t="s">
        <v>41</v>
      </c>
      <c r="AB20" s="46" t="s">
        <v>42</v>
      </c>
      <c r="AC20" s="46" t="s">
        <v>43</v>
      </c>
      <c r="AD20" s="46" t="s">
        <v>44</v>
      </c>
      <c r="AE20" s="1" t="s">
        <v>45</v>
      </c>
      <c r="AF20" s="1" t="s">
        <v>46</v>
      </c>
      <c r="AG20" s="1" t="s">
        <v>47</v>
      </c>
      <c r="AH20" s="46" t="s">
        <v>48</v>
      </c>
      <c r="AI20" s="46" t="s">
        <v>15</v>
      </c>
    </row>
    <row r="21" spans="1:35" s="51" customFormat="1" x14ac:dyDescent="0.2">
      <c r="B21" s="51">
        <v>975214</v>
      </c>
      <c r="C21" s="52">
        <v>6161080754</v>
      </c>
      <c r="D21" s="52">
        <v>6161080444</v>
      </c>
      <c r="E21" s="52">
        <v>4.0999999999999999E-4</v>
      </c>
      <c r="F21" s="51">
        <v>122</v>
      </c>
      <c r="G21" s="57">
        <v>152</v>
      </c>
      <c r="H21" s="51">
        <v>122</v>
      </c>
      <c r="I21" s="51">
        <v>274</v>
      </c>
      <c r="J21" s="51">
        <v>259</v>
      </c>
      <c r="K21" s="2">
        <v>16.55</v>
      </c>
      <c r="L21" s="2">
        <v>13.68</v>
      </c>
      <c r="M21" s="2">
        <v>30.23</v>
      </c>
      <c r="N21" s="2">
        <v>30.23</v>
      </c>
      <c r="O21" s="2">
        <v>28.72</v>
      </c>
      <c r="P21" s="2">
        <v>28.72</v>
      </c>
      <c r="Q21" s="51" t="s">
        <v>55</v>
      </c>
      <c r="R21" s="53">
        <v>0.11671814671814672</v>
      </c>
      <c r="S21" s="54">
        <v>45070</v>
      </c>
      <c r="T21" s="54" t="s">
        <v>78</v>
      </c>
      <c r="U21" s="54">
        <v>45082.835299999999</v>
      </c>
      <c r="V21" s="26">
        <v>129</v>
      </c>
      <c r="W21" s="51">
        <v>0</v>
      </c>
      <c r="X21" s="51">
        <v>15</v>
      </c>
      <c r="Y21" s="26">
        <v>144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34">
        <v>0</v>
      </c>
      <c r="AG21" s="34">
        <v>0</v>
      </c>
      <c r="AH21" s="54" t="s">
        <v>52</v>
      </c>
      <c r="AI21" s="51" t="s">
        <v>56</v>
      </c>
    </row>
    <row r="22" spans="1:35" s="51" customFormat="1" x14ac:dyDescent="0.2">
      <c r="B22" s="51">
        <v>1280914</v>
      </c>
      <c r="C22" s="52">
        <v>3911811000</v>
      </c>
      <c r="D22" s="52">
        <v>3911811872</v>
      </c>
      <c r="E22" s="52">
        <v>5.1000000000000004E-4</v>
      </c>
      <c r="F22" s="51">
        <v>152</v>
      </c>
      <c r="G22" s="57">
        <v>73</v>
      </c>
      <c r="H22" s="51">
        <v>152</v>
      </c>
      <c r="I22" s="51">
        <v>225</v>
      </c>
      <c r="J22" s="51">
        <v>196</v>
      </c>
      <c r="K22" s="2">
        <v>18.64</v>
      </c>
      <c r="L22" s="2">
        <v>9.89</v>
      </c>
      <c r="M22" s="2">
        <v>28.53</v>
      </c>
      <c r="N22" s="2">
        <v>28.53</v>
      </c>
      <c r="O22" s="2">
        <v>27.1</v>
      </c>
      <c r="P22" s="2">
        <v>27.1</v>
      </c>
      <c r="Q22" s="51" t="s">
        <v>55</v>
      </c>
      <c r="R22" s="53">
        <v>0.14556122448979592</v>
      </c>
      <c r="S22" s="54">
        <v>45063</v>
      </c>
      <c r="T22" s="54" t="s">
        <v>79</v>
      </c>
      <c r="U22" s="54">
        <v>45071.8344</v>
      </c>
      <c r="V22" s="26">
        <v>73</v>
      </c>
      <c r="W22" s="51">
        <v>0</v>
      </c>
      <c r="X22" s="51">
        <v>29</v>
      </c>
      <c r="Y22" s="26">
        <v>102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34">
        <v>0</v>
      </c>
      <c r="AG22" s="34">
        <v>0</v>
      </c>
      <c r="AH22" s="54" t="s">
        <v>52</v>
      </c>
      <c r="AI22" s="51" t="s">
        <v>56</v>
      </c>
    </row>
    <row r="23" spans="1:35" s="51" customFormat="1" x14ac:dyDescent="0.2">
      <c r="B23" s="51">
        <v>950654</v>
      </c>
      <c r="C23" s="52">
        <v>8326948835</v>
      </c>
      <c r="D23" s="52">
        <v>8326948977</v>
      </c>
      <c r="E23" s="52">
        <v>6.2E-4</v>
      </c>
      <c r="F23" s="51">
        <v>184</v>
      </c>
      <c r="G23" s="57">
        <v>91</v>
      </c>
      <c r="H23" s="51">
        <v>184</v>
      </c>
      <c r="I23" s="51">
        <v>275</v>
      </c>
      <c r="J23" s="51">
        <v>212</v>
      </c>
      <c r="K23" s="2">
        <v>18.34</v>
      </c>
      <c r="L23" s="2">
        <v>12.329999999999998</v>
      </c>
      <c r="M23" s="2">
        <v>30.669999999999998</v>
      </c>
      <c r="N23" s="2">
        <v>30.67</v>
      </c>
      <c r="O23" s="2">
        <v>29.14</v>
      </c>
      <c r="P23" s="2">
        <v>29.14</v>
      </c>
      <c r="Q23" s="51" t="s">
        <v>55</v>
      </c>
      <c r="R23" s="53">
        <v>0.14466981132075474</v>
      </c>
      <c r="S23" s="54">
        <v>45064</v>
      </c>
      <c r="T23" s="54" t="s">
        <v>80</v>
      </c>
      <c r="U23" s="54">
        <v>45069.835800000001</v>
      </c>
      <c r="V23" s="26">
        <v>91</v>
      </c>
      <c r="W23" s="51">
        <v>0</v>
      </c>
      <c r="X23" s="51">
        <v>63</v>
      </c>
      <c r="Y23" s="26">
        <v>154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34">
        <v>0</v>
      </c>
      <c r="AG23" s="34">
        <v>0</v>
      </c>
      <c r="AH23" s="54" t="s">
        <v>52</v>
      </c>
      <c r="AI23" s="51" t="s">
        <v>56</v>
      </c>
    </row>
    <row r="24" spans="1:35" s="51" customFormat="1" x14ac:dyDescent="0.2">
      <c r="B24" s="51">
        <v>1306659</v>
      </c>
      <c r="C24" s="52">
        <v>9701860149</v>
      </c>
      <c r="D24" s="52">
        <v>9701860669</v>
      </c>
      <c r="E24" s="52">
        <v>6.3000000000000003E-4</v>
      </c>
      <c r="F24" s="51">
        <v>187</v>
      </c>
      <c r="G24" s="57">
        <v>41</v>
      </c>
      <c r="H24" s="51">
        <v>187</v>
      </c>
      <c r="I24" s="51">
        <v>228</v>
      </c>
      <c r="J24" s="51">
        <v>173</v>
      </c>
      <c r="K24" s="2">
        <v>20</v>
      </c>
      <c r="L24" s="2">
        <v>4.83</v>
      </c>
      <c r="M24" s="2">
        <v>24.83</v>
      </c>
      <c r="N24" s="2">
        <v>24.83</v>
      </c>
      <c r="O24" s="2">
        <v>23.59</v>
      </c>
      <c r="P24" s="2">
        <v>23.59</v>
      </c>
      <c r="Q24" s="51" t="s">
        <v>55</v>
      </c>
      <c r="R24" s="53">
        <v>0.14352601156069364</v>
      </c>
      <c r="S24" s="54">
        <v>45064</v>
      </c>
      <c r="T24" s="54" t="s">
        <v>81</v>
      </c>
      <c r="U24" s="54">
        <v>45069.835899999998</v>
      </c>
      <c r="V24" s="26">
        <v>41</v>
      </c>
      <c r="W24" s="51">
        <v>0</v>
      </c>
      <c r="X24" s="51">
        <v>55</v>
      </c>
      <c r="Y24" s="26">
        <v>96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34">
        <v>0</v>
      </c>
      <c r="AG24" s="34">
        <v>0</v>
      </c>
      <c r="AH24" s="54" t="s">
        <v>52</v>
      </c>
      <c r="AI24" s="51" t="s">
        <v>56</v>
      </c>
    </row>
    <row r="25" spans="1:35" s="51" customFormat="1" x14ac:dyDescent="0.2">
      <c r="B25" s="51">
        <v>1337904</v>
      </c>
      <c r="C25" s="52">
        <v>1131613498</v>
      </c>
      <c r="D25" s="52">
        <v>1131613086</v>
      </c>
      <c r="E25" s="52">
        <v>6.4000000000000005E-4</v>
      </c>
      <c r="F25" s="51">
        <v>190</v>
      </c>
      <c r="G25" s="57">
        <v>38</v>
      </c>
      <c r="H25" s="51">
        <v>190</v>
      </c>
      <c r="I25" s="51">
        <v>228</v>
      </c>
      <c r="J25" s="51">
        <v>196</v>
      </c>
      <c r="K25" s="2">
        <v>23.94</v>
      </c>
      <c r="L25" s="2">
        <v>5.15</v>
      </c>
      <c r="M25" s="2">
        <v>29.090000000000003</v>
      </c>
      <c r="N25" s="2">
        <v>29.09</v>
      </c>
      <c r="O25" s="2">
        <v>27.64</v>
      </c>
      <c r="P25" s="2">
        <v>27.64</v>
      </c>
      <c r="Q25" s="51" t="s">
        <v>55</v>
      </c>
      <c r="R25" s="53">
        <v>0.14841836734693878</v>
      </c>
      <c r="S25" s="54">
        <v>45063</v>
      </c>
      <c r="T25" s="54" t="s">
        <v>82</v>
      </c>
      <c r="U25" s="54">
        <v>45069.835299999999</v>
      </c>
      <c r="V25" s="26">
        <v>38</v>
      </c>
      <c r="W25" s="51">
        <v>0</v>
      </c>
      <c r="X25" s="51">
        <v>32</v>
      </c>
      <c r="Y25" s="26">
        <v>70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34">
        <v>0</v>
      </c>
      <c r="AG25" s="34">
        <v>0</v>
      </c>
      <c r="AH25" s="54" t="s">
        <v>52</v>
      </c>
      <c r="AI25" s="51" t="s">
        <v>56</v>
      </c>
    </row>
    <row r="26" spans="1:35" s="51" customFormat="1" x14ac:dyDescent="0.2">
      <c r="B26" s="51">
        <v>1333957</v>
      </c>
      <c r="C26" s="52">
        <v>8792331072</v>
      </c>
      <c r="D26" s="52">
        <v>8792331072</v>
      </c>
      <c r="E26" s="52">
        <v>7.1000000000000002E-4</v>
      </c>
      <c r="F26" s="51">
        <v>211</v>
      </c>
      <c r="G26" s="57">
        <v>4702</v>
      </c>
      <c r="H26" s="51">
        <v>211</v>
      </c>
      <c r="I26" s="51">
        <v>4913</v>
      </c>
      <c r="J26" s="51">
        <v>1392</v>
      </c>
      <c r="K26" s="2">
        <v>0</v>
      </c>
      <c r="L26" s="2">
        <v>202.75</v>
      </c>
      <c r="M26" s="2">
        <v>202.75</v>
      </c>
      <c r="N26" s="2">
        <v>202.75</v>
      </c>
      <c r="O26" s="2">
        <v>192.61</v>
      </c>
      <c r="P26" s="2">
        <v>192.61</v>
      </c>
      <c r="Q26" s="51" t="s">
        <v>55</v>
      </c>
      <c r="R26" s="53">
        <v>0.14565373563218389</v>
      </c>
      <c r="S26" s="54">
        <v>45071</v>
      </c>
      <c r="T26" s="54" t="s">
        <v>83</v>
      </c>
      <c r="U26" s="54">
        <v>45084.8459</v>
      </c>
      <c r="V26" s="26">
        <v>4702</v>
      </c>
      <c r="W26" s="51">
        <v>0</v>
      </c>
      <c r="X26" s="51">
        <v>3521</v>
      </c>
      <c r="Y26" s="26">
        <v>8223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34">
        <v>0</v>
      </c>
      <c r="AG26" s="34">
        <v>0</v>
      </c>
      <c r="AH26" s="54" t="s">
        <v>52</v>
      </c>
    </row>
    <row r="27" spans="1:35" s="51" customFormat="1" x14ac:dyDescent="0.2">
      <c r="B27" s="51">
        <v>661691</v>
      </c>
      <c r="C27" s="52">
        <v>2247671119</v>
      </c>
      <c r="D27" s="52">
        <v>2247671472</v>
      </c>
      <c r="E27" s="52">
        <v>7.6999999999999996E-4</v>
      </c>
      <c r="F27" s="51">
        <v>229</v>
      </c>
      <c r="G27" s="57">
        <v>670</v>
      </c>
      <c r="H27" s="51">
        <v>229</v>
      </c>
      <c r="I27" s="51">
        <v>899</v>
      </c>
      <c r="J27" s="51">
        <v>770</v>
      </c>
      <c r="K27" s="2">
        <v>15.46</v>
      </c>
      <c r="L27" s="2">
        <v>87.25</v>
      </c>
      <c r="M27" s="2">
        <v>102.71000000000001</v>
      </c>
      <c r="N27" s="2">
        <v>0</v>
      </c>
      <c r="O27" s="2">
        <v>0</v>
      </c>
      <c r="P27" s="2">
        <v>0</v>
      </c>
      <c r="Q27" s="51" t="s">
        <v>52</v>
      </c>
      <c r="R27" s="53" t="s">
        <v>52</v>
      </c>
      <c r="S27" s="54" t="s">
        <v>52</v>
      </c>
      <c r="T27" s="54" t="s">
        <v>52</v>
      </c>
      <c r="U27" s="54" t="s">
        <v>52</v>
      </c>
      <c r="V27" s="26">
        <v>669</v>
      </c>
      <c r="W27" s="51">
        <v>0</v>
      </c>
      <c r="X27" s="51">
        <v>0</v>
      </c>
      <c r="Y27" s="26">
        <v>669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34">
        <v>97.5745</v>
      </c>
      <c r="AG27" s="34">
        <v>0</v>
      </c>
      <c r="AH27" s="54">
        <v>45058</v>
      </c>
      <c r="AI27" s="51" t="s">
        <v>49</v>
      </c>
    </row>
    <row r="28" spans="1:35" s="51" customFormat="1" x14ac:dyDescent="0.2">
      <c r="B28" s="51">
        <v>1299474</v>
      </c>
      <c r="C28" s="52">
        <v>5606223748</v>
      </c>
      <c r="D28" s="52">
        <v>5606223762</v>
      </c>
      <c r="E28" s="52">
        <v>7.7999999999999999E-4</v>
      </c>
      <c r="F28" s="51">
        <v>232</v>
      </c>
      <c r="G28" s="57">
        <v>217</v>
      </c>
      <c r="H28" s="51">
        <v>232</v>
      </c>
      <c r="I28" s="51">
        <v>449</v>
      </c>
      <c r="J28" s="51">
        <v>357</v>
      </c>
      <c r="K28" s="2">
        <v>21.21</v>
      </c>
      <c r="L28" s="2">
        <v>27.049999999999997</v>
      </c>
      <c r="M28" s="2">
        <v>48.26</v>
      </c>
      <c r="N28" s="2">
        <v>48.26</v>
      </c>
      <c r="O28" s="2">
        <v>45.85</v>
      </c>
      <c r="P28" s="2">
        <v>45.85</v>
      </c>
      <c r="Q28" s="51" t="s">
        <v>55</v>
      </c>
      <c r="R28" s="53">
        <v>0.13518207282913164</v>
      </c>
      <c r="S28" s="54">
        <v>45062</v>
      </c>
      <c r="T28" s="54" t="s">
        <v>84</v>
      </c>
      <c r="U28" s="54">
        <v>45072.55</v>
      </c>
      <c r="V28" s="26">
        <v>216</v>
      </c>
      <c r="W28" s="51">
        <v>0</v>
      </c>
      <c r="X28" s="51">
        <v>92</v>
      </c>
      <c r="Y28" s="26">
        <v>308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34">
        <v>0</v>
      </c>
      <c r="AG28" s="34">
        <v>0</v>
      </c>
      <c r="AH28" s="54" t="s">
        <v>52</v>
      </c>
      <c r="AI28" s="51" t="s">
        <v>56</v>
      </c>
    </row>
    <row r="29" spans="1:35" s="51" customFormat="1" x14ac:dyDescent="0.2">
      <c r="B29" s="51">
        <v>871410</v>
      </c>
      <c r="C29" s="52">
        <v>8155480000</v>
      </c>
      <c r="D29" s="52">
        <v>8155456013</v>
      </c>
      <c r="E29" s="52">
        <v>7.7999999999999999E-4</v>
      </c>
      <c r="F29" s="51">
        <v>232</v>
      </c>
      <c r="G29" s="57">
        <v>0</v>
      </c>
      <c r="H29" s="51">
        <v>232</v>
      </c>
      <c r="I29" s="51">
        <v>232</v>
      </c>
      <c r="J29" s="51">
        <v>195</v>
      </c>
      <c r="K29" s="2">
        <v>30.14</v>
      </c>
      <c r="L29" s="2">
        <v>0</v>
      </c>
      <c r="M29" s="2">
        <v>30.14</v>
      </c>
      <c r="N29" s="2">
        <v>30.14</v>
      </c>
      <c r="O29" s="2">
        <v>28.63</v>
      </c>
      <c r="P29" s="2">
        <v>28.63</v>
      </c>
      <c r="Q29" s="51" t="s">
        <v>55</v>
      </c>
      <c r="R29" s="53">
        <v>0.15456410256410258</v>
      </c>
      <c r="S29" s="54">
        <v>45065</v>
      </c>
      <c r="T29" s="54" t="s">
        <v>85</v>
      </c>
      <c r="U29" s="54">
        <v>45076.835299999999</v>
      </c>
      <c r="V29" s="26">
        <v>0</v>
      </c>
      <c r="W29" s="51">
        <v>0</v>
      </c>
      <c r="X29" s="51">
        <v>37</v>
      </c>
      <c r="Y29" s="26">
        <v>37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34">
        <v>0</v>
      </c>
      <c r="AG29" s="34">
        <v>0</v>
      </c>
      <c r="AH29" s="54" t="s">
        <v>52</v>
      </c>
      <c r="AI29" s="51" t="s">
        <v>56</v>
      </c>
    </row>
    <row r="30" spans="1:35" s="51" customFormat="1" x14ac:dyDescent="0.2">
      <c r="B30" s="51">
        <v>2275860</v>
      </c>
      <c r="C30" s="52">
        <v>7587149633</v>
      </c>
      <c r="D30" s="52">
        <v>7587149538</v>
      </c>
      <c r="E30" s="52">
        <v>8.8999999999999995E-4</v>
      </c>
      <c r="F30" s="51">
        <v>265</v>
      </c>
      <c r="G30" s="57">
        <v>596</v>
      </c>
      <c r="H30" s="51">
        <v>265</v>
      </c>
      <c r="I30" s="51">
        <v>861</v>
      </c>
      <c r="J30" s="51">
        <v>652</v>
      </c>
      <c r="K30" s="2">
        <v>8.48</v>
      </c>
      <c r="L30" s="2">
        <v>56.389999999999993</v>
      </c>
      <c r="M30" s="2">
        <v>64.86999999999999</v>
      </c>
      <c r="N30" s="2">
        <v>64.87</v>
      </c>
      <c r="O30" s="2">
        <v>61.63</v>
      </c>
      <c r="P30" s="2">
        <v>61.63</v>
      </c>
      <c r="Q30" s="51" t="s">
        <v>55</v>
      </c>
      <c r="R30" s="53">
        <v>9.9493865030674852E-2</v>
      </c>
      <c r="S30" s="54">
        <v>45065</v>
      </c>
      <c r="T30" s="54" t="s">
        <v>86</v>
      </c>
      <c r="U30" s="54">
        <v>45077.548699999999</v>
      </c>
      <c r="V30" s="26">
        <v>595</v>
      </c>
      <c r="W30" s="51">
        <v>0</v>
      </c>
      <c r="X30" s="51">
        <v>209</v>
      </c>
      <c r="Y30" s="26">
        <v>804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34">
        <v>0</v>
      </c>
      <c r="AG30" s="34">
        <v>0</v>
      </c>
      <c r="AH30" s="54" t="s">
        <v>52</v>
      </c>
      <c r="AI30" s="51" t="s">
        <v>56</v>
      </c>
    </row>
    <row r="31" spans="1:35" s="51" customFormat="1" x14ac:dyDescent="0.2">
      <c r="B31" s="51">
        <v>2635503</v>
      </c>
      <c r="C31" s="52">
        <v>5365463899</v>
      </c>
      <c r="D31" s="52">
        <v>5368229947</v>
      </c>
      <c r="E31" s="52">
        <v>9.2000000000000003E-4</v>
      </c>
      <c r="F31" s="51">
        <v>274</v>
      </c>
      <c r="G31" s="57">
        <v>62</v>
      </c>
      <c r="H31" s="51">
        <v>274</v>
      </c>
      <c r="I31" s="51">
        <v>336</v>
      </c>
      <c r="J31" s="51">
        <v>325</v>
      </c>
      <c r="K31" s="2">
        <v>39.85</v>
      </c>
      <c r="L31" s="2">
        <v>8.4</v>
      </c>
      <c r="M31" s="2">
        <v>48.25</v>
      </c>
      <c r="N31" s="2">
        <v>0</v>
      </c>
      <c r="O31" s="2">
        <v>0</v>
      </c>
      <c r="P31" s="2">
        <v>0</v>
      </c>
      <c r="Q31" s="51" t="s">
        <v>52</v>
      </c>
      <c r="R31" s="53" t="s">
        <v>52</v>
      </c>
      <c r="S31" s="54" t="s">
        <v>52</v>
      </c>
      <c r="T31" s="54" t="s">
        <v>52</v>
      </c>
      <c r="U31" s="54" t="s">
        <v>52</v>
      </c>
      <c r="V31" s="26">
        <v>61</v>
      </c>
      <c r="W31" s="51">
        <v>0</v>
      </c>
      <c r="X31" s="51">
        <v>11</v>
      </c>
      <c r="Y31" s="26">
        <v>72</v>
      </c>
      <c r="Z31" s="5">
        <v>0</v>
      </c>
      <c r="AA31" s="5">
        <v>0</v>
      </c>
      <c r="AB31" s="5">
        <v>0</v>
      </c>
      <c r="AC31" s="5">
        <v>0</v>
      </c>
      <c r="AD31" s="5">
        <v>45.837499999999999</v>
      </c>
      <c r="AE31" s="5">
        <v>0</v>
      </c>
      <c r="AF31" s="34">
        <v>0</v>
      </c>
      <c r="AG31" s="34">
        <v>0</v>
      </c>
      <c r="AH31" s="54" t="s">
        <v>52</v>
      </c>
      <c r="AI31" s="51" t="s">
        <v>50</v>
      </c>
    </row>
    <row r="32" spans="1:35" s="51" customFormat="1" x14ac:dyDescent="0.2">
      <c r="B32" s="51">
        <v>872034</v>
      </c>
      <c r="C32" s="52">
        <v>5108540000</v>
      </c>
      <c r="D32" s="52">
        <v>5108534567</v>
      </c>
      <c r="E32" s="52">
        <v>9.3000000000000005E-4</v>
      </c>
      <c r="F32" s="51">
        <v>277</v>
      </c>
      <c r="G32" s="57">
        <v>1683</v>
      </c>
      <c r="H32" s="51">
        <v>277</v>
      </c>
      <c r="I32" s="51">
        <v>1960</v>
      </c>
      <c r="J32" s="51">
        <v>1829</v>
      </c>
      <c r="K32" s="2">
        <v>22.57</v>
      </c>
      <c r="L32" s="2">
        <v>151.52000000000001</v>
      </c>
      <c r="M32" s="2">
        <v>174.09</v>
      </c>
      <c r="N32" s="2">
        <v>174.09</v>
      </c>
      <c r="O32" s="2">
        <v>165.39</v>
      </c>
      <c r="P32" s="2">
        <v>165.39</v>
      </c>
      <c r="Q32" s="51" t="s">
        <v>55</v>
      </c>
      <c r="R32" s="53">
        <v>9.5183160196828875E-2</v>
      </c>
      <c r="S32" s="54">
        <v>45071</v>
      </c>
      <c r="T32" s="54" t="s">
        <v>87</v>
      </c>
      <c r="U32" s="54">
        <v>45077.835200000001</v>
      </c>
      <c r="V32" s="26">
        <v>1682</v>
      </c>
      <c r="W32" s="51">
        <v>0</v>
      </c>
      <c r="X32" s="51">
        <v>131</v>
      </c>
      <c r="Y32" s="26">
        <v>1813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34">
        <v>0</v>
      </c>
      <c r="AG32" s="34">
        <v>0</v>
      </c>
      <c r="AH32" s="54" t="s">
        <v>52</v>
      </c>
      <c r="AI32" s="51" t="s">
        <v>56</v>
      </c>
    </row>
    <row r="33" spans="2:35" s="51" customFormat="1" x14ac:dyDescent="0.2">
      <c r="B33" s="51">
        <v>997774</v>
      </c>
      <c r="C33" s="52">
        <v>7185421000</v>
      </c>
      <c r="D33" s="52">
        <v>7185421261</v>
      </c>
      <c r="E33" s="52">
        <v>9.6000000000000002E-4</v>
      </c>
      <c r="F33" s="51">
        <v>286</v>
      </c>
      <c r="G33" s="57">
        <v>287</v>
      </c>
      <c r="H33" s="51">
        <v>286</v>
      </c>
      <c r="I33" s="51">
        <v>573</v>
      </c>
      <c r="J33" s="51">
        <v>417</v>
      </c>
      <c r="K33" s="2">
        <v>20.09</v>
      </c>
      <c r="L33" s="2">
        <v>39.79</v>
      </c>
      <c r="M33" s="2">
        <v>59.879999999999995</v>
      </c>
      <c r="N33" s="2">
        <v>59.88</v>
      </c>
      <c r="O33" s="2">
        <v>56.89</v>
      </c>
      <c r="P33" s="2">
        <v>56.89</v>
      </c>
      <c r="Q33" s="51" t="s">
        <v>55</v>
      </c>
      <c r="R33" s="53">
        <v>0.14359712230215829</v>
      </c>
      <c r="S33" s="54">
        <v>45063</v>
      </c>
      <c r="T33" s="54" t="s">
        <v>88</v>
      </c>
      <c r="U33" s="54">
        <v>45069.835299999999</v>
      </c>
      <c r="V33" s="26">
        <v>286</v>
      </c>
      <c r="W33" s="51">
        <v>0</v>
      </c>
      <c r="X33" s="51">
        <v>156</v>
      </c>
      <c r="Y33" s="26">
        <v>442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34">
        <v>0</v>
      </c>
      <c r="AG33" s="34">
        <v>0</v>
      </c>
      <c r="AH33" s="54" t="s">
        <v>52</v>
      </c>
      <c r="AI33" s="51" t="s">
        <v>56</v>
      </c>
    </row>
    <row r="34" spans="2:35" s="51" customFormat="1" x14ac:dyDescent="0.2">
      <c r="B34" s="51">
        <v>1323657</v>
      </c>
      <c r="C34" s="52">
        <v>3711285716</v>
      </c>
      <c r="D34" s="52">
        <v>3711285264</v>
      </c>
      <c r="E34" s="52">
        <v>9.7000000000000005E-4</v>
      </c>
      <c r="F34" s="51">
        <v>289</v>
      </c>
      <c r="G34" s="57">
        <v>359</v>
      </c>
      <c r="H34" s="51">
        <v>289</v>
      </c>
      <c r="I34" s="51">
        <v>648</v>
      </c>
      <c r="J34" s="51">
        <v>474</v>
      </c>
      <c r="K34" s="2">
        <v>17.79</v>
      </c>
      <c r="L34" s="2">
        <v>49.769999999999996</v>
      </c>
      <c r="M34" s="2">
        <v>67.56</v>
      </c>
      <c r="N34" s="2">
        <v>67.56</v>
      </c>
      <c r="O34" s="2">
        <v>64.180000000000007</v>
      </c>
      <c r="P34" s="2">
        <v>64.180000000000007</v>
      </c>
      <c r="Q34" s="51" t="s">
        <v>55</v>
      </c>
      <c r="R34" s="53">
        <v>0.14253164556962025</v>
      </c>
      <c r="S34" s="54">
        <v>45071</v>
      </c>
      <c r="T34" s="54" t="s">
        <v>89</v>
      </c>
      <c r="U34" s="54">
        <v>45077.835299999999</v>
      </c>
      <c r="V34" s="26">
        <v>358</v>
      </c>
      <c r="W34" s="51">
        <v>0</v>
      </c>
      <c r="X34" s="51">
        <v>174</v>
      </c>
      <c r="Y34" s="26">
        <v>532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34">
        <v>0</v>
      </c>
      <c r="AG34" s="34">
        <v>0</v>
      </c>
      <c r="AH34" s="54" t="s">
        <v>52</v>
      </c>
      <c r="AI34" s="51" t="s">
        <v>56</v>
      </c>
    </row>
    <row r="35" spans="2:35" s="51" customFormat="1" x14ac:dyDescent="0.2">
      <c r="B35" s="51">
        <v>883312</v>
      </c>
      <c r="C35" s="52">
        <v>6602100000</v>
      </c>
      <c r="D35" s="52">
        <v>6602106981</v>
      </c>
      <c r="E35" s="52">
        <v>1.0300000000000001E-3</v>
      </c>
      <c r="F35" s="51">
        <v>306</v>
      </c>
      <c r="G35" s="57">
        <v>158</v>
      </c>
      <c r="H35" s="51">
        <v>306</v>
      </c>
      <c r="I35" s="51">
        <v>464</v>
      </c>
      <c r="J35" s="51">
        <v>362</v>
      </c>
      <c r="K35" s="2">
        <v>31.55</v>
      </c>
      <c r="L35" s="2">
        <v>21.9</v>
      </c>
      <c r="M35" s="2">
        <v>53.45</v>
      </c>
      <c r="N35" s="2">
        <v>53.45</v>
      </c>
      <c r="O35" s="2">
        <v>50.78</v>
      </c>
      <c r="P35" s="2">
        <v>50.78</v>
      </c>
      <c r="Q35" s="51" t="s">
        <v>55</v>
      </c>
      <c r="R35" s="53">
        <v>0.14765193370165747</v>
      </c>
      <c r="S35" s="54">
        <v>45065</v>
      </c>
      <c r="T35" s="54" t="s">
        <v>90</v>
      </c>
      <c r="U35" s="54">
        <v>45076.836300000003</v>
      </c>
      <c r="V35" s="26">
        <v>158</v>
      </c>
      <c r="W35" s="51">
        <v>0</v>
      </c>
      <c r="X35" s="51">
        <v>102</v>
      </c>
      <c r="Y35" s="26">
        <v>260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34">
        <v>0</v>
      </c>
      <c r="AG35" s="34">
        <v>0</v>
      </c>
      <c r="AH35" s="54" t="s">
        <v>52</v>
      </c>
      <c r="AI35" s="51" t="s">
        <v>56</v>
      </c>
    </row>
    <row r="36" spans="2:35" s="51" customFormat="1" x14ac:dyDescent="0.2">
      <c r="B36" s="51">
        <v>2195535</v>
      </c>
      <c r="C36" s="52">
        <v>2209329780</v>
      </c>
      <c r="D36" s="52">
        <v>2209329997</v>
      </c>
      <c r="E36" s="52">
        <v>1.0399999999999999E-3</v>
      </c>
      <c r="F36" s="51">
        <v>309</v>
      </c>
      <c r="G36" s="57">
        <v>316</v>
      </c>
      <c r="H36" s="51">
        <v>309</v>
      </c>
      <c r="I36" s="51">
        <v>625</v>
      </c>
      <c r="J36" s="51">
        <v>512</v>
      </c>
      <c r="K36" s="2">
        <v>31.91</v>
      </c>
      <c r="L36" s="2">
        <v>46.41</v>
      </c>
      <c r="M36" s="2">
        <v>78.319999999999993</v>
      </c>
      <c r="N36" s="2">
        <v>0</v>
      </c>
      <c r="O36" s="2">
        <v>0</v>
      </c>
      <c r="P36" s="2">
        <v>0</v>
      </c>
      <c r="Q36" s="51" t="s">
        <v>52</v>
      </c>
      <c r="R36" s="53" t="s">
        <v>52</v>
      </c>
      <c r="S36" s="54" t="s">
        <v>52</v>
      </c>
      <c r="T36" s="54" t="s">
        <v>52</v>
      </c>
      <c r="U36" s="54" t="s">
        <v>52</v>
      </c>
      <c r="V36" s="26">
        <v>316</v>
      </c>
      <c r="W36" s="51">
        <v>0</v>
      </c>
      <c r="X36" s="51">
        <v>113</v>
      </c>
      <c r="Y36" s="26">
        <v>429</v>
      </c>
      <c r="Z36" s="5">
        <v>0</v>
      </c>
      <c r="AA36" s="5">
        <v>0</v>
      </c>
      <c r="AB36" s="5">
        <v>0</v>
      </c>
      <c r="AC36" s="5">
        <v>0</v>
      </c>
      <c r="AD36" s="5">
        <v>74.403999999999996</v>
      </c>
      <c r="AE36" s="5">
        <v>0</v>
      </c>
      <c r="AF36" s="34">
        <v>0</v>
      </c>
      <c r="AG36" s="34">
        <v>0</v>
      </c>
      <c r="AH36" s="54" t="s">
        <v>52</v>
      </c>
      <c r="AI36" s="51" t="s">
        <v>50</v>
      </c>
    </row>
    <row r="37" spans="2:35" s="51" customFormat="1" x14ac:dyDescent="0.2">
      <c r="B37" s="51">
        <v>1338667</v>
      </c>
      <c r="C37" s="52">
        <v>3740590000</v>
      </c>
      <c r="D37" s="52">
        <v>3740542831</v>
      </c>
      <c r="E37" s="52">
        <v>1.06E-3</v>
      </c>
      <c r="F37" s="51">
        <v>315</v>
      </c>
      <c r="G37" s="57">
        <v>97</v>
      </c>
      <c r="H37" s="51">
        <v>315</v>
      </c>
      <c r="I37" s="51">
        <v>412</v>
      </c>
      <c r="J37" s="51">
        <v>294</v>
      </c>
      <c r="K37" s="2">
        <v>29.85</v>
      </c>
      <c r="L37" s="2">
        <v>13.15</v>
      </c>
      <c r="M37" s="2">
        <v>43</v>
      </c>
      <c r="N37" s="2">
        <v>43</v>
      </c>
      <c r="O37" s="2">
        <v>40.85</v>
      </c>
      <c r="P37" s="2">
        <v>40.85</v>
      </c>
      <c r="Q37" s="51" t="s">
        <v>55</v>
      </c>
      <c r="R37" s="53">
        <v>0.14625850340136054</v>
      </c>
      <c r="S37" s="54">
        <v>45069</v>
      </c>
      <c r="T37" s="54" t="s">
        <v>91</v>
      </c>
      <c r="U37" s="54">
        <v>45086.8338</v>
      </c>
      <c r="V37" s="26">
        <v>97</v>
      </c>
      <c r="W37" s="51">
        <v>0</v>
      </c>
      <c r="X37" s="51">
        <v>118</v>
      </c>
      <c r="Y37" s="26">
        <v>215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34">
        <v>0</v>
      </c>
      <c r="AG37" s="34">
        <v>0</v>
      </c>
      <c r="AH37" s="54" t="s">
        <v>52</v>
      </c>
      <c r="AI37" s="51" t="s">
        <v>56</v>
      </c>
    </row>
    <row r="38" spans="2:35" s="51" customFormat="1" x14ac:dyDescent="0.2">
      <c r="B38" s="51">
        <v>2635434</v>
      </c>
      <c r="C38" s="52">
        <v>4114669406</v>
      </c>
      <c r="D38" s="52">
        <v>4119535097</v>
      </c>
      <c r="E38" s="52">
        <v>1.1000000000000001E-3</v>
      </c>
      <c r="F38" s="51">
        <v>327</v>
      </c>
      <c r="G38" s="57">
        <v>244</v>
      </c>
      <c r="H38" s="51">
        <v>327</v>
      </c>
      <c r="I38" s="51">
        <v>571</v>
      </c>
      <c r="J38" s="51">
        <v>324</v>
      </c>
      <c r="K38" s="2">
        <v>12.12</v>
      </c>
      <c r="L38" s="2">
        <v>33.08</v>
      </c>
      <c r="M38" s="2">
        <v>45.199999999999996</v>
      </c>
      <c r="N38" s="2">
        <v>45.2</v>
      </c>
      <c r="O38" s="2">
        <v>42.94</v>
      </c>
      <c r="P38" s="2">
        <v>42.94</v>
      </c>
      <c r="Q38" s="51" t="s">
        <v>55</v>
      </c>
      <c r="R38" s="53">
        <v>0.13950617283950617</v>
      </c>
      <c r="S38" s="54">
        <v>45062</v>
      </c>
      <c r="T38" s="54" t="s">
        <v>92</v>
      </c>
      <c r="U38" s="54">
        <v>45067.834699999999</v>
      </c>
      <c r="V38" s="26">
        <v>244</v>
      </c>
      <c r="W38" s="51">
        <v>0</v>
      </c>
      <c r="X38" s="51">
        <v>247</v>
      </c>
      <c r="Y38" s="26">
        <v>491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34">
        <v>0</v>
      </c>
      <c r="AG38" s="34">
        <v>0</v>
      </c>
      <c r="AH38" s="54" t="s">
        <v>52</v>
      </c>
      <c r="AI38" s="51" t="s">
        <v>56</v>
      </c>
    </row>
    <row r="39" spans="2:35" s="51" customFormat="1" x14ac:dyDescent="0.2">
      <c r="B39" s="51">
        <v>2594300</v>
      </c>
      <c r="C39" s="52">
        <v>9601148632</v>
      </c>
      <c r="D39" s="52">
        <v>9605721331</v>
      </c>
      <c r="E39" s="52">
        <v>1.1199999999999999E-3</v>
      </c>
      <c r="F39" s="51">
        <v>333</v>
      </c>
      <c r="G39" s="57">
        <v>96</v>
      </c>
      <c r="H39" s="51">
        <v>333</v>
      </c>
      <c r="I39" s="51">
        <v>429</v>
      </c>
      <c r="J39" s="51">
        <v>416</v>
      </c>
      <c r="K39" s="2">
        <v>48.49</v>
      </c>
      <c r="L39" s="2">
        <v>13.010000000000002</v>
      </c>
      <c r="M39" s="2">
        <v>61.5</v>
      </c>
      <c r="N39" s="2">
        <v>61.5</v>
      </c>
      <c r="O39" s="2">
        <v>58.43</v>
      </c>
      <c r="P39" s="2">
        <v>58.43</v>
      </c>
      <c r="Q39" s="51" t="s">
        <v>55</v>
      </c>
      <c r="R39" s="53">
        <v>0.14783653846153846</v>
      </c>
      <c r="S39" s="54">
        <v>45062</v>
      </c>
      <c r="T39" s="54" t="s">
        <v>93</v>
      </c>
      <c r="U39" s="54">
        <v>45069.835400000004</v>
      </c>
      <c r="V39" s="26">
        <v>96</v>
      </c>
      <c r="W39" s="51">
        <v>0</v>
      </c>
      <c r="X39" s="51">
        <v>13</v>
      </c>
      <c r="Y39" s="26">
        <v>109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34">
        <v>0</v>
      </c>
      <c r="AG39" s="34">
        <v>0</v>
      </c>
      <c r="AH39" s="54" t="s">
        <v>52</v>
      </c>
      <c r="AI39" s="51" t="s">
        <v>56</v>
      </c>
    </row>
    <row r="40" spans="2:35" s="51" customFormat="1" x14ac:dyDescent="0.2">
      <c r="B40" s="51">
        <v>1302918</v>
      </c>
      <c r="C40" s="52">
        <v>9805500000</v>
      </c>
      <c r="D40" s="52">
        <v>9805504060</v>
      </c>
      <c r="E40" s="52">
        <v>1.14E-3</v>
      </c>
      <c r="F40" s="51">
        <v>339</v>
      </c>
      <c r="G40" s="57">
        <v>172</v>
      </c>
      <c r="H40" s="51">
        <v>339</v>
      </c>
      <c r="I40" s="51">
        <v>511</v>
      </c>
      <c r="J40" s="51">
        <v>389</v>
      </c>
      <c r="K40" s="2">
        <v>32.869999999999997</v>
      </c>
      <c r="L40" s="2">
        <v>23.32</v>
      </c>
      <c r="M40" s="2">
        <v>56.19</v>
      </c>
      <c r="N40" s="2">
        <v>56.19</v>
      </c>
      <c r="O40" s="2">
        <v>53.38</v>
      </c>
      <c r="P40" s="2">
        <v>53.38</v>
      </c>
      <c r="Q40" s="51" t="s">
        <v>55</v>
      </c>
      <c r="R40" s="53">
        <v>0.14444730077120821</v>
      </c>
      <c r="S40" s="54">
        <v>45062</v>
      </c>
      <c r="T40" s="54" t="s">
        <v>94</v>
      </c>
      <c r="U40" s="54">
        <v>45069.834799999997</v>
      </c>
      <c r="V40" s="26">
        <v>172</v>
      </c>
      <c r="W40" s="51">
        <v>0</v>
      </c>
      <c r="X40" s="51">
        <v>122</v>
      </c>
      <c r="Y40" s="26">
        <v>294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34">
        <v>0</v>
      </c>
      <c r="AG40" s="34">
        <v>0</v>
      </c>
      <c r="AH40" s="54" t="s">
        <v>52</v>
      </c>
      <c r="AI40" s="51" t="s">
        <v>56</v>
      </c>
    </row>
    <row r="41" spans="2:35" s="51" customFormat="1" x14ac:dyDescent="0.2">
      <c r="B41" s="51">
        <v>998797</v>
      </c>
      <c r="C41" s="52">
        <v>2902098912</v>
      </c>
      <c r="D41" s="52">
        <v>2902098089</v>
      </c>
      <c r="E41" s="52">
        <v>1.1800000000000001E-3</v>
      </c>
      <c r="F41" s="51">
        <v>351</v>
      </c>
      <c r="G41" s="57">
        <v>164</v>
      </c>
      <c r="H41" s="51">
        <v>351</v>
      </c>
      <c r="I41" s="51">
        <v>515</v>
      </c>
      <c r="J41" s="51">
        <v>436</v>
      </c>
      <c r="K41" s="2">
        <v>41.21</v>
      </c>
      <c r="L41" s="2">
        <v>22.23</v>
      </c>
      <c r="M41" s="2">
        <v>63.44</v>
      </c>
      <c r="N41" s="2">
        <v>63.44</v>
      </c>
      <c r="O41" s="2">
        <v>60.27</v>
      </c>
      <c r="P41" s="2">
        <v>60.27</v>
      </c>
      <c r="Q41" s="51" t="s">
        <v>55</v>
      </c>
      <c r="R41" s="53">
        <v>0.14550458715596329</v>
      </c>
      <c r="S41" s="54">
        <v>45063</v>
      </c>
      <c r="T41" s="54" t="s">
        <v>95</v>
      </c>
      <c r="U41" s="54">
        <v>45069.835299999999</v>
      </c>
      <c r="V41" s="26">
        <v>164</v>
      </c>
      <c r="W41" s="51">
        <v>0</v>
      </c>
      <c r="X41" s="51">
        <v>79</v>
      </c>
      <c r="Y41" s="26">
        <v>243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34">
        <v>0</v>
      </c>
      <c r="AG41" s="34">
        <v>0</v>
      </c>
      <c r="AH41" s="54" t="s">
        <v>52</v>
      </c>
      <c r="AI41" s="51" t="s">
        <v>56</v>
      </c>
    </row>
    <row r="42" spans="2:35" s="51" customFormat="1" x14ac:dyDescent="0.2">
      <c r="B42" s="51">
        <v>1063493</v>
      </c>
      <c r="C42" s="52">
        <v>2943200000</v>
      </c>
      <c r="D42" s="52">
        <v>2943247611</v>
      </c>
      <c r="E42" s="52">
        <v>1.2199999999999999E-3</v>
      </c>
      <c r="F42" s="51">
        <v>363</v>
      </c>
      <c r="G42" s="57">
        <v>1318</v>
      </c>
      <c r="H42" s="51">
        <v>363</v>
      </c>
      <c r="I42" s="51">
        <v>1681</v>
      </c>
      <c r="J42" s="51">
        <v>1599</v>
      </c>
      <c r="K42" s="2">
        <v>42.57</v>
      </c>
      <c r="L42" s="2">
        <v>118.66</v>
      </c>
      <c r="M42" s="2">
        <v>161.22999999999999</v>
      </c>
      <c r="N42" s="2">
        <v>161.22999999999999</v>
      </c>
      <c r="O42" s="2">
        <v>153.16999999999999</v>
      </c>
      <c r="P42" s="2">
        <v>153.16999999999999</v>
      </c>
      <c r="Q42" s="51" t="s">
        <v>55</v>
      </c>
      <c r="R42" s="53">
        <v>0.10083176985616009</v>
      </c>
      <c r="S42" s="54">
        <v>45064</v>
      </c>
      <c r="T42" s="54" t="s">
        <v>96</v>
      </c>
      <c r="U42" s="54">
        <v>45070.835099999997</v>
      </c>
      <c r="V42" s="26">
        <v>1317</v>
      </c>
      <c r="W42" s="51">
        <v>0</v>
      </c>
      <c r="X42" s="51">
        <v>82</v>
      </c>
      <c r="Y42" s="26">
        <v>1399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34">
        <v>0</v>
      </c>
      <c r="AG42" s="34">
        <v>0</v>
      </c>
      <c r="AH42" s="54" t="s">
        <v>52</v>
      </c>
      <c r="AI42" s="51" t="s">
        <v>56</v>
      </c>
    </row>
    <row r="43" spans="2:35" s="51" customFormat="1" x14ac:dyDescent="0.2">
      <c r="B43" s="51">
        <v>1290891</v>
      </c>
      <c r="C43" s="52">
        <v>9930938223</v>
      </c>
      <c r="D43" s="52">
        <v>9930938131</v>
      </c>
      <c r="E43" s="52">
        <v>1.23E-3</v>
      </c>
      <c r="F43" s="51">
        <v>366</v>
      </c>
      <c r="G43" s="57">
        <v>470</v>
      </c>
      <c r="H43" s="51">
        <v>366</v>
      </c>
      <c r="I43" s="51">
        <v>836</v>
      </c>
      <c r="J43" s="51">
        <v>695</v>
      </c>
      <c r="K43" s="2">
        <v>34.79</v>
      </c>
      <c r="L43" s="2">
        <v>60.730000000000004</v>
      </c>
      <c r="M43" s="2">
        <v>95.52000000000001</v>
      </c>
      <c r="N43" s="2">
        <v>95.52</v>
      </c>
      <c r="O43" s="2">
        <v>90.74</v>
      </c>
      <c r="P43" s="2">
        <v>90.74</v>
      </c>
      <c r="Q43" s="51" t="s">
        <v>55</v>
      </c>
      <c r="R43" s="53">
        <v>0.1374388489208633</v>
      </c>
      <c r="S43" s="54">
        <v>45071</v>
      </c>
      <c r="T43" s="54" t="s">
        <v>97</v>
      </c>
      <c r="U43" s="54">
        <v>45082.837399999997</v>
      </c>
      <c r="V43" s="26">
        <v>469</v>
      </c>
      <c r="W43" s="51">
        <v>0</v>
      </c>
      <c r="X43" s="51">
        <v>141</v>
      </c>
      <c r="Y43" s="26">
        <v>610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34">
        <v>0</v>
      </c>
      <c r="AG43" s="34">
        <v>0</v>
      </c>
      <c r="AH43" s="54" t="s">
        <v>52</v>
      </c>
      <c r="AI43" s="51" t="s">
        <v>56</v>
      </c>
    </row>
    <row r="44" spans="2:35" s="51" customFormat="1" x14ac:dyDescent="0.2">
      <c r="B44" s="51">
        <v>866330</v>
      </c>
      <c r="C44" s="52">
        <v>295869146</v>
      </c>
      <c r="D44" s="52">
        <v>295869672</v>
      </c>
      <c r="E44" s="52">
        <v>1.25E-3</v>
      </c>
      <c r="F44" s="51">
        <v>372</v>
      </c>
      <c r="G44" s="57">
        <v>0</v>
      </c>
      <c r="H44" s="51">
        <v>372</v>
      </c>
      <c r="I44" s="51">
        <v>372</v>
      </c>
      <c r="J44" s="51">
        <v>306</v>
      </c>
      <c r="K44" s="2">
        <v>46.36</v>
      </c>
      <c r="L44" s="2">
        <v>0</v>
      </c>
      <c r="M44" s="2">
        <v>46.36</v>
      </c>
      <c r="N44" s="2">
        <v>46.36</v>
      </c>
      <c r="O44" s="2">
        <v>44.04</v>
      </c>
      <c r="P44" s="2">
        <v>44.04</v>
      </c>
      <c r="Q44" s="51" t="s">
        <v>55</v>
      </c>
      <c r="R44" s="53">
        <v>0.15150326797385621</v>
      </c>
      <c r="S44" s="54">
        <v>45062</v>
      </c>
      <c r="T44" s="54" t="s">
        <v>98</v>
      </c>
      <c r="U44" s="54">
        <v>45072.8344</v>
      </c>
      <c r="V44" s="26">
        <v>0</v>
      </c>
      <c r="W44" s="51">
        <v>0</v>
      </c>
      <c r="X44" s="51">
        <v>66</v>
      </c>
      <c r="Y44" s="26">
        <v>66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34">
        <v>0</v>
      </c>
      <c r="AG44" s="34">
        <v>0</v>
      </c>
      <c r="AH44" s="54" t="s">
        <v>52</v>
      </c>
      <c r="AI44" s="51" t="s">
        <v>56</v>
      </c>
    </row>
    <row r="45" spans="2:35" s="51" customFormat="1" x14ac:dyDescent="0.2">
      <c r="B45" s="51">
        <v>1303958</v>
      </c>
      <c r="C45" s="52">
        <v>3767578270</v>
      </c>
      <c r="D45" s="52">
        <v>3767578697</v>
      </c>
      <c r="E45" s="52">
        <v>1.2600000000000001E-3</v>
      </c>
      <c r="F45" s="51">
        <v>375</v>
      </c>
      <c r="G45" s="57">
        <v>781</v>
      </c>
      <c r="H45" s="51">
        <v>375</v>
      </c>
      <c r="I45" s="51">
        <v>1156</v>
      </c>
      <c r="J45" s="51">
        <v>1050</v>
      </c>
      <c r="K45" s="2">
        <v>40.76</v>
      </c>
      <c r="L45" s="2">
        <v>70.31</v>
      </c>
      <c r="M45" s="2">
        <v>111.07</v>
      </c>
      <c r="N45" s="2">
        <v>111.07</v>
      </c>
      <c r="O45" s="2">
        <v>105.52</v>
      </c>
      <c r="P45" s="2">
        <v>105.52</v>
      </c>
      <c r="Q45" s="51" t="s">
        <v>55</v>
      </c>
      <c r="R45" s="53">
        <v>0.10578095238095238</v>
      </c>
      <c r="S45" s="54">
        <v>45063</v>
      </c>
      <c r="T45" s="54" t="s">
        <v>99</v>
      </c>
      <c r="U45" s="54">
        <v>45069.835299999999</v>
      </c>
      <c r="V45" s="26">
        <v>780</v>
      </c>
      <c r="W45" s="51">
        <v>0</v>
      </c>
      <c r="X45" s="51">
        <v>106</v>
      </c>
      <c r="Y45" s="26">
        <v>886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34">
        <v>0</v>
      </c>
      <c r="AG45" s="34">
        <v>0</v>
      </c>
      <c r="AH45" s="54" t="s">
        <v>52</v>
      </c>
      <c r="AI45" s="51" t="s">
        <v>56</v>
      </c>
    </row>
    <row r="46" spans="2:35" s="51" customFormat="1" x14ac:dyDescent="0.2">
      <c r="B46" s="51">
        <v>1337735</v>
      </c>
      <c r="C46" s="52">
        <v>1600450000</v>
      </c>
      <c r="D46" s="52">
        <v>1600460011</v>
      </c>
      <c r="E46" s="52">
        <v>1.2999999999999999E-3</v>
      </c>
      <c r="F46" s="51">
        <v>387</v>
      </c>
      <c r="G46" s="57">
        <v>313</v>
      </c>
      <c r="H46" s="51">
        <v>387</v>
      </c>
      <c r="I46" s="51">
        <v>700</v>
      </c>
      <c r="J46" s="51">
        <v>599</v>
      </c>
      <c r="K46" s="2">
        <v>43.33</v>
      </c>
      <c r="L46" s="2">
        <v>28.18</v>
      </c>
      <c r="M46" s="2">
        <v>71.509999999999991</v>
      </c>
      <c r="N46" s="2">
        <v>71.510000000000005</v>
      </c>
      <c r="O46" s="2">
        <v>67.930000000000007</v>
      </c>
      <c r="P46" s="2">
        <v>67.930000000000007</v>
      </c>
      <c r="Q46" s="51" t="s">
        <v>55</v>
      </c>
      <c r="R46" s="53">
        <v>0.1193823038397329</v>
      </c>
      <c r="S46" s="54">
        <v>45065</v>
      </c>
      <c r="T46" s="54" t="s">
        <v>100</v>
      </c>
      <c r="U46" s="54">
        <v>45076.838000000003</v>
      </c>
      <c r="V46" s="26">
        <v>312</v>
      </c>
      <c r="W46" s="51">
        <v>0</v>
      </c>
      <c r="X46" s="51">
        <v>101</v>
      </c>
      <c r="Y46" s="26">
        <v>413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34">
        <v>0</v>
      </c>
      <c r="AG46" s="34">
        <v>0</v>
      </c>
      <c r="AH46" s="54" t="s">
        <v>52</v>
      </c>
      <c r="AI46" s="51" t="s">
        <v>56</v>
      </c>
    </row>
    <row r="47" spans="2:35" s="51" customFormat="1" x14ac:dyDescent="0.2">
      <c r="B47" s="51">
        <v>1291134</v>
      </c>
      <c r="C47" s="52">
        <v>7821481000</v>
      </c>
      <c r="D47" s="52">
        <v>7821453062</v>
      </c>
      <c r="E47" s="52">
        <v>1.31E-3</v>
      </c>
      <c r="F47" s="51">
        <v>390</v>
      </c>
      <c r="G47" s="57">
        <v>103</v>
      </c>
      <c r="H47" s="51">
        <v>390</v>
      </c>
      <c r="I47" s="51">
        <v>493</v>
      </c>
      <c r="J47" s="51">
        <v>391</v>
      </c>
      <c r="K47" s="2">
        <v>43.64</v>
      </c>
      <c r="L47" s="2">
        <v>13.96</v>
      </c>
      <c r="M47" s="2">
        <v>57.6</v>
      </c>
      <c r="N47" s="2">
        <v>57.6</v>
      </c>
      <c r="O47" s="2">
        <v>54.72</v>
      </c>
      <c r="P47" s="2">
        <v>54.72</v>
      </c>
      <c r="Q47" s="51" t="s">
        <v>55</v>
      </c>
      <c r="R47" s="53">
        <v>0.1473145780051151</v>
      </c>
      <c r="S47" s="54">
        <v>45065</v>
      </c>
      <c r="T47" s="54" t="s">
        <v>101</v>
      </c>
      <c r="U47" s="54">
        <v>45071.834900000002</v>
      </c>
      <c r="V47" s="26">
        <v>102</v>
      </c>
      <c r="W47" s="51">
        <v>0</v>
      </c>
      <c r="X47" s="51">
        <v>102</v>
      </c>
      <c r="Y47" s="26">
        <v>204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34">
        <v>0</v>
      </c>
      <c r="AG47" s="34">
        <v>0</v>
      </c>
      <c r="AH47" s="54" t="s">
        <v>52</v>
      </c>
      <c r="AI47" s="51" t="s">
        <v>56</v>
      </c>
    </row>
    <row r="48" spans="2:35" s="51" customFormat="1" x14ac:dyDescent="0.2">
      <c r="B48" s="51">
        <v>376376</v>
      </c>
      <c r="C48" s="52">
        <v>1634111298</v>
      </c>
      <c r="D48" s="52">
        <v>1634111492</v>
      </c>
      <c r="E48" s="52">
        <v>1.31E-3</v>
      </c>
      <c r="F48" s="51">
        <v>390</v>
      </c>
      <c r="G48" s="57">
        <v>155</v>
      </c>
      <c r="H48" s="51">
        <v>390</v>
      </c>
      <c r="I48" s="51">
        <v>545</v>
      </c>
      <c r="J48" s="51">
        <v>446</v>
      </c>
      <c r="K48" s="2">
        <v>44.99</v>
      </c>
      <c r="L48" s="2">
        <v>21.49</v>
      </c>
      <c r="M48" s="2">
        <v>66.48</v>
      </c>
      <c r="N48" s="2">
        <v>66.48</v>
      </c>
      <c r="O48" s="2">
        <v>63.16</v>
      </c>
      <c r="P48" s="2">
        <v>63.16</v>
      </c>
      <c r="Q48" s="51" t="s">
        <v>55</v>
      </c>
      <c r="R48" s="53">
        <v>0.14905829596412556</v>
      </c>
      <c r="S48" s="54">
        <v>45069</v>
      </c>
      <c r="T48" s="54" t="s">
        <v>102</v>
      </c>
      <c r="U48" s="54">
        <v>45083.5291</v>
      </c>
      <c r="V48" s="26">
        <v>154</v>
      </c>
      <c r="W48" s="51">
        <v>0</v>
      </c>
      <c r="X48" s="51">
        <v>99</v>
      </c>
      <c r="Y48" s="26">
        <v>253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34">
        <v>0</v>
      </c>
      <c r="AG48" s="34">
        <v>0</v>
      </c>
      <c r="AH48" s="54" t="s">
        <v>52</v>
      </c>
      <c r="AI48" s="51" t="s">
        <v>56</v>
      </c>
    </row>
    <row r="49" spans="2:35" s="51" customFormat="1" x14ac:dyDescent="0.2">
      <c r="B49" s="51">
        <v>2387705</v>
      </c>
      <c r="C49" s="52">
        <v>7780704959</v>
      </c>
      <c r="D49" s="52">
        <v>7781774615</v>
      </c>
      <c r="E49" s="52">
        <v>1.32E-3</v>
      </c>
      <c r="F49" s="51">
        <v>393</v>
      </c>
      <c r="G49" s="57">
        <v>0</v>
      </c>
      <c r="H49" s="51">
        <v>393</v>
      </c>
      <c r="I49" s="51">
        <v>393</v>
      </c>
      <c r="J49" s="51">
        <v>393</v>
      </c>
      <c r="K49" s="2">
        <v>59.54</v>
      </c>
      <c r="L49" s="2">
        <v>0</v>
      </c>
      <c r="M49" s="2">
        <v>59.54</v>
      </c>
      <c r="N49" s="2">
        <v>59.54</v>
      </c>
      <c r="O49" s="2">
        <v>56.56</v>
      </c>
      <c r="P49" s="2">
        <v>56.56</v>
      </c>
      <c r="Q49" s="51" t="s">
        <v>55</v>
      </c>
      <c r="R49" s="53">
        <v>0.15150127226463103</v>
      </c>
      <c r="S49" s="54">
        <v>45071</v>
      </c>
      <c r="T49" s="54" t="s">
        <v>103</v>
      </c>
      <c r="U49" s="54">
        <v>45077.835400000004</v>
      </c>
      <c r="V49" s="26">
        <v>0</v>
      </c>
      <c r="W49" s="51">
        <v>0</v>
      </c>
      <c r="X49" s="51">
        <v>0</v>
      </c>
      <c r="Y49" s="26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34">
        <v>0</v>
      </c>
      <c r="AG49" s="34">
        <v>0</v>
      </c>
      <c r="AH49" s="54" t="s">
        <v>52</v>
      </c>
      <c r="AI49" s="51" t="s">
        <v>56</v>
      </c>
    </row>
    <row r="50" spans="2:35" s="51" customFormat="1" x14ac:dyDescent="0.2">
      <c r="B50" s="51">
        <v>1014660</v>
      </c>
      <c r="C50" s="52">
        <v>2140429887</v>
      </c>
      <c r="D50" s="52">
        <v>2140429819</v>
      </c>
      <c r="E50" s="52">
        <v>1.4E-3</v>
      </c>
      <c r="F50" s="51">
        <v>417</v>
      </c>
      <c r="G50" s="57">
        <v>17</v>
      </c>
      <c r="H50" s="51">
        <v>417</v>
      </c>
      <c r="I50" s="51">
        <v>434</v>
      </c>
      <c r="J50" s="51">
        <v>327</v>
      </c>
      <c r="K50" s="2">
        <v>46.96</v>
      </c>
      <c r="L50" s="2">
        <v>2.2999999999999998</v>
      </c>
      <c r="M50" s="2">
        <v>49.26</v>
      </c>
      <c r="N50" s="2">
        <v>49.26</v>
      </c>
      <c r="O50" s="2">
        <v>46.8</v>
      </c>
      <c r="P50" s="2">
        <v>46.8</v>
      </c>
      <c r="Q50" s="51" t="s">
        <v>55</v>
      </c>
      <c r="R50" s="53">
        <v>0.15064220183486238</v>
      </c>
      <c r="S50" s="54">
        <v>45071</v>
      </c>
      <c r="T50" s="54" t="s">
        <v>104</v>
      </c>
      <c r="U50" s="54">
        <v>45079.834499999997</v>
      </c>
      <c r="V50" s="26">
        <v>16</v>
      </c>
      <c r="W50" s="51">
        <v>0</v>
      </c>
      <c r="X50" s="51">
        <v>107</v>
      </c>
      <c r="Y50" s="26">
        <v>123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34">
        <v>0</v>
      </c>
      <c r="AG50" s="34">
        <v>0</v>
      </c>
      <c r="AH50" s="54" t="s">
        <v>52</v>
      </c>
      <c r="AI50" s="51" t="s">
        <v>56</v>
      </c>
    </row>
    <row r="51" spans="2:35" s="51" customFormat="1" x14ac:dyDescent="0.2">
      <c r="B51" s="51">
        <v>1288746</v>
      </c>
      <c r="C51" s="52">
        <v>7124291000</v>
      </c>
      <c r="D51" s="52">
        <v>7124297578</v>
      </c>
      <c r="E51" s="52">
        <v>1.41E-3</v>
      </c>
      <c r="F51" s="51">
        <v>420</v>
      </c>
      <c r="G51" s="57">
        <v>2484</v>
      </c>
      <c r="H51" s="51">
        <v>420</v>
      </c>
      <c r="I51" s="51">
        <v>2904</v>
      </c>
      <c r="J51" s="51">
        <v>2484</v>
      </c>
      <c r="K51" s="2">
        <v>0</v>
      </c>
      <c r="L51" s="2">
        <v>223.63</v>
      </c>
      <c r="M51" s="2">
        <v>223.63</v>
      </c>
      <c r="N51" s="2">
        <v>223.63</v>
      </c>
      <c r="O51" s="2">
        <v>212.45</v>
      </c>
      <c r="P51" s="2">
        <v>212.45</v>
      </c>
      <c r="Q51" s="51" t="s">
        <v>55</v>
      </c>
      <c r="R51" s="53">
        <v>9.0028180354267309E-2</v>
      </c>
      <c r="S51" s="54">
        <v>45062</v>
      </c>
      <c r="T51" s="54" t="s">
        <v>105</v>
      </c>
      <c r="U51" s="54">
        <v>45068.835599999999</v>
      </c>
      <c r="V51" s="26">
        <v>2484</v>
      </c>
      <c r="W51" s="51">
        <v>0</v>
      </c>
      <c r="X51" s="51">
        <v>420</v>
      </c>
      <c r="Y51" s="26">
        <v>2904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34">
        <v>0</v>
      </c>
      <c r="AG51" s="34">
        <v>0</v>
      </c>
      <c r="AH51" s="54" t="s">
        <v>52</v>
      </c>
    </row>
    <row r="52" spans="2:35" s="51" customFormat="1" x14ac:dyDescent="0.2">
      <c r="B52" s="51">
        <v>1217314</v>
      </c>
      <c r="C52" s="52">
        <v>9104271158</v>
      </c>
      <c r="D52" s="52">
        <v>9104271909</v>
      </c>
      <c r="E52" s="52">
        <v>1.41E-3</v>
      </c>
      <c r="F52" s="51">
        <v>420</v>
      </c>
      <c r="G52" s="57">
        <v>154</v>
      </c>
      <c r="H52" s="51">
        <v>420</v>
      </c>
      <c r="I52" s="51">
        <v>574</v>
      </c>
      <c r="J52" s="51">
        <v>481</v>
      </c>
      <c r="K52" s="2">
        <v>49.54</v>
      </c>
      <c r="L52" s="2">
        <v>20.869999999999997</v>
      </c>
      <c r="M52" s="2">
        <v>70.41</v>
      </c>
      <c r="N52" s="2">
        <v>70.41</v>
      </c>
      <c r="O52" s="2">
        <v>66.89</v>
      </c>
      <c r="P52" s="2">
        <v>66.89</v>
      </c>
      <c r="Q52" s="51" t="s">
        <v>55</v>
      </c>
      <c r="R52" s="53">
        <v>0.14638253638253637</v>
      </c>
      <c r="S52" s="54">
        <v>45065</v>
      </c>
      <c r="T52" s="54" t="s">
        <v>106</v>
      </c>
      <c r="U52" s="54">
        <v>45071.834900000002</v>
      </c>
      <c r="V52" s="26">
        <v>153</v>
      </c>
      <c r="W52" s="51">
        <v>0</v>
      </c>
      <c r="X52" s="51">
        <v>93</v>
      </c>
      <c r="Y52" s="26">
        <v>246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34">
        <v>0</v>
      </c>
      <c r="AG52" s="34">
        <v>0</v>
      </c>
      <c r="AH52" s="54" t="s">
        <v>52</v>
      </c>
      <c r="AI52" s="51" t="s">
        <v>56</v>
      </c>
    </row>
    <row r="53" spans="2:35" s="51" customFormat="1" x14ac:dyDescent="0.2">
      <c r="B53" s="51">
        <v>1678657</v>
      </c>
      <c r="C53" s="52">
        <v>1896516660</v>
      </c>
      <c r="D53" s="52">
        <v>1896516773</v>
      </c>
      <c r="E53" s="52">
        <v>1.42E-3</v>
      </c>
      <c r="F53" s="51">
        <v>422</v>
      </c>
      <c r="G53" s="57">
        <v>2904</v>
      </c>
      <c r="H53" s="51">
        <v>422</v>
      </c>
      <c r="I53" s="51">
        <v>3326</v>
      </c>
      <c r="J53" s="51">
        <v>2904</v>
      </c>
      <c r="K53" s="2">
        <v>0</v>
      </c>
      <c r="L53" s="2">
        <v>261.45</v>
      </c>
      <c r="M53" s="2">
        <v>261.45</v>
      </c>
      <c r="N53" s="2">
        <v>261.45</v>
      </c>
      <c r="O53" s="2">
        <v>248.38</v>
      </c>
      <c r="P53" s="2">
        <v>248.38</v>
      </c>
      <c r="Q53" s="51" t="s">
        <v>55</v>
      </c>
      <c r="R53" s="53">
        <v>9.0030991735537191E-2</v>
      </c>
      <c r="S53" s="54">
        <v>45071</v>
      </c>
      <c r="T53" s="54" t="s">
        <v>107</v>
      </c>
      <c r="U53" s="54">
        <v>45078.835400000004</v>
      </c>
      <c r="V53" s="26">
        <v>2903</v>
      </c>
      <c r="W53" s="51">
        <v>0</v>
      </c>
      <c r="X53" s="51">
        <v>422</v>
      </c>
      <c r="Y53" s="26">
        <v>3325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34">
        <v>0</v>
      </c>
      <c r="AG53" s="34">
        <v>0</v>
      </c>
      <c r="AH53" s="54" t="s">
        <v>52</v>
      </c>
    </row>
    <row r="54" spans="2:35" s="51" customFormat="1" x14ac:dyDescent="0.2">
      <c r="B54" s="51">
        <v>2635488</v>
      </c>
      <c r="C54" s="52">
        <v>9415526445</v>
      </c>
      <c r="D54" s="52">
        <v>9418027296</v>
      </c>
      <c r="E54" s="52">
        <v>1.42E-3</v>
      </c>
      <c r="F54" s="51">
        <v>422</v>
      </c>
      <c r="G54" s="57">
        <v>229</v>
      </c>
      <c r="H54" s="51">
        <v>422</v>
      </c>
      <c r="I54" s="51">
        <v>651</v>
      </c>
      <c r="J54" s="51">
        <v>419</v>
      </c>
      <c r="K54" s="2">
        <v>28.8</v>
      </c>
      <c r="L54" s="2">
        <v>31.04</v>
      </c>
      <c r="M54" s="2">
        <v>59.84</v>
      </c>
      <c r="N54" s="2">
        <v>59.84</v>
      </c>
      <c r="O54" s="2">
        <v>56.85</v>
      </c>
      <c r="P54" s="2">
        <v>56.85</v>
      </c>
      <c r="Q54" s="51" t="s">
        <v>55</v>
      </c>
      <c r="R54" s="53">
        <v>0.14281622911694511</v>
      </c>
      <c r="S54" s="54">
        <v>45063</v>
      </c>
      <c r="T54" s="54" t="s">
        <v>108</v>
      </c>
      <c r="U54" s="54">
        <v>45076.8364</v>
      </c>
      <c r="V54" s="26">
        <v>228</v>
      </c>
      <c r="W54" s="51">
        <v>0</v>
      </c>
      <c r="X54" s="51">
        <v>232</v>
      </c>
      <c r="Y54" s="26">
        <v>460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34">
        <v>0</v>
      </c>
      <c r="AG54" s="34">
        <v>0</v>
      </c>
      <c r="AH54" s="54" t="s">
        <v>52</v>
      </c>
      <c r="AI54" s="51" t="s">
        <v>56</v>
      </c>
    </row>
    <row r="55" spans="2:35" s="51" customFormat="1" x14ac:dyDescent="0.2">
      <c r="B55" s="51">
        <v>2288591</v>
      </c>
      <c r="C55" s="52">
        <v>8280560547</v>
      </c>
      <c r="D55" s="52">
        <v>8280560191</v>
      </c>
      <c r="E55" s="52">
        <v>1.49E-3</v>
      </c>
      <c r="F55" s="51">
        <v>443</v>
      </c>
      <c r="G55" s="57">
        <v>142</v>
      </c>
      <c r="H55" s="51">
        <v>443</v>
      </c>
      <c r="I55" s="51">
        <v>585</v>
      </c>
      <c r="J55" s="51">
        <v>403</v>
      </c>
      <c r="K55" s="2">
        <v>42.49</v>
      </c>
      <c r="L55" s="2">
        <v>20.85</v>
      </c>
      <c r="M55" s="2">
        <v>63.34</v>
      </c>
      <c r="N55" s="2">
        <v>63.34</v>
      </c>
      <c r="O55" s="2">
        <v>60.17</v>
      </c>
      <c r="P55" s="2">
        <v>60.17</v>
      </c>
      <c r="Q55" s="51" t="s">
        <v>55</v>
      </c>
      <c r="R55" s="53">
        <v>0.15717121588089331</v>
      </c>
      <c r="S55" s="54">
        <v>45065</v>
      </c>
      <c r="T55" s="54" t="s">
        <v>109</v>
      </c>
      <c r="U55" s="54">
        <v>45072.835599999999</v>
      </c>
      <c r="V55" s="26">
        <v>142</v>
      </c>
      <c r="W55" s="51">
        <v>0</v>
      </c>
      <c r="X55" s="51">
        <v>182</v>
      </c>
      <c r="Y55" s="26">
        <v>324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34">
        <v>0</v>
      </c>
      <c r="AG55" s="34">
        <v>0</v>
      </c>
      <c r="AH55" s="54" t="s">
        <v>52</v>
      </c>
      <c r="AI55" s="51" t="s">
        <v>56</v>
      </c>
    </row>
    <row r="56" spans="2:35" s="51" customFormat="1" x14ac:dyDescent="0.2">
      <c r="B56" s="51">
        <v>1304142</v>
      </c>
      <c r="C56" s="52">
        <v>7656898011</v>
      </c>
      <c r="D56" s="52">
        <v>7656898722</v>
      </c>
      <c r="E56" s="52">
        <v>1.5200000000000001E-3</v>
      </c>
      <c r="F56" s="51">
        <v>452</v>
      </c>
      <c r="G56" s="57">
        <v>1574</v>
      </c>
      <c r="H56" s="51">
        <v>452</v>
      </c>
      <c r="I56" s="51">
        <v>2026</v>
      </c>
      <c r="J56" s="51">
        <v>1888</v>
      </c>
      <c r="K56" s="2">
        <v>50.94</v>
      </c>
      <c r="L56" s="2">
        <v>141.71</v>
      </c>
      <c r="M56" s="2">
        <v>192.65</v>
      </c>
      <c r="N56" s="2">
        <v>192.65</v>
      </c>
      <c r="O56" s="2">
        <v>183.02</v>
      </c>
      <c r="P56" s="2">
        <v>183.02</v>
      </c>
      <c r="Q56" s="51" t="s">
        <v>55</v>
      </c>
      <c r="R56" s="53">
        <v>0.10203919491525425</v>
      </c>
      <c r="S56" s="54">
        <v>45063</v>
      </c>
      <c r="T56" s="54" t="s">
        <v>110</v>
      </c>
      <c r="U56" s="54">
        <v>45078.510999999999</v>
      </c>
      <c r="V56" s="26">
        <v>1574</v>
      </c>
      <c r="W56" s="51">
        <v>0</v>
      </c>
      <c r="X56" s="51">
        <v>138</v>
      </c>
      <c r="Y56" s="26">
        <v>1712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34">
        <v>0</v>
      </c>
      <c r="AG56" s="34">
        <v>0</v>
      </c>
      <c r="AH56" s="54" t="s">
        <v>52</v>
      </c>
      <c r="AI56" s="51" t="s">
        <v>56</v>
      </c>
    </row>
    <row r="57" spans="2:35" s="51" customFormat="1" x14ac:dyDescent="0.2">
      <c r="B57" s="51">
        <v>1256262</v>
      </c>
      <c r="C57" s="52">
        <v>8074591062</v>
      </c>
      <c r="D57" s="52">
        <v>8074591813</v>
      </c>
      <c r="E57" s="52">
        <v>1.5299999999999999E-3</v>
      </c>
      <c r="F57" s="51">
        <v>455</v>
      </c>
      <c r="G57" s="57">
        <v>178</v>
      </c>
      <c r="H57" s="51">
        <v>455</v>
      </c>
      <c r="I57" s="51">
        <v>633</v>
      </c>
      <c r="J57" s="51">
        <v>457</v>
      </c>
      <c r="K57" s="2">
        <v>42.27</v>
      </c>
      <c r="L57" s="2">
        <v>24.130000000000003</v>
      </c>
      <c r="M57" s="2">
        <v>66.400000000000006</v>
      </c>
      <c r="N57" s="2">
        <v>66.400000000000006</v>
      </c>
      <c r="O57" s="2">
        <v>63.08</v>
      </c>
      <c r="P57" s="2">
        <v>63.08</v>
      </c>
      <c r="Q57" s="51" t="s">
        <v>55</v>
      </c>
      <c r="R57" s="53">
        <v>0.14529540481400438</v>
      </c>
      <c r="S57" s="54">
        <v>45071</v>
      </c>
      <c r="T57" s="54" t="s">
        <v>111</v>
      </c>
      <c r="U57" s="54">
        <v>45078.8344</v>
      </c>
      <c r="V57" s="26">
        <v>178</v>
      </c>
      <c r="W57" s="51">
        <v>0</v>
      </c>
      <c r="X57" s="51">
        <v>176</v>
      </c>
      <c r="Y57" s="26">
        <v>354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34">
        <v>0</v>
      </c>
      <c r="AG57" s="34">
        <v>0</v>
      </c>
      <c r="AH57" s="54" t="s">
        <v>52</v>
      </c>
      <c r="AI57" s="51" t="s">
        <v>56</v>
      </c>
    </row>
    <row r="58" spans="2:35" s="51" customFormat="1" x14ac:dyDescent="0.2">
      <c r="B58" s="51">
        <v>1333848</v>
      </c>
      <c r="C58" s="52">
        <v>2540847933</v>
      </c>
      <c r="D58" s="52">
        <v>2540847219</v>
      </c>
      <c r="E58" s="52">
        <v>1.56E-3</v>
      </c>
      <c r="F58" s="51">
        <v>464</v>
      </c>
      <c r="G58" s="57">
        <v>298</v>
      </c>
      <c r="H58" s="51">
        <v>464</v>
      </c>
      <c r="I58" s="51">
        <v>762</v>
      </c>
      <c r="J58" s="51">
        <v>608</v>
      </c>
      <c r="K58" s="2">
        <v>46.96</v>
      </c>
      <c r="L58" s="2">
        <v>39.67</v>
      </c>
      <c r="M58" s="2">
        <v>86.63</v>
      </c>
      <c r="N58" s="2">
        <v>86.63</v>
      </c>
      <c r="O58" s="2">
        <v>82.3</v>
      </c>
      <c r="P58" s="2">
        <v>82.3</v>
      </c>
      <c r="Q58" s="51" t="s">
        <v>55</v>
      </c>
      <c r="R58" s="53">
        <v>0.14248355263157894</v>
      </c>
      <c r="S58" s="54">
        <v>45064</v>
      </c>
      <c r="T58" s="54" t="s">
        <v>112</v>
      </c>
      <c r="U58" s="54">
        <v>45079.539199999999</v>
      </c>
      <c r="V58" s="26">
        <v>298</v>
      </c>
      <c r="W58" s="51">
        <v>0</v>
      </c>
      <c r="X58" s="51">
        <v>154</v>
      </c>
      <c r="Y58" s="26">
        <v>452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34">
        <v>0</v>
      </c>
      <c r="AG58" s="34">
        <v>0</v>
      </c>
      <c r="AH58" s="54" t="s">
        <v>52</v>
      </c>
      <c r="AI58" s="51" t="s">
        <v>56</v>
      </c>
    </row>
    <row r="59" spans="2:35" s="51" customFormat="1" x14ac:dyDescent="0.2">
      <c r="B59" s="51">
        <v>280916</v>
      </c>
      <c r="C59" s="52">
        <v>2075320000</v>
      </c>
      <c r="D59" s="52">
        <v>2075393064</v>
      </c>
      <c r="E59" s="52">
        <v>1.57E-3</v>
      </c>
      <c r="F59" s="51">
        <v>467</v>
      </c>
      <c r="G59" s="57">
        <v>1859</v>
      </c>
      <c r="H59" s="51">
        <v>467</v>
      </c>
      <c r="I59" s="51">
        <v>2326</v>
      </c>
      <c r="J59" s="51">
        <v>2137</v>
      </c>
      <c r="K59" s="2">
        <v>42.12</v>
      </c>
      <c r="L59" s="2">
        <v>167.37</v>
      </c>
      <c r="M59" s="2">
        <v>209.49</v>
      </c>
      <c r="N59" s="2">
        <v>209.49</v>
      </c>
      <c r="O59" s="2">
        <v>199.02</v>
      </c>
      <c r="P59" s="2">
        <v>199.02</v>
      </c>
      <c r="Q59" s="51" t="s">
        <v>55</v>
      </c>
      <c r="R59" s="53">
        <v>9.8029948525970995E-2</v>
      </c>
      <c r="S59" s="54">
        <v>45064</v>
      </c>
      <c r="T59" s="54" t="s">
        <v>113</v>
      </c>
      <c r="U59" s="54">
        <v>45069.835700000003</v>
      </c>
      <c r="V59" s="26">
        <v>1859</v>
      </c>
      <c r="W59" s="51">
        <v>0</v>
      </c>
      <c r="X59" s="51">
        <v>189</v>
      </c>
      <c r="Y59" s="26">
        <v>2048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34">
        <v>0</v>
      </c>
      <c r="AG59" s="34">
        <v>0</v>
      </c>
      <c r="AH59" s="54" t="s">
        <v>52</v>
      </c>
      <c r="AI59" s="51" t="s">
        <v>56</v>
      </c>
    </row>
    <row r="60" spans="2:35" s="51" customFormat="1" x14ac:dyDescent="0.2">
      <c r="B60" s="51">
        <v>998874</v>
      </c>
      <c r="C60" s="52">
        <v>5095433811</v>
      </c>
      <c r="D60" s="52">
        <v>5095433146</v>
      </c>
      <c r="E60" s="52">
        <v>1.6000000000000001E-3</v>
      </c>
      <c r="F60" s="51">
        <v>476</v>
      </c>
      <c r="G60" s="57">
        <v>2163</v>
      </c>
      <c r="H60" s="51">
        <v>476</v>
      </c>
      <c r="I60" s="51">
        <v>2639</v>
      </c>
      <c r="J60" s="51">
        <v>2501</v>
      </c>
      <c r="K60" s="2">
        <v>51.21</v>
      </c>
      <c r="L60" s="2">
        <v>194.73</v>
      </c>
      <c r="M60" s="2">
        <v>245.94</v>
      </c>
      <c r="N60" s="2">
        <v>245.94</v>
      </c>
      <c r="O60" s="2">
        <v>233.64</v>
      </c>
      <c r="P60" s="2">
        <v>233.64</v>
      </c>
      <c r="Q60" s="51" t="s">
        <v>55</v>
      </c>
      <c r="R60" s="53">
        <v>9.8336665333866452E-2</v>
      </c>
      <c r="S60" s="54">
        <v>45063</v>
      </c>
      <c r="T60" s="54" t="s">
        <v>114</v>
      </c>
      <c r="U60" s="54">
        <v>45069.835400000004</v>
      </c>
      <c r="V60" s="26">
        <v>2162</v>
      </c>
      <c r="W60" s="51">
        <v>0</v>
      </c>
      <c r="X60" s="51">
        <v>138</v>
      </c>
      <c r="Y60" s="26">
        <v>2300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34">
        <v>0</v>
      </c>
      <c r="AG60" s="34">
        <v>0</v>
      </c>
      <c r="AH60" s="54" t="s">
        <v>52</v>
      </c>
      <c r="AI60" s="51" t="s">
        <v>56</v>
      </c>
    </row>
    <row r="61" spans="2:35" s="51" customFormat="1" x14ac:dyDescent="0.2">
      <c r="B61" s="51">
        <v>1706656</v>
      </c>
      <c r="C61" s="52">
        <v>6258760000</v>
      </c>
      <c r="D61" s="52">
        <v>6258760828</v>
      </c>
      <c r="E61" s="52">
        <v>1.6000000000000001E-3</v>
      </c>
      <c r="F61" s="51">
        <v>476</v>
      </c>
      <c r="G61" s="57">
        <v>414</v>
      </c>
      <c r="H61" s="51">
        <v>476</v>
      </c>
      <c r="I61" s="51">
        <v>890</v>
      </c>
      <c r="J61" s="51">
        <v>726</v>
      </c>
      <c r="K61" s="2">
        <v>48.25</v>
      </c>
      <c r="L61" s="2">
        <v>57.400000000000006</v>
      </c>
      <c r="M61" s="2">
        <v>105.65</v>
      </c>
      <c r="N61" s="2">
        <v>105.65</v>
      </c>
      <c r="O61" s="2">
        <v>100.37</v>
      </c>
      <c r="P61" s="2">
        <v>100.37</v>
      </c>
      <c r="Q61" s="51" t="s">
        <v>55</v>
      </c>
      <c r="R61" s="53">
        <v>0.14552341597796145</v>
      </c>
      <c r="S61" s="54">
        <v>45068</v>
      </c>
      <c r="T61" s="54" t="s">
        <v>115</v>
      </c>
      <c r="U61" s="54">
        <v>45076.8364</v>
      </c>
      <c r="V61" s="26">
        <v>414</v>
      </c>
      <c r="W61" s="51">
        <v>0</v>
      </c>
      <c r="X61" s="51">
        <v>164</v>
      </c>
      <c r="Y61" s="26">
        <v>578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34">
        <v>0</v>
      </c>
      <c r="AG61" s="34">
        <v>0</v>
      </c>
      <c r="AH61" s="54" t="s">
        <v>52</v>
      </c>
      <c r="AI61" s="51" t="s">
        <v>56</v>
      </c>
    </row>
    <row r="62" spans="2:35" s="51" customFormat="1" x14ac:dyDescent="0.2">
      <c r="B62" s="51">
        <v>1291956</v>
      </c>
      <c r="C62" s="52">
        <v>6251755262</v>
      </c>
      <c r="D62" s="52">
        <v>6251755539</v>
      </c>
      <c r="E62" s="52">
        <v>1.6100000000000001E-3</v>
      </c>
      <c r="F62" s="51">
        <v>479</v>
      </c>
      <c r="G62" s="57">
        <v>634</v>
      </c>
      <c r="H62" s="51">
        <v>479</v>
      </c>
      <c r="I62" s="51">
        <v>1113</v>
      </c>
      <c r="J62" s="51">
        <v>854</v>
      </c>
      <c r="K62" s="2">
        <v>34.01</v>
      </c>
      <c r="L62" s="2">
        <v>87.9</v>
      </c>
      <c r="M62" s="2">
        <v>121.91</v>
      </c>
      <c r="N62" s="2">
        <v>121.91</v>
      </c>
      <c r="O62" s="2">
        <v>115.81</v>
      </c>
      <c r="P62" s="2">
        <v>115.81</v>
      </c>
      <c r="Q62" s="51" t="s">
        <v>55</v>
      </c>
      <c r="R62" s="53">
        <v>0.14275175644028101</v>
      </c>
      <c r="S62" s="54">
        <v>45065</v>
      </c>
      <c r="T62" s="54" t="s">
        <v>116</v>
      </c>
      <c r="U62" s="54">
        <v>45071.834799999997</v>
      </c>
      <c r="V62" s="26">
        <v>634</v>
      </c>
      <c r="W62" s="51">
        <v>0</v>
      </c>
      <c r="X62" s="51">
        <v>259</v>
      </c>
      <c r="Y62" s="26">
        <v>893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34">
        <v>0</v>
      </c>
      <c r="AG62" s="34">
        <v>0</v>
      </c>
      <c r="AH62" s="54" t="s">
        <v>52</v>
      </c>
      <c r="AI62" s="51" t="s">
        <v>56</v>
      </c>
    </row>
    <row r="63" spans="2:35" s="51" customFormat="1" x14ac:dyDescent="0.2">
      <c r="B63" s="51">
        <v>2060630</v>
      </c>
      <c r="C63" s="52">
        <v>4190377043</v>
      </c>
      <c r="D63" s="52">
        <v>4190160418</v>
      </c>
      <c r="E63" s="52">
        <v>1.6100000000000001E-3</v>
      </c>
      <c r="F63" s="51">
        <v>479</v>
      </c>
      <c r="G63" s="57">
        <v>0</v>
      </c>
      <c r="H63" s="51">
        <v>479</v>
      </c>
      <c r="I63" s="51">
        <v>479</v>
      </c>
      <c r="J63" s="51">
        <v>479</v>
      </c>
      <c r="K63" s="2">
        <v>72.58</v>
      </c>
      <c r="L63" s="2">
        <v>0</v>
      </c>
      <c r="M63" s="2">
        <v>72.58</v>
      </c>
      <c r="N63" s="2">
        <v>72.58</v>
      </c>
      <c r="O63" s="2">
        <v>68.95</v>
      </c>
      <c r="P63" s="2">
        <v>68.95</v>
      </c>
      <c r="Q63" s="51" t="s">
        <v>55</v>
      </c>
      <c r="R63" s="53">
        <v>0.15152400835073068</v>
      </c>
      <c r="S63" s="54">
        <v>45071</v>
      </c>
      <c r="T63" s="54" t="s">
        <v>117</v>
      </c>
      <c r="U63" s="54">
        <v>45083.834499999997</v>
      </c>
      <c r="V63" s="26">
        <v>0</v>
      </c>
      <c r="W63" s="51">
        <v>0</v>
      </c>
      <c r="X63" s="51">
        <v>0</v>
      </c>
      <c r="Y63" s="26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34">
        <v>0</v>
      </c>
      <c r="AG63" s="34">
        <v>0</v>
      </c>
      <c r="AH63" s="54" t="s">
        <v>52</v>
      </c>
      <c r="AI63" s="51" t="s">
        <v>56</v>
      </c>
    </row>
    <row r="64" spans="2:35" s="51" customFormat="1" x14ac:dyDescent="0.2">
      <c r="B64" s="51">
        <v>1290069</v>
      </c>
      <c r="C64" s="52">
        <v>8165101000</v>
      </c>
      <c r="D64" s="52">
        <v>8165101350</v>
      </c>
      <c r="E64" s="52">
        <v>1.65E-3</v>
      </c>
      <c r="F64" s="51">
        <v>491</v>
      </c>
      <c r="G64" s="57">
        <v>431</v>
      </c>
      <c r="H64" s="51">
        <v>491</v>
      </c>
      <c r="I64" s="51">
        <v>922</v>
      </c>
      <c r="J64" s="51">
        <v>733</v>
      </c>
      <c r="K64" s="2">
        <v>45.76</v>
      </c>
      <c r="L64" s="2">
        <v>58.42</v>
      </c>
      <c r="M64" s="2">
        <v>104.18</v>
      </c>
      <c r="N64" s="2">
        <v>104.18</v>
      </c>
      <c r="O64" s="2">
        <v>98.97</v>
      </c>
      <c r="P64" s="2">
        <v>98.97</v>
      </c>
      <c r="Q64" s="51" t="s">
        <v>55</v>
      </c>
      <c r="R64" s="53">
        <v>0.14212824010914052</v>
      </c>
      <c r="S64" s="54">
        <v>45063</v>
      </c>
      <c r="T64" s="54" t="s">
        <v>118</v>
      </c>
      <c r="U64" s="54">
        <v>45069.834799999997</v>
      </c>
      <c r="V64" s="26">
        <v>430</v>
      </c>
      <c r="W64" s="51">
        <v>0</v>
      </c>
      <c r="X64" s="51">
        <v>189</v>
      </c>
      <c r="Y64" s="26">
        <v>619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34">
        <v>0</v>
      </c>
      <c r="AG64" s="34">
        <v>0</v>
      </c>
      <c r="AH64" s="54" t="s">
        <v>52</v>
      </c>
      <c r="AI64" s="51" t="s">
        <v>56</v>
      </c>
    </row>
    <row r="65" spans="2:35" s="51" customFormat="1" x14ac:dyDescent="0.2">
      <c r="B65" s="51">
        <v>1288685</v>
      </c>
      <c r="C65" s="52">
        <v>4505781000</v>
      </c>
      <c r="D65" s="52">
        <v>4505754205</v>
      </c>
      <c r="E65" s="52">
        <v>1.67E-3</v>
      </c>
      <c r="F65" s="51">
        <v>497</v>
      </c>
      <c r="G65" s="57">
        <v>623</v>
      </c>
      <c r="H65" s="51">
        <v>497</v>
      </c>
      <c r="I65" s="51">
        <v>1120</v>
      </c>
      <c r="J65" s="51">
        <v>911</v>
      </c>
      <c r="K65" s="2">
        <v>43.64</v>
      </c>
      <c r="L65" s="2">
        <v>57.82</v>
      </c>
      <c r="M65" s="2">
        <v>101.46000000000001</v>
      </c>
      <c r="N65" s="2">
        <v>101.46</v>
      </c>
      <c r="O65" s="2">
        <v>96.39</v>
      </c>
      <c r="P65" s="2">
        <v>96.39</v>
      </c>
      <c r="Q65" s="51" t="s">
        <v>55</v>
      </c>
      <c r="R65" s="53">
        <v>0.1113721185510428</v>
      </c>
      <c r="S65" s="54">
        <v>45065</v>
      </c>
      <c r="T65" s="54" t="s">
        <v>119</v>
      </c>
      <c r="U65" s="54">
        <v>45071.834900000002</v>
      </c>
      <c r="V65" s="26">
        <v>622</v>
      </c>
      <c r="W65" s="51">
        <v>0</v>
      </c>
      <c r="X65" s="51">
        <v>209</v>
      </c>
      <c r="Y65" s="26">
        <v>831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34">
        <v>0</v>
      </c>
      <c r="AG65" s="34">
        <v>0</v>
      </c>
      <c r="AH65" s="54" t="s">
        <v>52</v>
      </c>
      <c r="AI65" s="51" t="s">
        <v>56</v>
      </c>
    </row>
    <row r="66" spans="2:35" s="51" customFormat="1" x14ac:dyDescent="0.2">
      <c r="B66" s="51">
        <v>1267974</v>
      </c>
      <c r="C66" s="52">
        <v>2776095642</v>
      </c>
      <c r="D66" s="52">
        <v>2776095721</v>
      </c>
      <c r="E66" s="52">
        <v>1.7099999999999999E-3</v>
      </c>
      <c r="F66" s="51">
        <v>509</v>
      </c>
      <c r="G66" s="57">
        <v>361</v>
      </c>
      <c r="H66" s="51">
        <v>509</v>
      </c>
      <c r="I66" s="51">
        <v>870</v>
      </c>
      <c r="J66" s="51">
        <v>901</v>
      </c>
      <c r="K66" s="2">
        <v>47.42</v>
      </c>
      <c r="L66" s="2">
        <v>48.93</v>
      </c>
      <c r="M66" s="2">
        <v>131.51</v>
      </c>
      <c r="N66" s="2">
        <v>131.51</v>
      </c>
      <c r="O66" s="2">
        <v>124.93</v>
      </c>
      <c r="P66" s="2">
        <v>124.93</v>
      </c>
      <c r="Q66" s="51" t="s">
        <v>55</v>
      </c>
      <c r="R66" s="53">
        <v>0.14596004439511653</v>
      </c>
      <c r="S66" s="54">
        <v>45062</v>
      </c>
      <c r="T66" s="54" t="s">
        <v>120</v>
      </c>
      <c r="U66" s="54">
        <v>45067.834799999997</v>
      </c>
      <c r="V66" s="26">
        <v>592</v>
      </c>
      <c r="W66" s="51">
        <v>31</v>
      </c>
      <c r="X66" s="51">
        <v>0</v>
      </c>
      <c r="Y66" s="26">
        <v>561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34">
        <v>0</v>
      </c>
      <c r="AG66" s="34">
        <v>0</v>
      </c>
      <c r="AH66" s="54" t="s">
        <v>52</v>
      </c>
      <c r="AI66" s="51" t="s">
        <v>56</v>
      </c>
    </row>
    <row r="67" spans="2:35" s="51" customFormat="1" x14ac:dyDescent="0.2">
      <c r="B67" s="51">
        <v>954692</v>
      </c>
      <c r="C67" s="52">
        <v>8875627720</v>
      </c>
      <c r="D67" s="52">
        <v>8876631483</v>
      </c>
      <c r="E67" s="52">
        <v>1.72E-3</v>
      </c>
      <c r="F67" s="51">
        <v>512</v>
      </c>
      <c r="G67" s="57">
        <v>186</v>
      </c>
      <c r="H67" s="51">
        <v>512</v>
      </c>
      <c r="I67" s="51">
        <v>698</v>
      </c>
      <c r="J67" s="51">
        <v>460</v>
      </c>
      <c r="K67" s="2">
        <v>41.52</v>
      </c>
      <c r="L67" s="2">
        <v>25.22</v>
      </c>
      <c r="M67" s="2">
        <v>66.740000000000009</v>
      </c>
      <c r="N67" s="2">
        <v>66.739999999999995</v>
      </c>
      <c r="O67" s="2">
        <v>63.4</v>
      </c>
      <c r="P67" s="2">
        <v>63.4</v>
      </c>
      <c r="Q67" s="51" t="s">
        <v>55</v>
      </c>
      <c r="R67" s="53">
        <v>0.14508695652173911</v>
      </c>
      <c r="S67" s="54">
        <v>45062</v>
      </c>
      <c r="T67" s="54" t="s">
        <v>121</v>
      </c>
      <c r="U67" s="54">
        <v>45076.834699999999</v>
      </c>
      <c r="V67" s="26">
        <v>185</v>
      </c>
      <c r="W67" s="51">
        <v>0</v>
      </c>
      <c r="X67" s="51">
        <v>238</v>
      </c>
      <c r="Y67" s="26">
        <v>423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34">
        <v>0</v>
      </c>
      <c r="AG67" s="34">
        <v>0</v>
      </c>
      <c r="AH67" s="54" t="s">
        <v>52</v>
      </c>
      <c r="AI67" s="51" t="s">
        <v>56</v>
      </c>
    </row>
    <row r="68" spans="2:35" s="51" customFormat="1" x14ac:dyDescent="0.2">
      <c r="B68" s="51">
        <v>1273870</v>
      </c>
      <c r="C68" s="52">
        <v>2313240000</v>
      </c>
      <c r="D68" s="52">
        <v>2313240604</v>
      </c>
      <c r="E68" s="52">
        <v>1.73E-3</v>
      </c>
      <c r="F68" s="51">
        <v>515</v>
      </c>
      <c r="G68" s="57">
        <v>47</v>
      </c>
      <c r="H68" s="51">
        <v>515</v>
      </c>
      <c r="I68" s="51">
        <v>562</v>
      </c>
      <c r="J68" s="51">
        <v>354</v>
      </c>
      <c r="K68" s="2">
        <v>47.46</v>
      </c>
      <c r="L68" s="2">
        <v>6.51</v>
      </c>
      <c r="M68" s="2">
        <v>53.97</v>
      </c>
      <c r="N68" s="2">
        <v>47.46</v>
      </c>
      <c r="O68" s="2">
        <v>45.09</v>
      </c>
      <c r="P68" s="2">
        <v>45.09</v>
      </c>
      <c r="Q68" s="51" t="s">
        <v>55</v>
      </c>
      <c r="R68" s="53">
        <v>0.13406779661016949</v>
      </c>
      <c r="S68" s="54">
        <v>45079</v>
      </c>
      <c r="T68" s="54" t="s">
        <v>122</v>
      </c>
      <c r="U68" s="54">
        <v>45089.513299999999</v>
      </c>
      <c r="V68" s="26">
        <v>47</v>
      </c>
      <c r="W68" s="51">
        <v>0</v>
      </c>
      <c r="X68" s="51">
        <v>208</v>
      </c>
      <c r="Y68" s="26">
        <v>255</v>
      </c>
      <c r="Z68" s="5">
        <v>0</v>
      </c>
      <c r="AA68" s="5">
        <v>0</v>
      </c>
      <c r="AB68" s="5">
        <v>6.509999999999998</v>
      </c>
      <c r="AC68" s="5">
        <v>6.51</v>
      </c>
      <c r="AD68" s="5">
        <v>0</v>
      </c>
      <c r="AE68" s="5">
        <v>0</v>
      </c>
      <c r="AF68" s="34">
        <v>0</v>
      </c>
      <c r="AG68" s="34">
        <v>0</v>
      </c>
      <c r="AH68" s="54" t="s">
        <v>52</v>
      </c>
      <c r="AI68" s="51" t="s">
        <v>56</v>
      </c>
    </row>
    <row r="69" spans="2:35" s="51" customFormat="1" x14ac:dyDescent="0.2">
      <c r="B69" s="51">
        <v>1313970</v>
      </c>
      <c r="C69" s="52">
        <v>9919168697</v>
      </c>
      <c r="D69" s="52">
        <v>9919168625</v>
      </c>
      <c r="E69" s="52">
        <v>1.7600000000000001E-3</v>
      </c>
      <c r="F69" s="51">
        <v>524</v>
      </c>
      <c r="G69" s="57">
        <v>1725</v>
      </c>
      <c r="H69" s="51">
        <v>524</v>
      </c>
      <c r="I69" s="51">
        <v>2249</v>
      </c>
      <c r="J69" s="51">
        <v>2135</v>
      </c>
      <c r="K69" s="2">
        <v>63.39</v>
      </c>
      <c r="L69" s="2">
        <v>155.30000000000001</v>
      </c>
      <c r="M69" s="2">
        <v>218.69</v>
      </c>
      <c r="N69" s="2">
        <v>218.69</v>
      </c>
      <c r="O69" s="2">
        <v>207.76</v>
      </c>
      <c r="P69" s="2">
        <v>207.76</v>
      </c>
      <c r="Q69" s="51" t="s">
        <v>55</v>
      </c>
      <c r="R69" s="53">
        <v>0.10243091334894613</v>
      </c>
      <c r="S69" s="54">
        <v>45064</v>
      </c>
      <c r="T69" s="54" t="s">
        <v>123</v>
      </c>
      <c r="U69" s="54">
        <v>45079.577700000002</v>
      </c>
      <c r="V69" s="26">
        <v>1724</v>
      </c>
      <c r="W69" s="51">
        <v>0</v>
      </c>
      <c r="X69" s="51">
        <v>114</v>
      </c>
      <c r="Y69" s="26">
        <v>1838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34">
        <v>0</v>
      </c>
      <c r="AG69" s="34">
        <v>0</v>
      </c>
      <c r="AH69" s="54" t="s">
        <v>52</v>
      </c>
      <c r="AI69" s="51" t="s">
        <v>56</v>
      </c>
    </row>
    <row r="70" spans="2:35" s="51" customFormat="1" x14ac:dyDescent="0.2">
      <c r="B70" s="51">
        <v>990920</v>
      </c>
      <c r="C70" s="52">
        <v>118760343</v>
      </c>
      <c r="D70" s="52">
        <v>118760338</v>
      </c>
      <c r="E70" s="52">
        <v>1.7899999999999999E-3</v>
      </c>
      <c r="F70" s="51">
        <v>533</v>
      </c>
      <c r="G70" s="57">
        <v>227</v>
      </c>
      <c r="H70" s="51">
        <v>533</v>
      </c>
      <c r="I70" s="51">
        <v>760</v>
      </c>
      <c r="J70" s="51">
        <v>625</v>
      </c>
      <c r="K70" s="2">
        <v>60.31</v>
      </c>
      <c r="L70" s="2">
        <v>30.770000000000003</v>
      </c>
      <c r="M70" s="2">
        <v>91.080000000000013</v>
      </c>
      <c r="N70" s="2">
        <v>91.08</v>
      </c>
      <c r="O70" s="2">
        <v>86.53</v>
      </c>
      <c r="P70" s="2">
        <v>86.53</v>
      </c>
      <c r="Q70" s="51" t="s">
        <v>55</v>
      </c>
      <c r="R70" s="53">
        <v>0.145728</v>
      </c>
      <c r="S70" s="54">
        <v>45062</v>
      </c>
      <c r="T70" s="54" t="s">
        <v>124</v>
      </c>
      <c r="U70" s="54">
        <v>45072.554700000001</v>
      </c>
      <c r="V70" s="26">
        <v>226</v>
      </c>
      <c r="W70" s="51">
        <v>0</v>
      </c>
      <c r="X70" s="51">
        <v>135</v>
      </c>
      <c r="Y70" s="26">
        <v>361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34">
        <v>0</v>
      </c>
      <c r="AG70" s="34">
        <v>0</v>
      </c>
      <c r="AH70" s="54" t="s">
        <v>52</v>
      </c>
      <c r="AI70" s="51" t="s">
        <v>56</v>
      </c>
    </row>
    <row r="71" spans="2:35" s="51" customFormat="1" x14ac:dyDescent="0.2">
      <c r="B71" s="51">
        <v>1297209</v>
      </c>
      <c r="C71" s="52">
        <v>3039302000</v>
      </c>
      <c r="D71" s="52">
        <v>3039302005</v>
      </c>
      <c r="E71" s="52">
        <v>1.7899999999999999E-3</v>
      </c>
      <c r="F71" s="51">
        <v>533</v>
      </c>
      <c r="G71" s="57">
        <v>226</v>
      </c>
      <c r="H71" s="51">
        <v>533</v>
      </c>
      <c r="I71" s="51">
        <v>759</v>
      </c>
      <c r="J71" s="51">
        <v>599</v>
      </c>
      <c r="K71" s="2">
        <v>57.66</v>
      </c>
      <c r="L71" s="2">
        <v>31.340000000000003</v>
      </c>
      <c r="M71" s="2">
        <v>89</v>
      </c>
      <c r="N71" s="2">
        <v>89</v>
      </c>
      <c r="O71" s="2">
        <v>84.55</v>
      </c>
      <c r="P71" s="2">
        <v>84.55</v>
      </c>
      <c r="Q71" s="51" t="s">
        <v>55</v>
      </c>
      <c r="R71" s="53">
        <v>0.14858096828046743</v>
      </c>
      <c r="S71" s="54">
        <v>45071</v>
      </c>
      <c r="T71" s="54" t="s">
        <v>125</v>
      </c>
      <c r="U71" s="54">
        <v>45077.835200000001</v>
      </c>
      <c r="V71" s="26">
        <v>225</v>
      </c>
      <c r="W71" s="51">
        <v>0</v>
      </c>
      <c r="X71" s="51">
        <v>160</v>
      </c>
      <c r="Y71" s="26">
        <v>385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34">
        <v>0</v>
      </c>
      <c r="AG71" s="34">
        <v>0</v>
      </c>
      <c r="AH71" s="54" t="s">
        <v>52</v>
      </c>
      <c r="AI71" s="51" t="s">
        <v>56</v>
      </c>
    </row>
    <row r="72" spans="2:35" s="51" customFormat="1" x14ac:dyDescent="0.2">
      <c r="B72" s="51">
        <v>1347163</v>
      </c>
      <c r="C72" s="52">
        <v>9781292518</v>
      </c>
      <c r="D72" s="52">
        <v>9781292386</v>
      </c>
      <c r="E72" s="52">
        <v>1.81E-3</v>
      </c>
      <c r="F72" s="51">
        <v>539</v>
      </c>
      <c r="G72" s="57">
        <v>0</v>
      </c>
      <c r="H72" s="51">
        <v>539</v>
      </c>
      <c r="I72" s="51">
        <v>539</v>
      </c>
      <c r="J72" s="51">
        <v>337</v>
      </c>
      <c r="K72" s="2">
        <v>54.87</v>
      </c>
      <c r="L72" s="2">
        <v>0</v>
      </c>
      <c r="M72" s="2">
        <v>54.87</v>
      </c>
      <c r="N72" s="2">
        <v>54.87</v>
      </c>
      <c r="O72" s="2">
        <v>52.13</v>
      </c>
      <c r="P72" s="2">
        <v>52.13</v>
      </c>
      <c r="Q72" s="51" t="s">
        <v>55</v>
      </c>
      <c r="R72" s="53">
        <v>0.16281899109792283</v>
      </c>
      <c r="S72" s="54">
        <v>45065</v>
      </c>
      <c r="T72" s="54" t="s">
        <v>126</v>
      </c>
      <c r="U72" s="54">
        <v>45077.5556</v>
      </c>
      <c r="V72" s="26">
        <v>0</v>
      </c>
      <c r="W72" s="51">
        <v>0</v>
      </c>
      <c r="X72" s="51">
        <v>202</v>
      </c>
      <c r="Y72" s="26">
        <v>202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34">
        <v>0</v>
      </c>
      <c r="AG72" s="34">
        <v>0</v>
      </c>
      <c r="AH72" s="54" t="s">
        <v>52</v>
      </c>
      <c r="AI72" s="51" t="s">
        <v>56</v>
      </c>
    </row>
    <row r="73" spans="2:35" s="51" customFormat="1" x14ac:dyDescent="0.2">
      <c r="B73" s="51">
        <v>1305287</v>
      </c>
      <c r="C73" s="52">
        <v>7461501330</v>
      </c>
      <c r="D73" s="52">
        <v>7461501947</v>
      </c>
      <c r="E73" s="52">
        <v>1.83E-3</v>
      </c>
      <c r="F73" s="51">
        <v>544</v>
      </c>
      <c r="G73" s="57">
        <v>120</v>
      </c>
      <c r="H73" s="51">
        <v>544</v>
      </c>
      <c r="I73" s="51">
        <v>664</v>
      </c>
      <c r="J73" s="51">
        <v>502</v>
      </c>
      <c r="K73" s="2">
        <v>54.77</v>
      </c>
      <c r="L73" s="2">
        <v>18.86</v>
      </c>
      <c r="M73" s="2">
        <v>73.63</v>
      </c>
      <c r="N73" s="2">
        <v>73.63</v>
      </c>
      <c r="O73" s="2">
        <v>69.95</v>
      </c>
      <c r="P73" s="2">
        <v>69.95</v>
      </c>
      <c r="Q73" s="51" t="s">
        <v>55</v>
      </c>
      <c r="R73" s="53">
        <v>0.14667330677290835</v>
      </c>
      <c r="S73" s="54">
        <v>45070</v>
      </c>
      <c r="T73" s="54" t="s">
        <v>127</v>
      </c>
      <c r="U73" s="54">
        <v>45083.508900000001</v>
      </c>
      <c r="V73" s="26">
        <v>119</v>
      </c>
      <c r="W73" s="51">
        <v>0</v>
      </c>
      <c r="X73" s="51">
        <v>162</v>
      </c>
      <c r="Y73" s="26">
        <v>281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34">
        <v>0</v>
      </c>
      <c r="AG73" s="34">
        <v>0</v>
      </c>
      <c r="AH73" s="54" t="s">
        <v>52</v>
      </c>
      <c r="AI73" s="51" t="s">
        <v>56</v>
      </c>
    </row>
    <row r="74" spans="2:35" s="51" customFormat="1" x14ac:dyDescent="0.2">
      <c r="B74" s="51">
        <v>1304733</v>
      </c>
      <c r="C74" s="52">
        <v>2108360000</v>
      </c>
      <c r="D74" s="52">
        <v>2108360554</v>
      </c>
      <c r="E74" s="52">
        <v>1.83E-3</v>
      </c>
      <c r="F74" s="51">
        <v>544</v>
      </c>
      <c r="G74" s="57">
        <v>612</v>
      </c>
      <c r="H74" s="51">
        <v>544</v>
      </c>
      <c r="I74" s="51">
        <v>1156</v>
      </c>
      <c r="J74" s="51">
        <v>803</v>
      </c>
      <c r="K74" s="2">
        <v>29.53</v>
      </c>
      <c r="L74" s="2">
        <v>84.85</v>
      </c>
      <c r="M74" s="2">
        <v>114.38</v>
      </c>
      <c r="N74" s="2">
        <v>114.38</v>
      </c>
      <c r="O74" s="2">
        <v>108.66</v>
      </c>
      <c r="P74" s="2">
        <v>108.66</v>
      </c>
      <c r="Q74" s="51" t="s">
        <v>55</v>
      </c>
      <c r="R74" s="53">
        <v>0.14244084682440847</v>
      </c>
      <c r="S74" s="54">
        <v>45071</v>
      </c>
      <c r="T74" s="54" t="s">
        <v>128</v>
      </c>
      <c r="U74" s="54">
        <v>45077.834999999999</v>
      </c>
      <c r="V74" s="26">
        <v>611</v>
      </c>
      <c r="W74" s="51">
        <v>0</v>
      </c>
      <c r="X74" s="51">
        <v>353</v>
      </c>
      <c r="Y74" s="26">
        <v>964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34">
        <v>0</v>
      </c>
      <c r="AG74" s="34">
        <v>0</v>
      </c>
      <c r="AH74" s="54" t="s">
        <v>52</v>
      </c>
      <c r="AI74" s="51" t="s">
        <v>56</v>
      </c>
    </row>
    <row r="75" spans="2:35" s="51" customFormat="1" x14ac:dyDescent="0.2">
      <c r="B75" s="51">
        <v>1289127</v>
      </c>
      <c r="C75" s="52">
        <v>9477748775</v>
      </c>
      <c r="D75" s="52">
        <v>9477748843</v>
      </c>
      <c r="E75" s="52">
        <v>1.8400000000000001E-3</v>
      </c>
      <c r="F75" s="51">
        <v>547</v>
      </c>
      <c r="G75" s="57">
        <v>251</v>
      </c>
      <c r="H75" s="51">
        <v>547</v>
      </c>
      <c r="I75" s="51">
        <v>798</v>
      </c>
      <c r="J75" s="51">
        <v>624</v>
      </c>
      <c r="K75" s="2">
        <v>57.66</v>
      </c>
      <c r="L75" s="2">
        <v>34.799999999999997</v>
      </c>
      <c r="M75" s="2">
        <v>92.46</v>
      </c>
      <c r="N75" s="2">
        <v>92.46</v>
      </c>
      <c r="O75" s="2">
        <v>87.84</v>
      </c>
      <c r="P75" s="2">
        <v>87.84</v>
      </c>
      <c r="Q75" s="51" t="s">
        <v>55</v>
      </c>
      <c r="R75" s="53">
        <v>0.14817307692307691</v>
      </c>
      <c r="S75" s="54">
        <v>45071</v>
      </c>
      <c r="T75" s="54" t="s">
        <v>129</v>
      </c>
      <c r="U75" s="54">
        <v>45077.835299999999</v>
      </c>
      <c r="V75" s="26">
        <v>250</v>
      </c>
      <c r="W75" s="51">
        <v>0</v>
      </c>
      <c r="X75" s="51">
        <v>174</v>
      </c>
      <c r="Y75" s="26">
        <v>424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34">
        <v>0</v>
      </c>
      <c r="AG75" s="34">
        <v>0</v>
      </c>
      <c r="AH75" s="54" t="s">
        <v>52</v>
      </c>
      <c r="AI75" s="51" t="s">
        <v>56</v>
      </c>
    </row>
    <row r="76" spans="2:35" s="51" customFormat="1" x14ac:dyDescent="0.2">
      <c r="B76" s="51">
        <v>2633202</v>
      </c>
      <c r="C76" s="52">
        <v>2133411070</v>
      </c>
      <c r="D76" s="52">
        <v>2139901567</v>
      </c>
      <c r="E76" s="52">
        <v>1.8500000000000001E-3</v>
      </c>
      <c r="F76" s="51">
        <v>550</v>
      </c>
      <c r="G76" s="57">
        <v>364</v>
      </c>
      <c r="H76" s="51">
        <v>550</v>
      </c>
      <c r="I76" s="51">
        <v>914</v>
      </c>
      <c r="J76" s="51">
        <v>662</v>
      </c>
      <c r="K76" s="2">
        <v>46.07</v>
      </c>
      <c r="L76" s="2">
        <v>50.47</v>
      </c>
      <c r="M76" s="2">
        <v>96.539999999999992</v>
      </c>
      <c r="N76" s="2">
        <v>96.54</v>
      </c>
      <c r="O76" s="2">
        <v>91.71</v>
      </c>
      <c r="P76" s="2">
        <v>91.71</v>
      </c>
      <c r="Q76" s="51" t="s">
        <v>55</v>
      </c>
      <c r="R76" s="53">
        <v>0.14583081570996981</v>
      </c>
      <c r="S76" s="54">
        <v>45065</v>
      </c>
      <c r="T76" s="54" t="s">
        <v>130</v>
      </c>
      <c r="U76" s="54">
        <v>45084.833500000001</v>
      </c>
      <c r="V76" s="26">
        <v>364</v>
      </c>
      <c r="W76" s="51">
        <v>0</v>
      </c>
      <c r="X76" s="51">
        <v>252</v>
      </c>
      <c r="Y76" s="26">
        <v>616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34">
        <v>0</v>
      </c>
      <c r="AG76" s="34">
        <v>0</v>
      </c>
      <c r="AH76" s="54" t="s">
        <v>52</v>
      </c>
      <c r="AI76" s="51" t="s">
        <v>56</v>
      </c>
    </row>
    <row r="77" spans="2:35" s="51" customFormat="1" x14ac:dyDescent="0.2">
      <c r="B77" s="51">
        <v>1269710</v>
      </c>
      <c r="C77" s="52">
        <v>2789694182</v>
      </c>
      <c r="D77" s="52">
        <v>2789694715</v>
      </c>
      <c r="E77" s="52">
        <v>1.8699999999999999E-3</v>
      </c>
      <c r="F77" s="51">
        <v>556</v>
      </c>
      <c r="G77" s="57">
        <v>430</v>
      </c>
      <c r="H77" s="51">
        <v>556</v>
      </c>
      <c r="I77" s="51">
        <v>986</v>
      </c>
      <c r="J77" s="51">
        <v>877</v>
      </c>
      <c r="K77" s="2">
        <v>67.73</v>
      </c>
      <c r="L77" s="2">
        <v>58.28</v>
      </c>
      <c r="M77" s="2">
        <v>126.01</v>
      </c>
      <c r="N77" s="2">
        <v>126.01</v>
      </c>
      <c r="O77" s="2">
        <v>119.71</v>
      </c>
      <c r="P77" s="2">
        <v>119.71</v>
      </c>
      <c r="Q77" s="51" t="s">
        <v>55</v>
      </c>
      <c r="R77" s="53">
        <v>0.14368301026225772</v>
      </c>
      <c r="S77" s="54">
        <v>45071</v>
      </c>
      <c r="T77" s="54" t="s">
        <v>131</v>
      </c>
      <c r="U77" s="54">
        <v>45078.834900000002</v>
      </c>
      <c r="V77" s="26">
        <v>429</v>
      </c>
      <c r="W77" s="51">
        <v>0</v>
      </c>
      <c r="X77" s="51">
        <v>109</v>
      </c>
      <c r="Y77" s="26">
        <v>538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34">
        <v>0</v>
      </c>
      <c r="AG77" s="34">
        <v>0</v>
      </c>
      <c r="AH77" s="54" t="s">
        <v>52</v>
      </c>
      <c r="AI77" s="51" t="s">
        <v>56</v>
      </c>
    </row>
    <row r="78" spans="2:35" s="51" customFormat="1" x14ac:dyDescent="0.2">
      <c r="B78" s="51">
        <v>1010429</v>
      </c>
      <c r="C78" s="52">
        <v>4411072624</v>
      </c>
      <c r="D78" s="52">
        <v>7374624440</v>
      </c>
      <c r="E78" s="52">
        <v>1.8699999999999999E-3</v>
      </c>
      <c r="F78" s="51">
        <v>556</v>
      </c>
      <c r="G78" s="57">
        <v>735</v>
      </c>
      <c r="H78" s="51">
        <v>556</v>
      </c>
      <c r="I78" s="51">
        <v>1291</v>
      </c>
      <c r="J78" s="51">
        <v>1067</v>
      </c>
      <c r="K78" s="2">
        <v>51.34</v>
      </c>
      <c r="L78" s="2">
        <v>90.28</v>
      </c>
      <c r="M78" s="2">
        <v>141.62</v>
      </c>
      <c r="N78" s="2">
        <v>141.62</v>
      </c>
      <c r="O78" s="2">
        <v>134.54</v>
      </c>
      <c r="P78" s="2">
        <v>134.54</v>
      </c>
      <c r="Q78" s="51" t="s">
        <v>55</v>
      </c>
      <c r="R78" s="53">
        <v>0.13272727272727272</v>
      </c>
      <c r="S78" s="54">
        <v>45063</v>
      </c>
      <c r="T78" s="54" t="s">
        <v>132</v>
      </c>
      <c r="U78" s="54">
        <v>45069.835299999999</v>
      </c>
      <c r="V78" s="26">
        <v>735</v>
      </c>
      <c r="W78" s="51">
        <v>0</v>
      </c>
      <c r="X78" s="51">
        <v>224</v>
      </c>
      <c r="Y78" s="26">
        <v>959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34">
        <v>0</v>
      </c>
      <c r="AG78" s="34">
        <v>0</v>
      </c>
      <c r="AH78" s="54" t="s">
        <v>52</v>
      </c>
      <c r="AI78" s="51" t="s">
        <v>56</v>
      </c>
    </row>
    <row r="79" spans="2:35" s="51" customFormat="1" x14ac:dyDescent="0.2">
      <c r="B79" s="51">
        <v>686172</v>
      </c>
      <c r="C79" s="52">
        <v>9750713625</v>
      </c>
      <c r="D79" s="52">
        <v>9750713763</v>
      </c>
      <c r="E79" s="52">
        <v>1.8699999999999999E-3</v>
      </c>
      <c r="F79" s="51">
        <v>556</v>
      </c>
      <c r="G79" s="57">
        <v>216</v>
      </c>
      <c r="H79" s="51">
        <v>556</v>
      </c>
      <c r="I79" s="51">
        <v>772</v>
      </c>
      <c r="J79" s="51">
        <v>582</v>
      </c>
      <c r="K79" s="2">
        <v>55.45</v>
      </c>
      <c r="L79" s="2">
        <v>29.28</v>
      </c>
      <c r="M79" s="2">
        <v>84.73</v>
      </c>
      <c r="N79" s="2">
        <v>84.73</v>
      </c>
      <c r="O79" s="2">
        <v>80.489999999999995</v>
      </c>
      <c r="P79" s="2">
        <v>80.489999999999995</v>
      </c>
      <c r="Q79" s="51" t="s">
        <v>55</v>
      </c>
      <c r="R79" s="53">
        <v>0.14558419243986254</v>
      </c>
      <c r="S79" s="54">
        <v>45064</v>
      </c>
      <c r="T79" s="54" t="s">
        <v>133</v>
      </c>
      <c r="U79" s="54">
        <v>45069.835599999999</v>
      </c>
      <c r="V79" s="26">
        <v>216</v>
      </c>
      <c r="W79" s="51">
        <v>0</v>
      </c>
      <c r="X79" s="51">
        <v>190</v>
      </c>
      <c r="Y79" s="26">
        <v>406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34">
        <v>0</v>
      </c>
      <c r="AG79" s="34">
        <v>0</v>
      </c>
      <c r="AH79" s="54" t="s">
        <v>52</v>
      </c>
      <c r="AI79" s="51" t="s">
        <v>56</v>
      </c>
    </row>
    <row r="80" spans="2:35" s="51" customFormat="1" x14ac:dyDescent="0.2">
      <c r="B80" s="51">
        <v>2635376</v>
      </c>
      <c r="C80" s="52">
        <v>3478776458</v>
      </c>
      <c r="D80" s="52">
        <v>3474683157</v>
      </c>
      <c r="E80" s="52">
        <v>1.8699999999999999E-3</v>
      </c>
      <c r="F80" s="51">
        <v>556</v>
      </c>
      <c r="G80" s="57">
        <v>287</v>
      </c>
      <c r="H80" s="51">
        <v>556</v>
      </c>
      <c r="I80" s="51">
        <v>843</v>
      </c>
      <c r="J80" s="51">
        <v>803</v>
      </c>
      <c r="K80" s="2">
        <v>78.180000000000007</v>
      </c>
      <c r="L80" s="2">
        <v>38.9</v>
      </c>
      <c r="M80" s="2">
        <v>117.08000000000001</v>
      </c>
      <c r="N80" s="2">
        <v>0</v>
      </c>
      <c r="O80" s="2">
        <v>0</v>
      </c>
      <c r="P80" s="2">
        <v>0</v>
      </c>
      <c r="Q80" s="51" t="s">
        <v>52</v>
      </c>
      <c r="R80" s="53" t="s">
        <v>52</v>
      </c>
      <c r="S80" s="54" t="s">
        <v>52</v>
      </c>
      <c r="T80" s="54" t="s">
        <v>52</v>
      </c>
      <c r="U80" s="54" t="s">
        <v>52</v>
      </c>
      <c r="V80" s="26">
        <v>286</v>
      </c>
      <c r="W80" s="51">
        <v>0</v>
      </c>
      <c r="X80" s="51">
        <v>40</v>
      </c>
      <c r="Y80" s="26">
        <v>326</v>
      </c>
      <c r="Z80" s="5">
        <v>0</v>
      </c>
      <c r="AA80" s="5">
        <v>0</v>
      </c>
      <c r="AB80" s="5">
        <v>0</v>
      </c>
      <c r="AC80" s="5">
        <v>0</v>
      </c>
      <c r="AD80" s="5">
        <v>111.22600000000001</v>
      </c>
      <c r="AE80" s="5">
        <v>0</v>
      </c>
      <c r="AF80" s="34">
        <v>0</v>
      </c>
      <c r="AG80" s="34">
        <v>0</v>
      </c>
      <c r="AH80" s="54" t="s">
        <v>52</v>
      </c>
      <c r="AI80" s="51" t="s">
        <v>50</v>
      </c>
    </row>
    <row r="81" spans="2:35" s="51" customFormat="1" x14ac:dyDescent="0.2">
      <c r="B81" s="51">
        <v>2073316</v>
      </c>
      <c r="C81" s="52">
        <v>2264391862</v>
      </c>
      <c r="D81" s="52">
        <v>2264391757</v>
      </c>
      <c r="E81" s="52">
        <v>1.8799999999999999E-3</v>
      </c>
      <c r="F81" s="51">
        <v>559</v>
      </c>
      <c r="G81" s="57">
        <v>489</v>
      </c>
      <c r="H81" s="51">
        <v>559</v>
      </c>
      <c r="I81" s="51">
        <v>1048</v>
      </c>
      <c r="J81" s="51">
        <v>898</v>
      </c>
      <c r="K81" s="2">
        <v>61.97</v>
      </c>
      <c r="L81" s="2">
        <v>66.28</v>
      </c>
      <c r="M81" s="2">
        <v>128.25</v>
      </c>
      <c r="N81" s="2">
        <v>128.25</v>
      </c>
      <c r="O81" s="2">
        <v>121.84</v>
      </c>
      <c r="P81" s="2">
        <v>121.84</v>
      </c>
      <c r="Q81" s="51" t="s">
        <v>55</v>
      </c>
      <c r="R81" s="53">
        <v>0.14281737193763919</v>
      </c>
      <c r="S81" s="54">
        <v>45071</v>
      </c>
      <c r="T81" s="54" t="s">
        <v>134</v>
      </c>
      <c r="U81" s="54">
        <v>45082.510199999997</v>
      </c>
      <c r="V81" s="26">
        <v>489</v>
      </c>
      <c r="W81" s="51">
        <v>0</v>
      </c>
      <c r="X81" s="51">
        <v>150</v>
      </c>
      <c r="Y81" s="26">
        <v>639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34">
        <v>0</v>
      </c>
      <c r="AG81" s="34">
        <v>0</v>
      </c>
      <c r="AH81" s="54" t="s">
        <v>52</v>
      </c>
      <c r="AI81" s="51" t="s">
        <v>56</v>
      </c>
    </row>
    <row r="82" spans="2:35" s="51" customFormat="1" x14ac:dyDescent="0.2">
      <c r="B82" s="51">
        <v>2052210</v>
      </c>
      <c r="C82" s="52">
        <v>500298620</v>
      </c>
      <c r="D82" s="52">
        <v>500024968</v>
      </c>
      <c r="E82" s="52">
        <v>1.89E-3</v>
      </c>
      <c r="F82" s="51">
        <v>562</v>
      </c>
      <c r="G82" s="57">
        <v>0</v>
      </c>
      <c r="H82" s="51">
        <v>562</v>
      </c>
      <c r="I82" s="51">
        <v>562</v>
      </c>
      <c r="J82" s="51">
        <v>562</v>
      </c>
      <c r="K82" s="2">
        <v>85.15</v>
      </c>
      <c r="L82" s="2">
        <v>0</v>
      </c>
      <c r="M82" s="2">
        <v>85.15</v>
      </c>
      <c r="N82" s="2">
        <v>93.15</v>
      </c>
      <c r="O82" s="2">
        <v>88.49</v>
      </c>
      <c r="P82" s="2">
        <v>88.49</v>
      </c>
      <c r="Q82" s="51" t="s">
        <v>55</v>
      </c>
      <c r="R82" s="53">
        <v>0.15151245551601425</v>
      </c>
      <c r="S82" s="54">
        <v>45062</v>
      </c>
      <c r="T82" s="55" t="s">
        <v>51</v>
      </c>
      <c r="U82" s="54">
        <v>45069</v>
      </c>
      <c r="V82" s="26">
        <v>0</v>
      </c>
      <c r="W82" s="51">
        <v>0</v>
      </c>
      <c r="X82" s="51">
        <v>0</v>
      </c>
      <c r="Y82" s="26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34">
        <v>-7.6</v>
      </c>
      <c r="AG82" s="34">
        <v>0</v>
      </c>
      <c r="AH82" s="54" t="s">
        <v>52</v>
      </c>
      <c r="AI82" s="51" t="s">
        <v>338</v>
      </c>
    </row>
    <row r="83" spans="2:35" s="51" customFormat="1" x14ac:dyDescent="0.2">
      <c r="B83" s="51">
        <v>1338377</v>
      </c>
      <c r="C83" s="52">
        <v>6061659788</v>
      </c>
      <c r="D83" s="52">
        <v>6061659943</v>
      </c>
      <c r="E83" s="52">
        <v>1.9400000000000001E-3</v>
      </c>
      <c r="F83" s="51">
        <v>577</v>
      </c>
      <c r="G83" s="57">
        <v>465</v>
      </c>
      <c r="H83" s="51">
        <v>577</v>
      </c>
      <c r="I83" s="51">
        <v>1042</v>
      </c>
      <c r="J83" s="51">
        <v>771</v>
      </c>
      <c r="K83" s="2">
        <v>46.36</v>
      </c>
      <c r="L83" s="2">
        <v>63.03</v>
      </c>
      <c r="M83" s="2">
        <v>109.39</v>
      </c>
      <c r="N83" s="2">
        <v>109.39</v>
      </c>
      <c r="O83" s="2">
        <v>103.92</v>
      </c>
      <c r="P83" s="2">
        <v>103.92</v>
      </c>
      <c r="Q83" s="51" t="s">
        <v>55</v>
      </c>
      <c r="R83" s="53">
        <v>0.14188067444876784</v>
      </c>
      <c r="S83" s="54">
        <v>45065</v>
      </c>
      <c r="T83" s="54" t="s">
        <v>135</v>
      </c>
      <c r="U83" s="54">
        <v>45071.834900000002</v>
      </c>
      <c r="V83" s="26">
        <v>465</v>
      </c>
      <c r="W83" s="51">
        <v>0</v>
      </c>
      <c r="X83" s="51">
        <v>271</v>
      </c>
      <c r="Y83" s="26">
        <v>736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34">
        <v>0</v>
      </c>
      <c r="AG83" s="34">
        <v>0</v>
      </c>
      <c r="AH83" s="54" t="s">
        <v>52</v>
      </c>
      <c r="AI83" s="51" t="s">
        <v>56</v>
      </c>
    </row>
    <row r="84" spans="2:35" s="51" customFormat="1" x14ac:dyDescent="0.2">
      <c r="B84" s="51">
        <v>1675055</v>
      </c>
      <c r="C84" s="52">
        <v>5430192789</v>
      </c>
      <c r="D84" s="52">
        <v>5430192980</v>
      </c>
      <c r="E84" s="52">
        <v>1.9400000000000001E-3</v>
      </c>
      <c r="F84" s="51">
        <v>577</v>
      </c>
      <c r="G84" s="57">
        <v>75</v>
      </c>
      <c r="H84" s="51">
        <v>577</v>
      </c>
      <c r="I84" s="51">
        <v>652</v>
      </c>
      <c r="J84" s="51">
        <v>652</v>
      </c>
      <c r="K84" s="2">
        <v>87.42</v>
      </c>
      <c r="L84" s="2">
        <v>10.16</v>
      </c>
      <c r="M84" s="2">
        <v>97.58</v>
      </c>
      <c r="N84" s="2">
        <v>97.58</v>
      </c>
      <c r="O84" s="2">
        <v>92.7</v>
      </c>
      <c r="P84" s="2">
        <v>92.7</v>
      </c>
      <c r="Q84" s="51" t="s">
        <v>55</v>
      </c>
      <c r="R84" s="53">
        <v>0.14966257668711655</v>
      </c>
      <c r="S84" s="54">
        <v>45062</v>
      </c>
      <c r="T84" s="54" t="s">
        <v>136</v>
      </c>
      <c r="U84" s="54">
        <v>45068.838900000002</v>
      </c>
      <c r="V84" s="26">
        <v>75</v>
      </c>
      <c r="W84" s="51">
        <v>0</v>
      </c>
      <c r="X84" s="51">
        <v>0</v>
      </c>
      <c r="Y84" s="26">
        <v>75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34">
        <v>0</v>
      </c>
      <c r="AG84" s="34">
        <v>0</v>
      </c>
      <c r="AH84" s="54" t="s">
        <v>52</v>
      </c>
      <c r="AI84" s="51" t="s">
        <v>56</v>
      </c>
    </row>
    <row r="85" spans="2:35" s="51" customFormat="1" x14ac:dyDescent="0.2">
      <c r="B85" s="51">
        <v>2059687</v>
      </c>
      <c r="C85" s="52">
        <v>101556577</v>
      </c>
      <c r="D85" s="52">
        <v>101556888</v>
      </c>
      <c r="E85" s="52">
        <v>1.9400000000000001E-3</v>
      </c>
      <c r="F85" s="51">
        <v>577</v>
      </c>
      <c r="G85" s="57">
        <v>429</v>
      </c>
      <c r="H85" s="51">
        <v>577</v>
      </c>
      <c r="I85" s="51">
        <v>577</v>
      </c>
      <c r="J85" s="51">
        <v>577</v>
      </c>
      <c r="K85" s="2">
        <v>67.56</v>
      </c>
      <c r="L85" s="2">
        <v>38.619999999999997</v>
      </c>
      <c r="M85" s="2">
        <v>106.18</v>
      </c>
      <c r="N85" s="2">
        <v>67.56</v>
      </c>
      <c r="O85" s="2">
        <v>64.180000000000007</v>
      </c>
      <c r="P85" s="2">
        <v>64.180000000000007</v>
      </c>
      <c r="Q85" s="51" t="s">
        <v>55</v>
      </c>
      <c r="R85" s="53">
        <v>0.11708838821490468</v>
      </c>
      <c r="S85" s="54">
        <v>45042</v>
      </c>
      <c r="T85" s="54" t="s">
        <v>53</v>
      </c>
      <c r="U85" s="54">
        <v>45057</v>
      </c>
      <c r="V85" s="26">
        <v>836</v>
      </c>
      <c r="W85" s="51">
        <v>0</v>
      </c>
      <c r="X85" s="51">
        <v>0</v>
      </c>
      <c r="Y85" s="26">
        <v>836</v>
      </c>
      <c r="Z85" s="5">
        <v>0</v>
      </c>
      <c r="AA85" s="5">
        <v>0</v>
      </c>
      <c r="AB85" s="5">
        <v>38.620000000000005</v>
      </c>
      <c r="AC85" s="5">
        <v>38.619999999999997</v>
      </c>
      <c r="AD85" s="5">
        <v>0</v>
      </c>
      <c r="AE85" s="5">
        <v>0</v>
      </c>
      <c r="AF85" s="34">
        <v>0</v>
      </c>
      <c r="AG85" s="34">
        <v>0</v>
      </c>
      <c r="AH85" s="54" t="s">
        <v>52</v>
      </c>
    </row>
    <row r="86" spans="2:35" s="51" customFormat="1" x14ac:dyDescent="0.2">
      <c r="B86" s="51">
        <v>2387828</v>
      </c>
      <c r="C86" s="52">
        <v>8172543150</v>
      </c>
      <c r="D86" s="52">
        <v>8172543351</v>
      </c>
      <c r="E86" s="52">
        <v>1.9400000000000001E-3</v>
      </c>
      <c r="F86" s="51">
        <v>577</v>
      </c>
      <c r="G86" s="57">
        <v>107</v>
      </c>
      <c r="H86" s="51">
        <v>577</v>
      </c>
      <c r="I86" s="51">
        <v>684</v>
      </c>
      <c r="J86" s="51">
        <v>504</v>
      </c>
      <c r="K86" s="2">
        <v>60.15</v>
      </c>
      <c r="L86" s="2">
        <v>14.5</v>
      </c>
      <c r="M86" s="2">
        <v>74.650000000000006</v>
      </c>
      <c r="N86" s="2">
        <v>74.650000000000006</v>
      </c>
      <c r="O86" s="2">
        <v>70.92</v>
      </c>
      <c r="P86" s="2">
        <v>70.92</v>
      </c>
      <c r="Q86" s="51" t="s">
        <v>55</v>
      </c>
      <c r="R86" s="53">
        <v>0.14811507936507937</v>
      </c>
      <c r="S86" s="54">
        <v>45064</v>
      </c>
      <c r="T86" s="54" t="s">
        <v>137</v>
      </c>
      <c r="U86" s="54">
        <v>45076.834999999999</v>
      </c>
      <c r="V86" s="26">
        <v>107</v>
      </c>
      <c r="W86" s="51">
        <v>0</v>
      </c>
      <c r="X86" s="51">
        <v>180</v>
      </c>
      <c r="Y86" s="26">
        <v>287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34">
        <v>0</v>
      </c>
      <c r="AG86" s="34">
        <v>0</v>
      </c>
      <c r="AH86" s="54" t="s">
        <v>52</v>
      </c>
      <c r="AI86" s="51" t="s">
        <v>56</v>
      </c>
    </row>
    <row r="87" spans="2:35" s="51" customFormat="1" x14ac:dyDescent="0.2">
      <c r="B87" s="51">
        <v>791095</v>
      </c>
      <c r="C87" s="52">
        <v>8323002000</v>
      </c>
      <c r="D87" s="52">
        <v>8323002796</v>
      </c>
      <c r="E87" s="52">
        <v>1.9599999999999999E-3</v>
      </c>
      <c r="F87" s="51">
        <v>583</v>
      </c>
      <c r="G87" s="57">
        <v>363</v>
      </c>
      <c r="H87" s="51">
        <v>583</v>
      </c>
      <c r="I87" s="51">
        <v>946</v>
      </c>
      <c r="J87" s="51">
        <v>802</v>
      </c>
      <c r="K87" s="2">
        <v>67.86</v>
      </c>
      <c r="L87" s="2">
        <v>50.33</v>
      </c>
      <c r="M87" s="2">
        <v>118.19</v>
      </c>
      <c r="N87" s="2">
        <v>118.19</v>
      </c>
      <c r="O87" s="2">
        <v>112.28</v>
      </c>
      <c r="P87" s="2">
        <v>112.28</v>
      </c>
      <c r="Q87" s="51" t="s">
        <v>55</v>
      </c>
      <c r="R87" s="53">
        <v>0.14736907730673315</v>
      </c>
      <c r="S87" s="54">
        <v>45071</v>
      </c>
      <c r="T87" s="54" t="s">
        <v>138</v>
      </c>
      <c r="U87" s="54">
        <v>45077.835200000001</v>
      </c>
      <c r="V87" s="26">
        <v>363</v>
      </c>
      <c r="W87" s="51">
        <v>0</v>
      </c>
      <c r="X87" s="51">
        <v>144</v>
      </c>
      <c r="Y87" s="26">
        <v>507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34">
        <v>0</v>
      </c>
      <c r="AG87" s="34">
        <v>0</v>
      </c>
      <c r="AH87" s="54" t="s">
        <v>52</v>
      </c>
      <c r="AI87" s="51" t="s">
        <v>56</v>
      </c>
    </row>
    <row r="88" spans="2:35" s="51" customFormat="1" x14ac:dyDescent="0.2">
      <c r="B88" s="51">
        <v>1320951</v>
      </c>
      <c r="C88" s="52">
        <v>5849244259</v>
      </c>
      <c r="D88" s="52">
        <v>5847492349</v>
      </c>
      <c r="E88" s="52">
        <v>1.98E-3</v>
      </c>
      <c r="F88" s="51">
        <v>589</v>
      </c>
      <c r="G88" s="57">
        <v>248</v>
      </c>
      <c r="H88" s="51">
        <v>589</v>
      </c>
      <c r="I88" s="51">
        <v>837</v>
      </c>
      <c r="J88" s="51">
        <v>719</v>
      </c>
      <c r="K88" s="2">
        <v>72.83</v>
      </c>
      <c r="L88" s="2">
        <v>23.45</v>
      </c>
      <c r="M88" s="2">
        <v>96.28</v>
      </c>
      <c r="N88" s="2">
        <v>96.28</v>
      </c>
      <c r="O88" s="2">
        <v>91.47</v>
      </c>
      <c r="P88" s="2">
        <v>91.47</v>
      </c>
      <c r="Q88" s="51" t="s">
        <v>55</v>
      </c>
      <c r="R88" s="53">
        <v>0.13390820584144644</v>
      </c>
      <c r="S88" s="54">
        <v>45069</v>
      </c>
      <c r="T88" s="54" t="s">
        <v>139</v>
      </c>
      <c r="U88" s="54">
        <v>45079.834300000002</v>
      </c>
      <c r="V88" s="26">
        <v>248</v>
      </c>
      <c r="W88" s="51">
        <v>0</v>
      </c>
      <c r="X88" s="51">
        <v>118</v>
      </c>
      <c r="Y88" s="26">
        <v>366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34">
        <v>0</v>
      </c>
      <c r="AG88" s="34">
        <v>0</v>
      </c>
      <c r="AH88" s="54" t="s">
        <v>52</v>
      </c>
      <c r="AI88" s="51" t="s">
        <v>56</v>
      </c>
    </row>
    <row r="89" spans="2:35" s="51" customFormat="1" x14ac:dyDescent="0.2">
      <c r="B89" s="51">
        <v>2387775</v>
      </c>
      <c r="C89" s="52">
        <v>4712415181</v>
      </c>
      <c r="D89" s="52">
        <v>4717060286</v>
      </c>
      <c r="E89" s="52">
        <v>1.99E-3</v>
      </c>
      <c r="F89" s="51">
        <v>592</v>
      </c>
      <c r="G89" s="57">
        <v>154</v>
      </c>
      <c r="H89" s="51">
        <v>592</v>
      </c>
      <c r="I89" s="51">
        <v>746</v>
      </c>
      <c r="J89" s="51">
        <v>567</v>
      </c>
      <c r="K89" s="2">
        <v>62.58</v>
      </c>
      <c r="L89" s="2">
        <v>20.869999999999997</v>
      </c>
      <c r="M89" s="2">
        <v>83.449999999999989</v>
      </c>
      <c r="N89" s="2">
        <v>83.45</v>
      </c>
      <c r="O89" s="2">
        <v>79.28</v>
      </c>
      <c r="P89" s="2">
        <v>79.28</v>
      </c>
      <c r="Q89" s="51" t="s">
        <v>55</v>
      </c>
      <c r="R89" s="53">
        <v>0.14717813051146386</v>
      </c>
      <c r="S89" s="54">
        <v>45064</v>
      </c>
      <c r="T89" s="54" t="s">
        <v>140</v>
      </c>
      <c r="U89" s="54">
        <v>45076.834799999997</v>
      </c>
      <c r="V89" s="26">
        <v>154</v>
      </c>
      <c r="W89" s="51">
        <v>0</v>
      </c>
      <c r="X89" s="51">
        <v>179</v>
      </c>
      <c r="Y89" s="26">
        <v>333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34">
        <v>0</v>
      </c>
      <c r="AG89" s="34">
        <v>0</v>
      </c>
      <c r="AH89" s="54" t="s">
        <v>52</v>
      </c>
      <c r="AI89" s="51" t="s">
        <v>56</v>
      </c>
    </row>
    <row r="90" spans="2:35" s="51" customFormat="1" x14ac:dyDescent="0.2">
      <c r="B90" s="51">
        <v>2631977</v>
      </c>
      <c r="C90" s="52">
        <v>1532512451</v>
      </c>
      <c r="D90" s="52">
        <v>1531364665</v>
      </c>
      <c r="E90" s="52">
        <v>1.99E-3</v>
      </c>
      <c r="F90" s="51">
        <v>592</v>
      </c>
      <c r="G90" s="57">
        <v>296</v>
      </c>
      <c r="H90" s="51">
        <v>592</v>
      </c>
      <c r="I90" s="51">
        <v>888</v>
      </c>
      <c r="J90" s="51">
        <v>718</v>
      </c>
      <c r="K90" s="2">
        <v>65.25</v>
      </c>
      <c r="L90" s="2">
        <v>41.04</v>
      </c>
      <c r="M90" s="2">
        <v>106.28999999999999</v>
      </c>
      <c r="N90" s="2">
        <v>106.29</v>
      </c>
      <c r="O90" s="2">
        <v>100.98</v>
      </c>
      <c r="P90" s="2">
        <v>100.98</v>
      </c>
      <c r="Q90" s="51" t="s">
        <v>55</v>
      </c>
      <c r="R90" s="53">
        <v>0.14803621169916437</v>
      </c>
      <c r="S90" s="54">
        <v>45063</v>
      </c>
      <c r="T90" s="54" t="s">
        <v>141</v>
      </c>
      <c r="U90" s="54">
        <v>45072.8341</v>
      </c>
      <c r="V90" s="26">
        <v>296</v>
      </c>
      <c r="W90" s="51">
        <v>0</v>
      </c>
      <c r="X90" s="51">
        <v>170</v>
      </c>
      <c r="Y90" s="26">
        <v>466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34">
        <v>0</v>
      </c>
      <c r="AG90" s="34">
        <v>0</v>
      </c>
      <c r="AH90" s="54" t="s">
        <v>52</v>
      </c>
      <c r="AI90" s="51" t="s">
        <v>56</v>
      </c>
    </row>
    <row r="91" spans="2:35" s="51" customFormat="1" x14ac:dyDescent="0.2">
      <c r="B91" s="51">
        <v>1302740</v>
      </c>
      <c r="C91" s="52">
        <v>8268010373</v>
      </c>
      <c r="D91" s="52">
        <v>8268010159</v>
      </c>
      <c r="E91" s="52">
        <v>2E-3</v>
      </c>
      <c r="F91" s="51">
        <v>595</v>
      </c>
      <c r="G91" s="57">
        <v>345</v>
      </c>
      <c r="H91" s="51">
        <v>595</v>
      </c>
      <c r="I91" s="51">
        <v>940</v>
      </c>
      <c r="J91" s="51">
        <v>706</v>
      </c>
      <c r="K91" s="2">
        <v>54.69</v>
      </c>
      <c r="L91" s="2">
        <v>42.53</v>
      </c>
      <c r="M91" s="2">
        <v>97.22</v>
      </c>
      <c r="N91" s="2">
        <v>97.22</v>
      </c>
      <c r="O91" s="2">
        <v>92.36</v>
      </c>
      <c r="P91" s="2">
        <v>92.36</v>
      </c>
      <c r="Q91" s="51" t="s">
        <v>55</v>
      </c>
      <c r="R91" s="53">
        <v>0.13770538243626063</v>
      </c>
      <c r="S91" s="54">
        <v>45068</v>
      </c>
      <c r="T91" s="54" t="s">
        <v>142</v>
      </c>
      <c r="U91" s="54">
        <v>45077.834199999998</v>
      </c>
      <c r="V91" s="26">
        <v>345</v>
      </c>
      <c r="W91" s="51">
        <v>0</v>
      </c>
      <c r="X91" s="51">
        <v>234</v>
      </c>
      <c r="Y91" s="26">
        <v>579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34">
        <v>0</v>
      </c>
      <c r="AG91" s="34">
        <v>0</v>
      </c>
      <c r="AH91" s="54" t="s">
        <v>52</v>
      </c>
      <c r="AI91" s="51" t="s">
        <v>56</v>
      </c>
    </row>
    <row r="92" spans="2:35" s="51" customFormat="1" x14ac:dyDescent="0.2">
      <c r="B92" s="51">
        <v>2078382</v>
      </c>
      <c r="C92" s="52">
        <v>8609911658</v>
      </c>
      <c r="D92" s="52">
        <v>8608428261</v>
      </c>
      <c r="E92" s="52">
        <v>2E-3</v>
      </c>
      <c r="F92" s="51">
        <v>595</v>
      </c>
      <c r="G92" s="57">
        <v>432</v>
      </c>
      <c r="H92" s="51">
        <v>595</v>
      </c>
      <c r="I92" s="51">
        <v>1027</v>
      </c>
      <c r="J92" s="51">
        <v>826</v>
      </c>
      <c r="K92" s="2">
        <v>60.91</v>
      </c>
      <c r="L92" s="2">
        <v>38.89</v>
      </c>
      <c r="M92" s="2">
        <v>99.8</v>
      </c>
      <c r="N92" s="2">
        <v>99.8</v>
      </c>
      <c r="O92" s="2">
        <v>94.81</v>
      </c>
      <c r="P92" s="2">
        <v>94.81</v>
      </c>
      <c r="Q92" s="51" t="s">
        <v>55</v>
      </c>
      <c r="R92" s="53">
        <v>0.1208232445520581</v>
      </c>
      <c r="S92" s="54">
        <v>45071</v>
      </c>
      <c r="T92" s="54" t="s">
        <v>143</v>
      </c>
      <c r="U92" s="54">
        <v>45077.835400000004</v>
      </c>
      <c r="V92" s="26">
        <v>432</v>
      </c>
      <c r="W92" s="51">
        <v>0</v>
      </c>
      <c r="X92" s="51">
        <v>201</v>
      </c>
      <c r="Y92" s="26">
        <v>633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34">
        <v>0</v>
      </c>
      <c r="AG92" s="34">
        <v>0</v>
      </c>
      <c r="AH92" s="54" t="s">
        <v>52</v>
      </c>
      <c r="AI92" s="51" t="s">
        <v>56</v>
      </c>
    </row>
    <row r="93" spans="2:35" s="51" customFormat="1" x14ac:dyDescent="0.2">
      <c r="B93" s="51">
        <v>844575</v>
      </c>
      <c r="C93" s="52">
        <v>6969941000</v>
      </c>
      <c r="D93" s="52">
        <v>6969926560</v>
      </c>
      <c r="E93" s="52">
        <v>2.0200000000000001E-3</v>
      </c>
      <c r="F93" s="51">
        <v>601</v>
      </c>
      <c r="G93" s="57">
        <v>461</v>
      </c>
      <c r="H93" s="51">
        <v>601</v>
      </c>
      <c r="I93" s="51">
        <v>1062</v>
      </c>
      <c r="J93" s="51">
        <v>930</v>
      </c>
      <c r="K93" s="2">
        <v>71.06</v>
      </c>
      <c r="L93" s="2">
        <v>41.5</v>
      </c>
      <c r="M93" s="2">
        <v>112.56</v>
      </c>
      <c r="N93" s="2">
        <v>112.56</v>
      </c>
      <c r="O93" s="2">
        <v>106.93</v>
      </c>
      <c r="P93" s="2">
        <v>106.93</v>
      </c>
      <c r="Q93" s="51" t="s">
        <v>55</v>
      </c>
      <c r="R93" s="53">
        <v>0.12103225806451613</v>
      </c>
      <c r="S93" s="54">
        <v>45071</v>
      </c>
      <c r="T93" s="54" t="s">
        <v>144</v>
      </c>
      <c r="U93" s="54">
        <v>45082.513299999999</v>
      </c>
      <c r="V93" s="26">
        <v>461</v>
      </c>
      <c r="W93" s="51">
        <v>0</v>
      </c>
      <c r="X93" s="51">
        <v>132</v>
      </c>
      <c r="Y93" s="26">
        <v>593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34">
        <v>0</v>
      </c>
      <c r="AG93" s="34">
        <v>0</v>
      </c>
      <c r="AH93" s="54" t="s">
        <v>52</v>
      </c>
      <c r="AI93" s="51" t="s">
        <v>56</v>
      </c>
    </row>
    <row r="94" spans="2:35" s="51" customFormat="1" x14ac:dyDescent="0.2">
      <c r="B94" s="51">
        <v>1291843</v>
      </c>
      <c r="C94" s="52">
        <v>1844714910</v>
      </c>
      <c r="D94" s="52">
        <v>1844714480</v>
      </c>
      <c r="E94" s="52">
        <v>2.0600000000000002E-3</v>
      </c>
      <c r="F94" s="51">
        <v>613</v>
      </c>
      <c r="G94" s="57">
        <v>10</v>
      </c>
      <c r="H94" s="51">
        <v>613</v>
      </c>
      <c r="I94" s="51">
        <v>623</v>
      </c>
      <c r="J94" s="51">
        <v>398</v>
      </c>
      <c r="K94" s="2">
        <v>58.79</v>
      </c>
      <c r="L94" s="2">
        <v>1.36</v>
      </c>
      <c r="M94" s="2">
        <v>60.15</v>
      </c>
      <c r="N94" s="2">
        <v>60.15</v>
      </c>
      <c r="O94" s="2">
        <v>57.14</v>
      </c>
      <c r="P94" s="2">
        <v>57.14</v>
      </c>
      <c r="Q94" s="51" t="s">
        <v>55</v>
      </c>
      <c r="R94" s="53">
        <v>0.15113065326633165</v>
      </c>
      <c r="S94" s="54">
        <v>45064</v>
      </c>
      <c r="T94" s="54" t="s">
        <v>145</v>
      </c>
      <c r="U94" s="54">
        <v>45069.835700000003</v>
      </c>
      <c r="V94" s="26">
        <v>10</v>
      </c>
      <c r="W94" s="51">
        <v>0</v>
      </c>
      <c r="X94" s="51">
        <v>225</v>
      </c>
      <c r="Y94" s="26">
        <v>235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34">
        <v>0</v>
      </c>
      <c r="AG94" s="34">
        <v>0</v>
      </c>
      <c r="AH94" s="54" t="s">
        <v>52</v>
      </c>
      <c r="AI94" s="51" t="s">
        <v>56</v>
      </c>
    </row>
    <row r="95" spans="2:35" s="51" customFormat="1" x14ac:dyDescent="0.2">
      <c r="B95" s="51">
        <v>1303398</v>
      </c>
      <c r="C95" s="52">
        <v>2452746180</v>
      </c>
      <c r="D95" s="52">
        <v>2452746268</v>
      </c>
      <c r="E95" s="52">
        <v>2.0699999999999998E-3</v>
      </c>
      <c r="F95" s="51">
        <v>616</v>
      </c>
      <c r="G95" s="57">
        <v>651</v>
      </c>
      <c r="H95" s="51">
        <v>616</v>
      </c>
      <c r="I95" s="51">
        <v>1267</v>
      </c>
      <c r="J95" s="51">
        <v>997</v>
      </c>
      <c r="K95" s="2">
        <v>52.42</v>
      </c>
      <c r="L95" s="2">
        <v>88.24</v>
      </c>
      <c r="M95" s="2">
        <v>140.66</v>
      </c>
      <c r="N95" s="2">
        <v>140.66</v>
      </c>
      <c r="O95" s="2">
        <v>133.63</v>
      </c>
      <c r="P95" s="2">
        <v>133.63</v>
      </c>
      <c r="Q95" s="51" t="s">
        <v>55</v>
      </c>
      <c r="R95" s="53">
        <v>0.14108324974924774</v>
      </c>
      <c r="S95" s="54">
        <v>45065</v>
      </c>
      <c r="T95" s="54" t="s">
        <v>146</v>
      </c>
      <c r="U95" s="54">
        <v>45076.8364</v>
      </c>
      <c r="V95" s="26">
        <v>651</v>
      </c>
      <c r="W95" s="51">
        <v>0</v>
      </c>
      <c r="X95" s="51">
        <v>270</v>
      </c>
      <c r="Y95" s="26">
        <v>921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34">
        <v>0</v>
      </c>
      <c r="AG95" s="34">
        <v>0</v>
      </c>
      <c r="AH95" s="54" t="s">
        <v>52</v>
      </c>
      <c r="AI95" s="51" t="s">
        <v>56</v>
      </c>
    </row>
    <row r="96" spans="2:35" s="51" customFormat="1" x14ac:dyDescent="0.2">
      <c r="B96" s="51">
        <v>1278098</v>
      </c>
      <c r="C96" s="52">
        <v>3719201000</v>
      </c>
      <c r="D96" s="52">
        <v>3719201621</v>
      </c>
      <c r="E96" s="52">
        <v>2.0699999999999998E-3</v>
      </c>
      <c r="F96" s="51">
        <v>616</v>
      </c>
      <c r="G96" s="57">
        <v>378</v>
      </c>
      <c r="H96" s="51">
        <v>616</v>
      </c>
      <c r="I96" s="51">
        <v>994</v>
      </c>
      <c r="J96" s="51">
        <v>882</v>
      </c>
      <c r="K96" s="2">
        <v>76.36</v>
      </c>
      <c r="L96" s="2">
        <v>34.03</v>
      </c>
      <c r="M96" s="2">
        <v>110.39</v>
      </c>
      <c r="N96" s="2">
        <v>110.39</v>
      </c>
      <c r="O96" s="2">
        <v>104.87</v>
      </c>
      <c r="P96" s="2">
        <v>104.87</v>
      </c>
      <c r="Q96" s="51" t="s">
        <v>55</v>
      </c>
      <c r="R96" s="53">
        <v>0.12515873015873016</v>
      </c>
      <c r="S96" s="54">
        <v>45070</v>
      </c>
      <c r="T96" s="54" t="s">
        <v>147</v>
      </c>
      <c r="U96" s="54">
        <v>45078.834699999999</v>
      </c>
      <c r="V96" s="26">
        <v>378</v>
      </c>
      <c r="W96" s="51">
        <v>0</v>
      </c>
      <c r="X96" s="51">
        <v>112</v>
      </c>
      <c r="Y96" s="26">
        <v>490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34">
        <v>0</v>
      </c>
      <c r="AG96" s="34">
        <v>0</v>
      </c>
      <c r="AH96" s="54" t="s">
        <v>52</v>
      </c>
      <c r="AI96" s="51" t="s">
        <v>56</v>
      </c>
    </row>
    <row r="97" spans="2:35" s="51" customFormat="1" x14ac:dyDescent="0.2">
      <c r="B97" s="51">
        <v>1288662</v>
      </c>
      <c r="C97" s="52">
        <v>9299274760</v>
      </c>
      <c r="D97" s="52">
        <v>9299274345</v>
      </c>
      <c r="E97" s="52">
        <v>2.0699999999999998E-3</v>
      </c>
      <c r="F97" s="51">
        <v>616</v>
      </c>
      <c r="G97" s="57">
        <v>140</v>
      </c>
      <c r="H97" s="51">
        <v>616</v>
      </c>
      <c r="I97" s="51">
        <v>756</v>
      </c>
      <c r="J97" s="51">
        <v>655</v>
      </c>
      <c r="K97" s="2">
        <v>78.02</v>
      </c>
      <c r="L97" s="2">
        <v>18.97</v>
      </c>
      <c r="M97" s="2">
        <v>96.99</v>
      </c>
      <c r="N97" s="2">
        <v>96.99</v>
      </c>
      <c r="O97" s="2">
        <v>92.14</v>
      </c>
      <c r="P97" s="2">
        <v>92.14</v>
      </c>
      <c r="Q97" s="51" t="s">
        <v>55</v>
      </c>
      <c r="R97" s="53">
        <v>0.14807633587786259</v>
      </c>
      <c r="S97" s="54">
        <v>45062</v>
      </c>
      <c r="T97" s="54" t="s">
        <v>148</v>
      </c>
      <c r="U97" s="54">
        <v>45067.834699999999</v>
      </c>
      <c r="V97" s="26">
        <v>140</v>
      </c>
      <c r="W97" s="51">
        <v>0</v>
      </c>
      <c r="X97" s="51">
        <v>101</v>
      </c>
      <c r="Y97" s="26">
        <v>241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34">
        <v>0</v>
      </c>
      <c r="AG97" s="34">
        <v>0</v>
      </c>
      <c r="AH97" s="54" t="s">
        <v>52</v>
      </c>
      <c r="AI97" s="51" t="s">
        <v>56</v>
      </c>
    </row>
    <row r="98" spans="2:35" s="51" customFormat="1" x14ac:dyDescent="0.2">
      <c r="B98" s="51">
        <v>1664629</v>
      </c>
      <c r="C98" s="52">
        <v>3918379389</v>
      </c>
      <c r="D98" s="52">
        <v>3918379407</v>
      </c>
      <c r="E98" s="52">
        <v>2.1299999999999999E-3</v>
      </c>
      <c r="F98" s="51">
        <v>634</v>
      </c>
      <c r="G98" s="57">
        <v>402</v>
      </c>
      <c r="H98" s="51">
        <v>634</v>
      </c>
      <c r="I98" s="51">
        <v>1036</v>
      </c>
      <c r="J98" s="51">
        <v>965</v>
      </c>
      <c r="K98" s="2">
        <v>85.3</v>
      </c>
      <c r="L98" s="2">
        <v>54.489999999999995</v>
      </c>
      <c r="M98" s="2">
        <v>139.79</v>
      </c>
      <c r="N98" s="2">
        <v>139.79</v>
      </c>
      <c r="O98" s="2">
        <v>132.80000000000001</v>
      </c>
      <c r="P98" s="2">
        <v>132.80000000000001</v>
      </c>
      <c r="Q98" s="51" t="s">
        <v>55</v>
      </c>
      <c r="R98" s="53">
        <v>0.14486010362694299</v>
      </c>
      <c r="S98" s="54">
        <v>45069</v>
      </c>
      <c r="T98" s="54" t="s">
        <v>149</v>
      </c>
      <c r="U98" s="54">
        <v>45076.841500000002</v>
      </c>
      <c r="V98" s="26">
        <v>402</v>
      </c>
      <c r="W98" s="51">
        <v>0</v>
      </c>
      <c r="X98" s="51">
        <v>71</v>
      </c>
      <c r="Y98" s="26">
        <v>473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34">
        <v>0</v>
      </c>
      <c r="AG98" s="34">
        <v>0</v>
      </c>
      <c r="AH98" s="54" t="s">
        <v>52</v>
      </c>
      <c r="AI98" s="51" t="s">
        <v>56</v>
      </c>
    </row>
    <row r="99" spans="2:35" s="51" customFormat="1" x14ac:dyDescent="0.2">
      <c r="B99" s="51">
        <v>2633219</v>
      </c>
      <c r="C99" s="52">
        <v>2002303094</v>
      </c>
      <c r="D99" s="52">
        <v>2006207601</v>
      </c>
      <c r="E99" s="52">
        <v>2.16E-3</v>
      </c>
      <c r="F99" s="51">
        <v>643</v>
      </c>
      <c r="G99" s="57">
        <v>315</v>
      </c>
      <c r="H99" s="51">
        <v>643</v>
      </c>
      <c r="I99" s="51">
        <v>958</v>
      </c>
      <c r="J99" s="51">
        <v>770</v>
      </c>
      <c r="K99" s="2">
        <v>68.94</v>
      </c>
      <c r="L99" s="2">
        <v>42.7</v>
      </c>
      <c r="M99" s="2">
        <v>111.64</v>
      </c>
      <c r="N99" s="2">
        <v>111.64</v>
      </c>
      <c r="O99" s="2">
        <v>106.06</v>
      </c>
      <c r="P99" s="2">
        <v>106.06</v>
      </c>
      <c r="Q99" s="51" t="s">
        <v>55</v>
      </c>
      <c r="R99" s="53">
        <v>0.144987012987013</v>
      </c>
      <c r="S99" s="54">
        <v>45063</v>
      </c>
      <c r="T99" s="54" t="s">
        <v>150</v>
      </c>
      <c r="U99" s="54">
        <v>45068.835599999999</v>
      </c>
      <c r="V99" s="26">
        <v>314</v>
      </c>
      <c r="W99" s="51">
        <v>0</v>
      </c>
      <c r="X99" s="51">
        <v>188</v>
      </c>
      <c r="Y99" s="26">
        <v>502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34">
        <v>0</v>
      </c>
      <c r="AG99" s="34">
        <v>0</v>
      </c>
      <c r="AH99" s="54" t="s">
        <v>52</v>
      </c>
      <c r="AI99" s="51" t="s">
        <v>56</v>
      </c>
    </row>
    <row r="100" spans="2:35" s="51" customFormat="1" x14ac:dyDescent="0.2">
      <c r="B100" s="51">
        <v>299688</v>
      </c>
      <c r="C100" s="52">
        <v>183900000</v>
      </c>
      <c r="D100" s="52">
        <v>183955273</v>
      </c>
      <c r="E100" s="52">
        <v>2.1800000000000001E-3</v>
      </c>
      <c r="F100" s="51">
        <v>649</v>
      </c>
      <c r="G100" s="57">
        <v>226</v>
      </c>
      <c r="H100" s="51">
        <v>649</v>
      </c>
      <c r="I100" s="51">
        <v>875</v>
      </c>
      <c r="J100" s="51">
        <v>700</v>
      </c>
      <c r="K100" s="2">
        <v>77.61</v>
      </c>
      <c r="L100" s="2">
        <v>37.950000000000003</v>
      </c>
      <c r="M100" s="2">
        <v>115.56</v>
      </c>
      <c r="N100" s="2">
        <v>115.56</v>
      </c>
      <c r="O100" s="2">
        <v>109.78</v>
      </c>
      <c r="P100" s="2">
        <v>109.78</v>
      </c>
      <c r="Q100" s="51" t="s">
        <v>55</v>
      </c>
      <c r="R100" s="53">
        <v>0.16508571428571428</v>
      </c>
      <c r="S100" s="54">
        <v>45065</v>
      </c>
      <c r="T100" s="54" t="s">
        <v>151</v>
      </c>
      <c r="U100" s="54">
        <v>45079.576999999997</v>
      </c>
      <c r="V100" s="26">
        <v>225</v>
      </c>
      <c r="W100" s="51">
        <v>0</v>
      </c>
      <c r="X100" s="51">
        <v>175</v>
      </c>
      <c r="Y100" s="26">
        <v>400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34">
        <v>0</v>
      </c>
      <c r="AG100" s="34">
        <v>0</v>
      </c>
      <c r="AH100" s="54" t="s">
        <v>52</v>
      </c>
      <c r="AI100" s="51" t="s">
        <v>56</v>
      </c>
    </row>
    <row r="101" spans="2:35" s="51" customFormat="1" x14ac:dyDescent="0.2">
      <c r="B101" s="51">
        <v>661983</v>
      </c>
      <c r="C101" s="52">
        <v>5487819520</v>
      </c>
      <c r="D101" s="52">
        <v>5487819384</v>
      </c>
      <c r="E101" s="52">
        <v>2.2100000000000002E-3</v>
      </c>
      <c r="F101" s="51">
        <v>658</v>
      </c>
      <c r="G101" s="57">
        <v>170</v>
      </c>
      <c r="H101" s="51">
        <v>658</v>
      </c>
      <c r="I101" s="51">
        <v>828</v>
      </c>
      <c r="J101" s="51">
        <v>721</v>
      </c>
      <c r="K101" s="2">
        <v>83.49</v>
      </c>
      <c r="L101" s="2">
        <v>23.05</v>
      </c>
      <c r="M101" s="2">
        <v>106.53999999999999</v>
      </c>
      <c r="N101" s="2">
        <v>106.54</v>
      </c>
      <c r="O101" s="2">
        <v>101.21</v>
      </c>
      <c r="P101" s="2">
        <v>101.21</v>
      </c>
      <c r="Q101" s="51" t="s">
        <v>55</v>
      </c>
      <c r="R101" s="53">
        <v>0.14776699029126214</v>
      </c>
      <c r="S101" s="54">
        <v>45065</v>
      </c>
      <c r="T101" s="54" t="s">
        <v>152</v>
      </c>
      <c r="U101" s="54">
        <v>45071.834699999999</v>
      </c>
      <c r="V101" s="26">
        <v>170</v>
      </c>
      <c r="W101" s="51">
        <v>0</v>
      </c>
      <c r="X101" s="51">
        <v>107</v>
      </c>
      <c r="Y101" s="26">
        <v>277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34">
        <v>0</v>
      </c>
      <c r="AG101" s="34">
        <v>0</v>
      </c>
      <c r="AH101" s="54" t="s">
        <v>52</v>
      </c>
      <c r="AI101" s="51" t="s">
        <v>56</v>
      </c>
    </row>
    <row r="102" spans="2:35" s="51" customFormat="1" x14ac:dyDescent="0.2">
      <c r="B102" s="51">
        <v>1289472</v>
      </c>
      <c r="C102" s="52">
        <v>5987689359</v>
      </c>
      <c r="D102" s="52">
        <v>5987689476</v>
      </c>
      <c r="E102" s="52">
        <v>2.2300000000000002E-3</v>
      </c>
      <c r="F102" s="51">
        <v>663</v>
      </c>
      <c r="G102" s="57">
        <v>43</v>
      </c>
      <c r="H102" s="51">
        <v>663</v>
      </c>
      <c r="I102" s="51">
        <v>706</v>
      </c>
      <c r="J102" s="51">
        <v>706</v>
      </c>
      <c r="K102" s="2">
        <v>100.46</v>
      </c>
      <c r="L102" s="2">
        <v>5.83</v>
      </c>
      <c r="M102" s="2">
        <v>106.28999999999999</v>
      </c>
      <c r="N102" s="2">
        <v>106.29</v>
      </c>
      <c r="O102" s="2">
        <v>100.98</v>
      </c>
      <c r="P102" s="2">
        <v>100.98</v>
      </c>
      <c r="Q102" s="51" t="s">
        <v>55</v>
      </c>
      <c r="R102" s="53">
        <v>0.15055240793201133</v>
      </c>
      <c r="S102" s="54">
        <v>45065</v>
      </c>
      <c r="T102" s="54" t="s">
        <v>153</v>
      </c>
      <c r="U102" s="54">
        <v>45071.834699999999</v>
      </c>
      <c r="V102" s="26">
        <v>43</v>
      </c>
      <c r="W102" s="51">
        <v>0</v>
      </c>
      <c r="X102" s="51">
        <v>0</v>
      </c>
      <c r="Y102" s="26">
        <v>43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34">
        <v>0</v>
      </c>
      <c r="AG102" s="34">
        <v>0</v>
      </c>
      <c r="AH102" s="54" t="s">
        <v>52</v>
      </c>
      <c r="AI102" s="51" t="s">
        <v>56</v>
      </c>
    </row>
    <row r="103" spans="2:35" s="51" customFormat="1" x14ac:dyDescent="0.2">
      <c r="B103" s="51">
        <v>39093</v>
      </c>
      <c r="C103" s="52">
        <v>788550000</v>
      </c>
      <c r="D103" s="52">
        <v>788599645</v>
      </c>
      <c r="E103" s="52">
        <v>2.2699999999999999E-3</v>
      </c>
      <c r="F103" s="51">
        <v>675</v>
      </c>
      <c r="G103" s="57">
        <v>439</v>
      </c>
      <c r="H103" s="51">
        <v>675</v>
      </c>
      <c r="I103" s="51">
        <v>1114</v>
      </c>
      <c r="J103" s="51">
        <v>881</v>
      </c>
      <c r="K103" s="2">
        <v>66.959999999999994</v>
      </c>
      <c r="L103" s="2">
        <v>59.5</v>
      </c>
      <c r="M103" s="2">
        <v>126.46</v>
      </c>
      <c r="N103" s="2">
        <v>126.46</v>
      </c>
      <c r="O103" s="2">
        <v>120.14</v>
      </c>
      <c r="P103" s="2">
        <v>120.14</v>
      </c>
      <c r="Q103" s="51" t="s">
        <v>55</v>
      </c>
      <c r="R103" s="53">
        <v>0.14354143019296253</v>
      </c>
      <c r="S103" s="54">
        <v>45062</v>
      </c>
      <c r="T103" s="54" t="s">
        <v>154</v>
      </c>
      <c r="U103" s="54">
        <v>45072.8344</v>
      </c>
      <c r="V103" s="26">
        <v>438</v>
      </c>
      <c r="W103" s="51">
        <v>0</v>
      </c>
      <c r="X103" s="51">
        <v>233</v>
      </c>
      <c r="Y103" s="26">
        <v>671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34">
        <v>0</v>
      </c>
      <c r="AG103" s="34">
        <v>0</v>
      </c>
      <c r="AH103" s="54" t="s">
        <v>52</v>
      </c>
      <c r="AI103" s="51" t="s">
        <v>56</v>
      </c>
    </row>
    <row r="104" spans="2:35" s="51" customFormat="1" x14ac:dyDescent="0.2">
      <c r="B104" s="51">
        <v>991705</v>
      </c>
      <c r="C104" s="52">
        <v>7482953841</v>
      </c>
      <c r="D104" s="52">
        <v>7482953384</v>
      </c>
      <c r="E104" s="52">
        <v>2.3E-3</v>
      </c>
      <c r="F104" s="51">
        <v>684</v>
      </c>
      <c r="G104" s="57">
        <v>388</v>
      </c>
      <c r="H104" s="51">
        <v>684</v>
      </c>
      <c r="I104" s="51">
        <v>1072</v>
      </c>
      <c r="J104" s="51">
        <v>818</v>
      </c>
      <c r="K104" s="2">
        <v>65.150000000000006</v>
      </c>
      <c r="L104" s="2">
        <v>52.59</v>
      </c>
      <c r="M104" s="2">
        <v>117.74000000000001</v>
      </c>
      <c r="N104" s="2">
        <v>117.74</v>
      </c>
      <c r="O104" s="2">
        <v>111.85</v>
      </c>
      <c r="P104" s="2">
        <v>111.85</v>
      </c>
      <c r="Q104" s="51" t="s">
        <v>55</v>
      </c>
      <c r="R104" s="53">
        <v>0.14393643031784842</v>
      </c>
      <c r="S104" s="54">
        <v>45065</v>
      </c>
      <c r="T104" s="54" t="s">
        <v>155</v>
      </c>
      <c r="U104" s="54">
        <v>45076.835200000001</v>
      </c>
      <c r="V104" s="26">
        <v>387</v>
      </c>
      <c r="W104" s="51">
        <v>0</v>
      </c>
      <c r="X104" s="51">
        <v>254</v>
      </c>
      <c r="Y104" s="26">
        <v>641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34">
        <v>0</v>
      </c>
      <c r="AG104" s="34">
        <v>0</v>
      </c>
      <c r="AH104" s="54" t="s">
        <v>52</v>
      </c>
      <c r="AI104" s="51" t="s">
        <v>56</v>
      </c>
    </row>
    <row r="105" spans="2:35" s="51" customFormat="1" x14ac:dyDescent="0.2">
      <c r="B105" s="51">
        <v>2635522</v>
      </c>
      <c r="C105" s="52">
        <v>2796287133</v>
      </c>
      <c r="D105" s="52">
        <v>2797078661</v>
      </c>
      <c r="E105" s="52">
        <v>2.31E-3</v>
      </c>
      <c r="F105" s="51">
        <v>687</v>
      </c>
      <c r="G105" s="57">
        <v>84</v>
      </c>
      <c r="H105" s="51">
        <v>687</v>
      </c>
      <c r="I105" s="51">
        <v>771</v>
      </c>
      <c r="J105" s="51">
        <v>444</v>
      </c>
      <c r="K105" s="2">
        <v>54.54</v>
      </c>
      <c r="L105" s="2">
        <v>11.379999999999999</v>
      </c>
      <c r="M105" s="2">
        <v>65.92</v>
      </c>
      <c r="N105" s="2">
        <v>65.92</v>
      </c>
      <c r="O105" s="2">
        <v>62.62</v>
      </c>
      <c r="P105" s="2">
        <v>62.62</v>
      </c>
      <c r="Q105" s="51" t="s">
        <v>55</v>
      </c>
      <c r="R105" s="53">
        <v>0.14846846846846848</v>
      </c>
      <c r="S105" s="54">
        <v>45062</v>
      </c>
      <c r="T105" s="54" t="s">
        <v>156</v>
      </c>
      <c r="U105" s="54">
        <v>45068.835800000001</v>
      </c>
      <c r="V105" s="26">
        <v>83</v>
      </c>
      <c r="W105" s="51">
        <v>0</v>
      </c>
      <c r="X105" s="51">
        <v>327</v>
      </c>
      <c r="Y105" s="26">
        <v>410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34">
        <v>0</v>
      </c>
      <c r="AG105" s="34">
        <v>0</v>
      </c>
      <c r="AH105" s="54" t="s">
        <v>52</v>
      </c>
      <c r="AI105" s="51" t="s">
        <v>56</v>
      </c>
    </row>
    <row r="106" spans="2:35" s="51" customFormat="1" x14ac:dyDescent="0.2">
      <c r="B106" s="51">
        <v>2062167</v>
      </c>
      <c r="C106" s="52">
        <v>1138824358</v>
      </c>
      <c r="D106" s="52">
        <v>1138129047</v>
      </c>
      <c r="E106" s="52">
        <v>2.33E-3</v>
      </c>
      <c r="F106" s="51">
        <v>693</v>
      </c>
      <c r="G106" s="57">
        <v>935</v>
      </c>
      <c r="H106" s="51">
        <v>693</v>
      </c>
      <c r="I106" s="51">
        <v>1628</v>
      </c>
      <c r="J106" s="51">
        <v>1485</v>
      </c>
      <c r="K106" s="2">
        <v>83.33</v>
      </c>
      <c r="L106" s="2">
        <v>88.050000000000011</v>
      </c>
      <c r="M106" s="2">
        <v>171.38</v>
      </c>
      <c r="N106" s="2">
        <v>171.38</v>
      </c>
      <c r="O106" s="2">
        <v>162.81</v>
      </c>
      <c r="P106" s="2">
        <v>162.81</v>
      </c>
      <c r="Q106" s="51" t="s">
        <v>55</v>
      </c>
      <c r="R106" s="53">
        <v>0.1154074074074074</v>
      </c>
      <c r="S106" s="54">
        <v>45062</v>
      </c>
      <c r="T106" s="54" t="s">
        <v>157</v>
      </c>
      <c r="U106" s="54">
        <v>45067.834900000002</v>
      </c>
      <c r="V106" s="26">
        <v>935</v>
      </c>
      <c r="W106" s="51">
        <v>0</v>
      </c>
      <c r="X106" s="51">
        <v>143</v>
      </c>
      <c r="Y106" s="26">
        <v>1078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34">
        <v>0</v>
      </c>
      <c r="AG106" s="34">
        <v>0</v>
      </c>
      <c r="AH106" s="54" t="s">
        <v>52</v>
      </c>
      <c r="AI106" s="51" t="s">
        <v>56</v>
      </c>
    </row>
    <row r="107" spans="2:35" s="51" customFormat="1" x14ac:dyDescent="0.2">
      <c r="B107" s="51">
        <v>895050</v>
      </c>
      <c r="C107" s="52">
        <v>4570099401</v>
      </c>
      <c r="D107" s="52">
        <v>4576561066</v>
      </c>
      <c r="E107" s="52">
        <v>2.3800000000000002E-3</v>
      </c>
      <c r="F107" s="51">
        <v>708</v>
      </c>
      <c r="G107" s="57">
        <v>452</v>
      </c>
      <c r="H107" s="51">
        <v>708</v>
      </c>
      <c r="I107" s="51">
        <v>1160</v>
      </c>
      <c r="J107" s="51">
        <v>1090</v>
      </c>
      <c r="K107" s="2">
        <v>42.98</v>
      </c>
      <c r="L107" s="2">
        <v>62.66</v>
      </c>
      <c r="M107" s="2">
        <v>105.63999999999999</v>
      </c>
      <c r="N107" s="2">
        <v>159.15</v>
      </c>
      <c r="O107" s="2">
        <v>151.19</v>
      </c>
      <c r="P107" s="2">
        <v>151.19</v>
      </c>
      <c r="Q107" s="51" t="s">
        <v>55</v>
      </c>
      <c r="R107" s="53">
        <v>0.14600917431192661</v>
      </c>
      <c r="S107" s="54">
        <v>45070</v>
      </c>
      <c r="T107" s="54" t="s">
        <v>337</v>
      </c>
      <c r="U107" s="54">
        <v>45086</v>
      </c>
      <c r="V107" s="26">
        <v>452</v>
      </c>
      <c r="W107" s="51">
        <v>0</v>
      </c>
      <c r="X107" s="51">
        <v>70</v>
      </c>
      <c r="Y107" s="26">
        <v>522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34">
        <v>-50.834500000000013</v>
      </c>
      <c r="AG107" s="34">
        <v>0</v>
      </c>
      <c r="AH107" s="54" t="s">
        <v>52</v>
      </c>
      <c r="AI107" s="51" t="s">
        <v>338</v>
      </c>
    </row>
    <row r="108" spans="2:35" s="51" customFormat="1" x14ac:dyDescent="0.2">
      <c r="B108" s="51">
        <v>480515</v>
      </c>
      <c r="C108" s="52">
        <v>3666280000</v>
      </c>
      <c r="D108" s="52">
        <v>3666231834</v>
      </c>
      <c r="E108" s="52">
        <v>2.3900000000000002E-3</v>
      </c>
      <c r="F108" s="51">
        <v>711</v>
      </c>
      <c r="G108" s="57">
        <v>7</v>
      </c>
      <c r="H108" s="51">
        <v>711</v>
      </c>
      <c r="I108" s="51">
        <v>718</v>
      </c>
      <c r="J108" s="51">
        <v>413</v>
      </c>
      <c r="K108" s="2">
        <v>61.52</v>
      </c>
      <c r="L108" s="2">
        <v>0.95</v>
      </c>
      <c r="M108" s="2">
        <v>62.470000000000006</v>
      </c>
      <c r="N108" s="2">
        <v>62.47</v>
      </c>
      <c r="O108" s="2">
        <v>59.35</v>
      </c>
      <c r="P108" s="2">
        <v>59.35</v>
      </c>
      <c r="Q108" s="51" t="s">
        <v>55</v>
      </c>
      <c r="R108" s="53">
        <v>0.15125907990314769</v>
      </c>
      <c r="S108" s="54">
        <v>45068</v>
      </c>
      <c r="T108" s="54" t="s">
        <v>158</v>
      </c>
      <c r="U108" s="54">
        <v>45072.835400000004</v>
      </c>
      <c r="V108" s="26">
        <v>7</v>
      </c>
      <c r="W108" s="51">
        <v>0</v>
      </c>
      <c r="X108" s="51">
        <v>305</v>
      </c>
      <c r="Y108" s="26">
        <v>312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34">
        <v>0</v>
      </c>
      <c r="AG108" s="34">
        <v>0</v>
      </c>
      <c r="AH108" s="54" t="s">
        <v>52</v>
      </c>
      <c r="AI108" s="51" t="s">
        <v>56</v>
      </c>
    </row>
    <row r="109" spans="2:35" s="51" customFormat="1" x14ac:dyDescent="0.2">
      <c r="B109" s="51">
        <v>1352284</v>
      </c>
      <c r="C109" s="52">
        <v>7818035744</v>
      </c>
      <c r="D109" s="52">
        <v>7818035338</v>
      </c>
      <c r="E109" s="52">
        <v>2.4099999999999998E-3</v>
      </c>
      <c r="F109" s="51">
        <v>717</v>
      </c>
      <c r="G109" s="57">
        <v>510</v>
      </c>
      <c r="H109" s="51">
        <v>717</v>
      </c>
      <c r="I109" s="51">
        <v>1227</v>
      </c>
      <c r="J109" s="51">
        <v>895</v>
      </c>
      <c r="K109" s="2">
        <v>58.34</v>
      </c>
      <c r="L109" s="2">
        <v>65.95</v>
      </c>
      <c r="M109" s="2">
        <v>124.29</v>
      </c>
      <c r="N109" s="2">
        <v>124.29</v>
      </c>
      <c r="O109" s="2">
        <v>118.08</v>
      </c>
      <c r="P109" s="2">
        <v>118.08</v>
      </c>
      <c r="Q109" s="51" t="s">
        <v>55</v>
      </c>
      <c r="R109" s="53">
        <v>0.13887150837988826</v>
      </c>
      <c r="S109" s="54">
        <v>45068</v>
      </c>
      <c r="T109" s="54" t="s">
        <v>159</v>
      </c>
      <c r="U109" s="54">
        <v>45076.840300000003</v>
      </c>
      <c r="V109" s="26">
        <v>510</v>
      </c>
      <c r="W109" s="51">
        <v>0</v>
      </c>
      <c r="X109" s="51">
        <v>332</v>
      </c>
      <c r="Y109" s="26">
        <v>842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34">
        <v>0</v>
      </c>
      <c r="AG109" s="34">
        <v>0</v>
      </c>
      <c r="AH109" s="54" t="s">
        <v>52</v>
      </c>
      <c r="AI109" s="51" t="s">
        <v>56</v>
      </c>
    </row>
    <row r="110" spans="2:35" s="51" customFormat="1" x14ac:dyDescent="0.2">
      <c r="B110" s="51">
        <v>2630236</v>
      </c>
      <c r="C110" s="52">
        <v>8456997833</v>
      </c>
      <c r="D110" s="52">
        <v>8459365948</v>
      </c>
      <c r="E110" s="52">
        <v>2.4099999999999998E-3</v>
      </c>
      <c r="F110" s="51">
        <v>717</v>
      </c>
      <c r="G110" s="57">
        <v>11</v>
      </c>
      <c r="H110" s="51">
        <v>717</v>
      </c>
      <c r="I110" s="51">
        <v>728</v>
      </c>
      <c r="J110" s="51">
        <v>411</v>
      </c>
      <c r="K110" s="2">
        <v>60.61</v>
      </c>
      <c r="L110" s="2">
        <v>1.49</v>
      </c>
      <c r="M110" s="2">
        <v>62.1</v>
      </c>
      <c r="N110" s="2">
        <v>62.1</v>
      </c>
      <c r="O110" s="2">
        <v>59</v>
      </c>
      <c r="P110" s="2">
        <v>59</v>
      </c>
      <c r="Q110" s="51" t="s">
        <v>55</v>
      </c>
      <c r="R110" s="53">
        <v>0.1510948905109489</v>
      </c>
      <c r="S110" s="54">
        <v>45064</v>
      </c>
      <c r="T110" s="54" t="s">
        <v>160</v>
      </c>
      <c r="U110" s="54">
        <v>45070.835500000001</v>
      </c>
      <c r="V110" s="26">
        <v>11</v>
      </c>
      <c r="W110" s="51">
        <v>0</v>
      </c>
      <c r="X110" s="51">
        <v>317</v>
      </c>
      <c r="Y110" s="26">
        <v>328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34">
        <v>0</v>
      </c>
      <c r="AG110" s="34">
        <v>0</v>
      </c>
      <c r="AH110" s="54" t="s">
        <v>52</v>
      </c>
      <c r="AI110" s="51" t="s">
        <v>56</v>
      </c>
    </row>
    <row r="111" spans="2:35" s="51" customFormat="1" x14ac:dyDescent="0.2">
      <c r="B111" s="51">
        <v>1318298</v>
      </c>
      <c r="C111" s="52">
        <v>1309230000</v>
      </c>
      <c r="D111" s="52">
        <v>1309230589</v>
      </c>
      <c r="E111" s="52">
        <v>2.4499999999999999E-3</v>
      </c>
      <c r="F111" s="51">
        <v>729</v>
      </c>
      <c r="G111" s="57">
        <v>840</v>
      </c>
      <c r="H111" s="51">
        <v>729</v>
      </c>
      <c r="I111" s="51">
        <v>1569</v>
      </c>
      <c r="J111" s="51">
        <v>1247</v>
      </c>
      <c r="K111" s="2">
        <v>61.66</v>
      </c>
      <c r="L111" s="2">
        <v>113.87</v>
      </c>
      <c r="M111" s="2">
        <v>175.53</v>
      </c>
      <c r="N111" s="2">
        <v>175.53</v>
      </c>
      <c r="O111" s="2">
        <v>166.75</v>
      </c>
      <c r="P111" s="2">
        <v>166.75</v>
      </c>
      <c r="Q111" s="51" t="s">
        <v>55</v>
      </c>
      <c r="R111" s="53">
        <v>0.1407618283881315</v>
      </c>
      <c r="S111" s="54">
        <v>45065</v>
      </c>
      <c r="T111" s="54" t="s">
        <v>161</v>
      </c>
      <c r="U111" s="54">
        <v>45071.834900000002</v>
      </c>
      <c r="V111" s="26">
        <v>840</v>
      </c>
      <c r="W111" s="51">
        <v>0</v>
      </c>
      <c r="X111" s="51">
        <v>322</v>
      </c>
      <c r="Y111" s="26">
        <v>1162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34">
        <v>0</v>
      </c>
      <c r="AG111" s="34">
        <v>0</v>
      </c>
      <c r="AH111" s="54" t="s">
        <v>52</v>
      </c>
      <c r="AI111" s="51" t="s">
        <v>56</v>
      </c>
    </row>
    <row r="112" spans="2:35" s="51" customFormat="1" x14ac:dyDescent="0.2">
      <c r="B112" s="51">
        <v>2635464</v>
      </c>
      <c r="C112" s="52">
        <v>6834806368</v>
      </c>
      <c r="D112" s="52">
        <v>6839476934</v>
      </c>
      <c r="E112" s="52">
        <v>2.4599999999999999E-3</v>
      </c>
      <c r="F112" s="51">
        <v>732</v>
      </c>
      <c r="G112" s="57">
        <v>29</v>
      </c>
      <c r="H112" s="51">
        <v>732</v>
      </c>
      <c r="I112" s="51">
        <v>761</v>
      </c>
      <c r="J112" s="51">
        <v>761</v>
      </c>
      <c r="K112" s="2">
        <v>110.91</v>
      </c>
      <c r="L112" s="2">
        <v>3.9299999999999997</v>
      </c>
      <c r="M112" s="2">
        <v>114.84</v>
      </c>
      <c r="N112" s="2">
        <v>114.84</v>
      </c>
      <c r="O112" s="2">
        <v>109.1</v>
      </c>
      <c r="P112" s="2">
        <v>109.1</v>
      </c>
      <c r="Q112" s="51" t="s">
        <v>55</v>
      </c>
      <c r="R112" s="53">
        <v>0.15090670170827858</v>
      </c>
      <c r="S112" s="54">
        <v>45062</v>
      </c>
      <c r="T112" s="54" t="s">
        <v>162</v>
      </c>
      <c r="U112" s="54">
        <v>45069.834600000002</v>
      </c>
      <c r="V112" s="26">
        <v>29</v>
      </c>
      <c r="W112" s="51">
        <v>0</v>
      </c>
      <c r="X112" s="51">
        <v>0</v>
      </c>
      <c r="Y112" s="26">
        <v>29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34">
        <v>0</v>
      </c>
      <c r="AG112" s="34">
        <v>0</v>
      </c>
      <c r="AH112" s="54" t="s">
        <v>52</v>
      </c>
      <c r="AI112" s="51" t="s">
        <v>56</v>
      </c>
    </row>
    <row r="113" spans="2:35" s="51" customFormat="1" x14ac:dyDescent="0.2">
      <c r="B113" s="51">
        <v>1310696</v>
      </c>
      <c r="C113" s="52">
        <v>9070450000</v>
      </c>
      <c r="D113" s="52">
        <v>9070467239</v>
      </c>
      <c r="E113" s="52">
        <v>2.5000000000000001E-3</v>
      </c>
      <c r="F113" s="51">
        <v>744</v>
      </c>
      <c r="G113" s="57">
        <v>622</v>
      </c>
      <c r="H113" s="51">
        <v>744</v>
      </c>
      <c r="I113" s="51">
        <v>1366</v>
      </c>
      <c r="J113" s="51">
        <v>1191</v>
      </c>
      <c r="K113" s="2">
        <v>86.21</v>
      </c>
      <c r="L113" s="2">
        <v>84.31</v>
      </c>
      <c r="M113" s="2">
        <v>170.51999999999998</v>
      </c>
      <c r="N113" s="2">
        <v>170.52</v>
      </c>
      <c r="O113" s="2">
        <v>161.99</v>
      </c>
      <c r="P113" s="2">
        <v>161.99</v>
      </c>
      <c r="Q113" s="51" t="s">
        <v>55</v>
      </c>
      <c r="R113" s="53">
        <v>0.14317380352644837</v>
      </c>
      <c r="S113" s="54">
        <v>45063</v>
      </c>
      <c r="T113" s="54" t="s">
        <v>163</v>
      </c>
      <c r="U113" s="54">
        <v>45076.836300000003</v>
      </c>
      <c r="V113" s="26">
        <v>622</v>
      </c>
      <c r="W113" s="51">
        <v>0</v>
      </c>
      <c r="X113" s="51">
        <v>175</v>
      </c>
      <c r="Y113" s="26">
        <v>797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34">
        <v>0</v>
      </c>
      <c r="AG113" s="34">
        <v>0</v>
      </c>
      <c r="AH113" s="54" t="s">
        <v>52</v>
      </c>
      <c r="AI113" s="51" t="s">
        <v>56</v>
      </c>
    </row>
    <row r="114" spans="2:35" s="51" customFormat="1" x14ac:dyDescent="0.2">
      <c r="B114" s="51">
        <v>1067727</v>
      </c>
      <c r="C114" s="52">
        <v>8413837784</v>
      </c>
      <c r="D114" s="52">
        <v>8413837932</v>
      </c>
      <c r="E114" s="52">
        <v>2.5699999999999998E-3</v>
      </c>
      <c r="F114" s="51">
        <v>765</v>
      </c>
      <c r="G114" s="57">
        <v>796</v>
      </c>
      <c r="H114" s="51">
        <v>765</v>
      </c>
      <c r="I114" s="51">
        <v>1561</v>
      </c>
      <c r="J114" s="51">
        <v>1164</v>
      </c>
      <c r="K114" s="2">
        <v>56.9</v>
      </c>
      <c r="L114" s="2">
        <v>110.36</v>
      </c>
      <c r="M114" s="2">
        <v>167.26</v>
      </c>
      <c r="N114" s="2">
        <v>167.26</v>
      </c>
      <c r="O114" s="2">
        <v>158.9</v>
      </c>
      <c r="P114" s="2">
        <v>158.9</v>
      </c>
      <c r="Q114" s="51" t="s">
        <v>55</v>
      </c>
      <c r="R114" s="53">
        <v>0.14369415807560137</v>
      </c>
      <c r="S114" s="54">
        <v>45063</v>
      </c>
      <c r="T114" s="54" t="s">
        <v>164</v>
      </c>
      <c r="U114" s="54">
        <v>45068.834999999999</v>
      </c>
      <c r="V114" s="26">
        <v>796</v>
      </c>
      <c r="W114" s="51">
        <v>0</v>
      </c>
      <c r="X114" s="51">
        <v>397</v>
      </c>
      <c r="Y114" s="26">
        <v>1193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34">
        <v>0</v>
      </c>
      <c r="AG114" s="34">
        <v>0</v>
      </c>
      <c r="AH114" s="54" t="s">
        <v>52</v>
      </c>
      <c r="AI114" s="51" t="s">
        <v>56</v>
      </c>
    </row>
    <row r="115" spans="2:35" s="51" customFormat="1" x14ac:dyDescent="0.2">
      <c r="B115" s="51">
        <v>1338112</v>
      </c>
      <c r="C115" s="52">
        <v>523712274</v>
      </c>
      <c r="D115" s="52">
        <v>523712285</v>
      </c>
      <c r="E115" s="52">
        <v>2.5799999999999998E-3</v>
      </c>
      <c r="F115" s="51">
        <v>768</v>
      </c>
      <c r="G115" s="57">
        <v>391</v>
      </c>
      <c r="H115" s="51">
        <v>768</v>
      </c>
      <c r="I115" s="51">
        <v>1159</v>
      </c>
      <c r="J115" s="51">
        <v>944</v>
      </c>
      <c r="K115" s="2">
        <v>83.78</v>
      </c>
      <c r="L115" s="2">
        <v>53</v>
      </c>
      <c r="M115" s="2">
        <v>136.78</v>
      </c>
      <c r="N115" s="2">
        <v>136.78</v>
      </c>
      <c r="O115" s="2">
        <v>129.94</v>
      </c>
      <c r="P115" s="2">
        <v>129.94</v>
      </c>
      <c r="Q115" s="51" t="s">
        <v>55</v>
      </c>
      <c r="R115" s="53">
        <v>0.14489406779661018</v>
      </c>
      <c r="S115" s="54">
        <v>45068</v>
      </c>
      <c r="T115" s="54" t="s">
        <v>165</v>
      </c>
      <c r="U115" s="54">
        <v>45076.8364</v>
      </c>
      <c r="V115" s="26">
        <v>391</v>
      </c>
      <c r="W115" s="51">
        <v>0</v>
      </c>
      <c r="X115" s="51">
        <v>215</v>
      </c>
      <c r="Y115" s="26">
        <v>606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34">
        <v>0</v>
      </c>
      <c r="AG115" s="34">
        <v>0</v>
      </c>
      <c r="AH115" s="54" t="s">
        <v>52</v>
      </c>
      <c r="AI115" s="51" t="s">
        <v>56</v>
      </c>
    </row>
    <row r="116" spans="2:35" s="51" customFormat="1" x14ac:dyDescent="0.2">
      <c r="B116" s="51">
        <v>1060988</v>
      </c>
      <c r="C116" s="52">
        <v>2960362783</v>
      </c>
      <c r="D116" s="52">
        <v>2960362197</v>
      </c>
      <c r="E116" s="52">
        <v>2.5899999999999999E-3</v>
      </c>
      <c r="F116" s="51">
        <v>771</v>
      </c>
      <c r="G116" s="57">
        <v>450</v>
      </c>
      <c r="H116" s="51">
        <v>771</v>
      </c>
      <c r="I116" s="51">
        <v>1221</v>
      </c>
      <c r="J116" s="51">
        <v>1081</v>
      </c>
      <c r="K116" s="2">
        <v>95.61</v>
      </c>
      <c r="L116" s="2">
        <v>60.989999999999995</v>
      </c>
      <c r="M116" s="2">
        <v>156.6</v>
      </c>
      <c r="N116" s="2">
        <v>156.6</v>
      </c>
      <c r="O116" s="2">
        <v>148.77000000000001</v>
      </c>
      <c r="P116" s="2">
        <v>148.77000000000001</v>
      </c>
      <c r="Q116" s="51" t="s">
        <v>55</v>
      </c>
      <c r="R116" s="53">
        <v>0.1448658649398705</v>
      </c>
      <c r="S116" s="54">
        <v>45063</v>
      </c>
      <c r="T116" s="54" t="s">
        <v>166</v>
      </c>
      <c r="U116" s="54">
        <v>45076.834499999997</v>
      </c>
      <c r="V116" s="26">
        <v>450</v>
      </c>
      <c r="W116" s="51">
        <v>0</v>
      </c>
      <c r="X116" s="51">
        <v>140</v>
      </c>
      <c r="Y116" s="26">
        <v>590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34">
        <v>0</v>
      </c>
      <c r="AG116" s="34">
        <v>0</v>
      </c>
      <c r="AH116" s="54" t="s">
        <v>52</v>
      </c>
      <c r="AI116" s="51" t="s">
        <v>56</v>
      </c>
    </row>
    <row r="117" spans="2:35" s="51" customFormat="1" x14ac:dyDescent="0.2">
      <c r="B117" s="51">
        <v>1291187</v>
      </c>
      <c r="C117" s="52">
        <v>2993929314</v>
      </c>
      <c r="D117" s="52">
        <v>2991323046</v>
      </c>
      <c r="E117" s="52">
        <v>2.5999999999999999E-3</v>
      </c>
      <c r="F117" s="51">
        <v>774</v>
      </c>
      <c r="G117" s="57">
        <v>1498</v>
      </c>
      <c r="H117" s="51">
        <v>774</v>
      </c>
      <c r="I117" s="51">
        <v>2272</v>
      </c>
      <c r="J117" s="51">
        <v>2685</v>
      </c>
      <c r="K117" s="2">
        <v>69.86</v>
      </c>
      <c r="L117" s="2">
        <v>178.06</v>
      </c>
      <c r="M117" s="2">
        <v>247.92000000000002</v>
      </c>
      <c r="N117" s="2">
        <v>391.97</v>
      </c>
      <c r="O117" s="2">
        <v>372.37</v>
      </c>
      <c r="P117" s="2">
        <v>372.37</v>
      </c>
      <c r="Q117" s="51" t="s">
        <v>55</v>
      </c>
      <c r="R117" s="53">
        <v>0.14598510242085663</v>
      </c>
      <c r="S117" s="54">
        <v>45063</v>
      </c>
      <c r="T117" s="54" t="s">
        <v>339</v>
      </c>
      <c r="U117" s="54">
        <v>45069</v>
      </c>
      <c r="V117" s="26">
        <v>1497</v>
      </c>
      <c r="W117" s="51">
        <v>413</v>
      </c>
      <c r="X117" s="51">
        <v>0</v>
      </c>
      <c r="Y117" s="26">
        <v>1084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34">
        <v>-136.8475</v>
      </c>
      <c r="AG117" s="34">
        <v>0</v>
      </c>
      <c r="AH117" s="54" t="s">
        <v>52</v>
      </c>
      <c r="AI117" s="51" t="s">
        <v>338</v>
      </c>
    </row>
    <row r="118" spans="2:35" s="51" customFormat="1" x14ac:dyDescent="0.2">
      <c r="B118" s="51">
        <v>1434988</v>
      </c>
      <c r="C118" s="52">
        <v>51093005</v>
      </c>
      <c r="D118" s="52">
        <v>51093176</v>
      </c>
      <c r="E118" s="52">
        <v>2.5999999999999999E-3</v>
      </c>
      <c r="F118" s="51">
        <v>774</v>
      </c>
      <c r="G118" s="57">
        <v>191</v>
      </c>
      <c r="H118" s="51">
        <v>774</v>
      </c>
      <c r="I118" s="51">
        <v>965</v>
      </c>
      <c r="J118" s="51">
        <v>721</v>
      </c>
      <c r="K118" s="2">
        <v>81.95</v>
      </c>
      <c r="L118" s="2">
        <v>26.49</v>
      </c>
      <c r="M118" s="2">
        <v>108.44</v>
      </c>
      <c r="N118" s="2">
        <v>108.44</v>
      </c>
      <c r="O118" s="2">
        <v>103.02</v>
      </c>
      <c r="P118" s="2">
        <v>103.02</v>
      </c>
      <c r="Q118" s="51" t="s">
        <v>55</v>
      </c>
      <c r="R118" s="53">
        <v>0.15040221914008323</v>
      </c>
      <c r="S118" s="54">
        <v>45071</v>
      </c>
      <c r="T118" s="54" t="s">
        <v>167</v>
      </c>
      <c r="U118" s="54">
        <v>45086.8338</v>
      </c>
      <c r="V118" s="26">
        <v>191</v>
      </c>
      <c r="W118" s="51">
        <v>0</v>
      </c>
      <c r="X118" s="51">
        <v>244</v>
      </c>
      <c r="Y118" s="26">
        <v>435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34">
        <v>0</v>
      </c>
      <c r="AG118" s="34">
        <v>0</v>
      </c>
      <c r="AH118" s="54" t="s">
        <v>52</v>
      </c>
      <c r="AI118" s="51" t="s">
        <v>56</v>
      </c>
    </row>
    <row r="119" spans="2:35" s="51" customFormat="1" x14ac:dyDescent="0.2">
      <c r="B119" s="51">
        <v>1287686</v>
      </c>
      <c r="C119" s="52">
        <v>7769092993</v>
      </c>
      <c r="D119" s="52">
        <v>7769092401</v>
      </c>
      <c r="E119" s="52">
        <v>2.6199999999999999E-3</v>
      </c>
      <c r="F119" s="51">
        <v>780</v>
      </c>
      <c r="G119" s="57">
        <v>214</v>
      </c>
      <c r="H119" s="51">
        <v>780</v>
      </c>
      <c r="I119" s="51">
        <v>994</v>
      </c>
      <c r="J119" s="51">
        <v>815</v>
      </c>
      <c r="K119" s="2">
        <v>91.06</v>
      </c>
      <c r="L119" s="2">
        <v>19.27</v>
      </c>
      <c r="M119" s="2">
        <v>110.33</v>
      </c>
      <c r="N119" s="2">
        <v>110.33</v>
      </c>
      <c r="O119" s="2">
        <v>104.81</v>
      </c>
      <c r="P119" s="2">
        <v>104.81</v>
      </c>
      <c r="Q119" s="51" t="s">
        <v>55</v>
      </c>
      <c r="R119" s="53">
        <v>0.13537423312883434</v>
      </c>
      <c r="S119" s="54">
        <v>45062</v>
      </c>
      <c r="T119" s="54" t="s">
        <v>168</v>
      </c>
      <c r="U119" s="54">
        <v>45068.835200000001</v>
      </c>
      <c r="V119" s="26">
        <v>214</v>
      </c>
      <c r="W119" s="51">
        <v>0</v>
      </c>
      <c r="X119" s="51">
        <v>179</v>
      </c>
      <c r="Y119" s="26">
        <v>393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34">
        <v>0</v>
      </c>
      <c r="AG119" s="34">
        <v>0</v>
      </c>
      <c r="AH119" s="54" t="s">
        <v>52</v>
      </c>
      <c r="AI119" s="51" t="s">
        <v>56</v>
      </c>
    </row>
    <row r="120" spans="2:35" s="51" customFormat="1" x14ac:dyDescent="0.2">
      <c r="B120" s="51">
        <v>1351553</v>
      </c>
      <c r="C120" s="52">
        <v>7305714714</v>
      </c>
      <c r="D120" s="52">
        <v>7305714811</v>
      </c>
      <c r="E120" s="52">
        <v>2.63E-3</v>
      </c>
      <c r="F120" s="51">
        <v>782</v>
      </c>
      <c r="G120" s="57">
        <v>1157</v>
      </c>
      <c r="H120" s="51">
        <v>782</v>
      </c>
      <c r="I120" s="51">
        <v>1939</v>
      </c>
      <c r="J120" s="51">
        <v>1630</v>
      </c>
      <c r="K120" s="2">
        <v>71.66</v>
      </c>
      <c r="L120" s="2">
        <v>155.05000000000001</v>
      </c>
      <c r="M120" s="2">
        <v>226.71</v>
      </c>
      <c r="N120" s="2">
        <v>226.71</v>
      </c>
      <c r="O120" s="2">
        <v>215.37</v>
      </c>
      <c r="P120" s="2">
        <v>215.37</v>
      </c>
      <c r="Q120" s="51" t="s">
        <v>55</v>
      </c>
      <c r="R120" s="53">
        <v>0.13908588957055215</v>
      </c>
      <c r="S120" s="54">
        <v>45071</v>
      </c>
      <c r="T120" s="54" t="s">
        <v>169</v>
      </c>
      <c r="U120" s="54">
        <v>45082.551200000002</v>
      </c>
      <c r="V120" s="26">
        <v>1157</v>
      </c>
      <c r="W120" s="51">
        <v>0</v>
      </c>
      <c r="X120" s="51">
        <v>309</v>
      </c>
      <c r="Y120" s="26">
        <v>1466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34">
        <v>0</v>
      </c>
      <c r="AG120" s="34">
        <v>0</v>
      </c>
      <c r="AH120" s="54" t="s">
        <v>52</v>
      </c>
      <c r="AI120" s="51" t="s">
        <v>56</v>
      </c>
    </row>
    <row r="121" spans="2:35" s="51" customFormat="1" x14ac:dyDescent="0.2">
      <c r="B121" s="51">
        <v>904656</v>
      </c>
      <c r="C121" s="52">
        <v>5075451000</v>
      </c>
      <c r="D121" s="52">
        <v>5075467051</v>
      </c>
      <c r="E121" s="52">
        <v>2.7000000000000001E-3</v>
      </c>
      <c r="F121" s="51">
        <v>803</v>
      </c>
      <c r="G121" s="57">
        <v>588</v>
      </c>
      <c r="H121" s="51">
        <v>803</v>
      </c>
      <c r="I121" s="51">
        <v>1391</v>
      </c>
      <c r="J121" s="51">
        <v>983</v>
      </c>
      <c r="K121" s="2">
        <v>59.85</v>
      </c>
      <c r="L121" s="2">
        <v>53.94</v>
      </c>
      <c r="M121" s="2">
        <v>113.78999999999999</v>
      </c>
      <c r="N121" s="2">
        <v>113.79</v>
      </c>
      <c r="O121" s="2">
        <v>108.1</v>
      </c>
      <c r="P121" s="2">
        <v>108.1</v>
      </c>
      <c r="Q121" s="51" t="s">
        <v>55</v>
      </c>
      <c r="R121" s="53">
        <v>0.11575788402848423</v>
      </c>
      <c r="S121" s="54">
        <v>45071</v>
      </c>
      <c r="T121" s="54" t="s">
        <v>170</v>
      </c>
      <c r="U121" s="54">
        <v>45077.835099999997</v>
      </c>
      <c r="V121" s="26">
        <v>587</v>
      </c>
      <c r="W121" s="51">
        <v>0</v>
      </c>
      <c r="X121" s="51">
        <v>408</v>
      </c>
      <c r="Y121" s="26">
        <v>995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34">
        <v>0</v>
      </c>
      <c r="AG121" s="34">
        <v>0</v>
      </c>
      <c r="AH121" s="54" t="s">
        <v>52</v>
      </c>
      <c r="AI121" s="51" t="s">
        <v>56</v>
      </c>
    </row>
    <row r="122" spans="2:35" s="51" customFormat="1" x14ac:dyDescent="0.2">
      <c r="B122" s="51">
        <v>2635345</v>
      </c>
      <c r="C122" s="52">
        <v>8290705452</v>
      </c>
      <c r="D122" s="52">
        <v>8299014362</v>
      </c>
      <c r="E122" s="52">
        <v>2.7100000000000002E-3</v>
      </c>
      <c r="F122" s="51">
        <v>806</v>
      </c>
      <c r="G122" s="57">
        <v>744</v>
      </c>
      <c r="H122" s="51">
        <v>806</v>
      </c>
      <c r="I122" s="51">
        <v>1550</v>
      </c>
      <c r="J122" s="51">
        <v>1417</v>
      </c>
      <c r="K122" s="2">
        <v>101.98</v>
      </c>
      <c r="L122" s="2">
        <v>100.85</v>
      </c>
      <c r="M122" s="2">
        <v>202.82999999999998</v>
      </c>
      <c r="N122" s="2">
        <v>0</v>
      </c>
      <c r="O122" s="2">
        <v>0</v>
      </c>
      <c r="P122" s="2">
        <v>0</v>
      </c>
      <c r="Q122" s="51" t="s">
        <v>52</v>
      </c>
      <c r="R122" s="53" t="s">
        <v>52</v>
      </c>
      <c r="S122" s="54" t="s">
        <v>52</v>
      </c>
      <c r="T122" s="54" t="s">
        <v>52</v>
      </c>
      <c r="U122" s="54" t="s">
        <v>52</v>
      </c>
      <c r="V122" s="26">
        <v>744</v>
      </c>
      <c r="W122" s="51">
        <v>0</v>
      </c>
      <c r="X122" s="51">
        <v>133</v>
      </c>
      <c r="Y122" s="26">
        <v>877</v>
      </c>
      <c r="Z122" s="5">
        <v>0</v>
      </c>
      <c r="AA122" s="5">
        <v>0</v>
      </c>
      <c r="AB122" s="5">
        <v>0</v>
      </c>
      <c r="AC122" s="5">
        <v>0</v>
      </c>
      <c r="AD122" s="5">
        <v>192.68849999999998</v>
      </c>
      <c r="AE122" s="5">
        <v>0</v>
      </c>
      <c r="AF122" s="34">
        <v>0</v>
      </c>
      <c r="AG122" s="34">
        <v>0</v>
      </c>
      <c r="AH122" s="54" t="s">
        <v>52</v>
      </c>
      <c r="AI122" s="51" t="s">
        <v>50</v>
      </c>
    </row>
    <row r="123" spans="2:35" s="51" customFormat="1" x14ac:dyDescent="0.2">
      <c r="B123" s="51">
        <v>1319875</v>
      </c>
      <c r="C123" s="52">
        <v>8175512000</v>
      </c>
      <c r="D123" s="52">
        <v>8175512065</v>
      </c>
      <c r="E123" s="52">
        <v>2.7200000000000002E-3</v>
      </c>
      <c r="F123" s="51">
        <v>809</v>
      </c>
      <c r="G123" s="57">
        <v>1123</v>
      </c>
      <c r="H123" s="51">
        <v>809</v>
      </c>
      <c r="I123" s="51">
        <v>1932</v>
      </c>
      <c r="J123" s="51">
        <v>1493</v>
      </c>
      <c r="K123" s="2">
        <v>57.2</v>
      </c>
      <c r="L123" s="2">
        <v>155.69</v>
      </c>
      <c r="M123" s="2">
        <v>212.89</v>
      </c>
      <c r="N123" s="2">
        <v>212.89</v>
      </c>
      <c r="O123" s="2">
        <v>202.25</v>
      </c>
      <c r="P123" s="2">
        <v>202.25</v>
      </c>
      <c r="Q123" s="51" t="s">
        <v>55</v>
      </c>
      <c r="R123" s="53">
        <v>0.14259209645010046</v>
      </c>
      <c r="S123" s="54">
        <v>45065</v>
      </c>
      <c r="T123" s="54" t="s">
        <v>171</v>
      </c>
      <c r="U123" s="54">
        <v>45070.835299999999</v>
      </c>
      <c r="V123" s="26">
        <v>1122</v>
      </c>
      <c r="W123" s="51">
        <v>0</v>
      </c>
      <c r="X123" s="51">
        <v>439</v>
      </c>
      <c r="Y123" s="26">
        <v>1561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34">
        <v>0</v>
      </c>
      <c r="AG123" s="34">
        <v>0</v>
      </c>
      <c r="AH123" s="54" t="s">
        <v>52</v>
      </c>
      <c r="AI123" s="51" t="s">
        <v>56</v>
      </c>
    </row>
    <row r="124" spans="2:35" s="51" customFormat="1" x14ac:dyDescent="0.2">
      <c r="B124" s="51">
        <v>1351119</v>
      </c>
      <c r="C124" s="52">
        <v>6339677297</v>
      </c>
      <c r="D124" s="52">
        <v>6339677430</v>
      </c>
      <c r="E124" s="52">
        <v>2.7200000000000002E-3</v>
      </c>
      <c r="F124" s="51">
        <v>809</v>
      </c>
      <c r="G124" s="57">
        <v>90</v>
      </c>
      <c r="H124" s="51">
        <v>809</v>
      </c>
      <c r="I124" s="51">
        <v>899</v>
      </c>
      <c r="J124" s="51">
        <v>850</v>
      </c>
      <c r="K124" s="2">
        <v>115.15</v>
      </c>
      <c r="L124" s="2">
        <v>8.1</v>
      </c>
      <c r="M124" s="2">
        <v>123.25</v>
      </c>
      <c r="N124" s="2">
        <v>123.25</v>
      </c>
      <c r="O124" s="2">
        <v>117.09</v>
      </c>
      <c r="P124" s="2">
        <v>117.09</v>
      </c>
      <c r="Q124" s="51" t="s">
        <v>55</v>
      </c>
      <c r="R124" s="53">
        <v>0.14499999999999999</v>
      </c>
      <c r="S124" s="54">
        <v>45063</v>
      </c>
      <c r="T124" s="54" t="s">
        <v>172</v>
      </c>
      <c r="U124" s="54">
        <v>45068.835099999997</v>
      </c>
      <c r="V124" s="26">
        <v>89</v>
      </c>
      <c r="W124" s="51">
        <v>0</v>
      </c>
      <c r="X124" s="51">
        <v>49</v>
      </c>
      <c r="Y124" s="26">
        <v>138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34">
        <v>0</v>
      </c>
      <c r="AG124" s="34">
        <v>0</v>
      </c>
      <c r="AH124" s="54" t="s">
        <v>52</v>
      </c>
      <c r="AI124" s="51" t="s">
        <v>56</v>
      </c>
    </row>
    <row r="125" spans="2:35" s="51" customFormat="1" x14ac:dyDescent="0.2">
      <c r="B125" s="51">
        <v>1453641</v>
      </c>
      <c r="C125" s="52">
        <v>3852597355</v>
      </c>
      <c r="D125" s="52">
        <v>3852597156</v>
      </c>
      <c r="E125" s="52">
        <v>2.7399999999999998E-3</v>
      </c>
      <c r="F125" s="51">
        <v>815</v>
      </c>
      <c r="G125" s="57">
        <v>46</v>
      </c>
      <c r="H125" s="51">
        <v>815</v>
      </c>
      <c r="I125" s="51">
        <v>861</v>
      </c>
      <c r="J125" s="51">
        <v>515</v>
      </c>
      <c r="K125" s="2">
        <v>72.510000000000005</v>
      </c>
      <c r="L125" s="2">
        <v>6.38</v>
      </c>
      <c r="M125" s="2">
        <v>78.89</v>
      </c>
      <c r="N125" s="2">
        <v>78.89</v>
      </c>
      <c r="O125" s="2">
        <v>74.95</v>
      </c>
      <c r="P125" s="2">
        <v>74.95</v>
      </c>
      <c r="Q125" s="51" t="s">
        <v>55</v>
      </c>
      <c r="R125" s="53">
        <v>0.15318446601941749</v>
      </c>
      <c r="S125" s="54">
        <v>45071</v>
      </c>
      <c r="T125" s="54" t="s">
        <v>173</v>
      </c>
      <c r="U125" s="54">
        <v>45076.835500000001</v>
      </c>
      <c r="V125" s="26">
        <v>45</v>
      </c>
      <c r="W125" s="51">
        <v>0</v>
      </c>
      <c r="X125" s="51">
        <v>346</v>
      </c>
      <c r="Y125" s="26">
        <v>391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34">
        <v>0</v>
      </c>
      <c r="AG125" s="34">
        <v>0</v>
      </c>
      <c r="AH125" s="54" t="s">
        <v>52</v>
      </c>
      <c r="AI125" s="51" t="s">
        <v>56</v>
      </c>
    </row>
    <row r="126" spans="2:35" s="51" customFormat="1" x14ac:dyDescent="0.2">
      <c r="B126" s="51">
        <v>2078084</v>
      </c>
      <c r="C126" s="52">
        <v>2811581888</v>
      </c>
      <c r="D126" s="52">
        <v>2811581477</v>
      </c>
      <c r="E126" s="52">
        <v>2.7499999999999998E-3</v>
      </c>
      <c r="F126" s="51">
        <v>818</v>
      </c>
      <c r="G126" s="57">
        <v>1035</v>
      </c>
      <c r="H126" s="51">
        <v>818</v>
      </c>
      <c r="I126" s="51">
        <v>1853</v>
      </c>
      <c r="J126" s="51">
        <v>1815</v>
      </c>
      <c r="K126" s="2">
        <v>126.55</v>
      </c>
      <c r="L126" s="2">
        <v>93.18</v>
      </c>
      <c r="M126" s="2">
        <v>219.73000000000002</v>
      </c>
      <c r="N126" s="2">
        <v>219.73</v>
      </c>
      <c r="O126" s="2">
        <v>208.74</v>
      </c>
      <c r="P126" s="2">
        <v>208.74</v>
      </c>
      <c r="Q126" s="51" t="s">
        <v>55</v>
      </c>
      <c r="R126" s="53">
        <v>0.12106336088154269</v>
      </c>
      <c r="S126" s="54">
        <v>45069</v>
      </c>
      <c r="T126" s="54" t="s">
        <v>174</v>
      </c>
      <c r="U126" s="54">
        <v>45076.839399999997</v>
      </c>
      <c r="V126" s="26">
        <v>1034</v>
      </c>
      <c r="W126" s="51">
        <v>0</v>
      </c>
      <c r="X126" s="51">
        <v>38</v>
      </c>
      <c r="Y126" s="26">
        <v>1072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34">
        <v>0</v>
      </c>
      <c r="AG126" s="34">
        <v>0</v>
      </c>
      <c r="AH126" s="54" t="s">
        <v>52</v>
      </c>
      <c r="AI126" s="51" t="s">
        <v>56</v>
      </c>
    </row>
    <row r="127" spans="2:35" s="51" customFormat="1" x14ac:dyDescent="0.2">
      <c r="B127" s="51">
        <v>2121981</v>
      </c>
      <c r="C127" s="52">
        <v>3086432987</v>
      </c>
      <c r="D127" s="52">
        <v>3086432397</v>
      </c>
      <c r="E127" s="52">
        <v>2.7599999999999999E-3</v>
      </c>
      <c r="F127" s="51">
        <v>821</v>
      </c>
      <c r="G127" s="57">
        <v>412</v>
      </c>
      <c r="H127" s="51">
        <v>821</v>
      </c>
      <c r="I127" s="51">
        <v>1233</v>
      </c>
      <c r="J127" s="51">
        <v>1031</v>
      </c>
      <c r="K127" s="2">
        <v>93.78</v>
      </c>
      <c r="L127" s="2">
        <v>51.930000000000007</v>
      </c>
      <c r="M127" s="2">
        <v>145.71</v>
      </c>
      <c r="N127" s="2">
        <v>145.71</v>
      </c>
      <c r="O127" s="2">
        <v>138.41999999999999</v>
      </c>
      <c r="P127" s="2">
        <v>138.41999999999999</v>
      </c>
      <c r="Q127" s="51" t="s">
        <v>55</v>
      </c>
      <c r="R127" s="53">
        <v>0.14132880698351116</v>
      </c>
      <c r="S127" s="54">
        <v>45068</v>
      </c>
      <c r="T127" s="54" t="s">
        <v>175</v>
      </c>
      <c r="U127" s="54">
        <v>45079.535600000003</v>
      </c>
      <c r="V127" s="26">
        <v>411</v>
      </c>
      <c r="W127" s="51">
        <v>0</v>
      </c>
      <c r="X127" s="51">
        <v>202</v>
      </c>
      <c r="Y127" s="26">
        <v>613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34">
        <v>0</v>
      </c>
      <c r="AG127" s="34">
        <v>0</v>
      </c>
      <c r="AH127" s="54" t="s">
        <v>52</v>
      </c>
      <c r="AI127" s="51" t="s">
        <v>56</v>
      </c>
    </row>
    <row r="128" spans="2:35" s="51" customFormat="1" x14ac:dyDescent="0.2">
      <c r="B128" s="51">
        <v>985404</v>
      </c>
      <c r="C128" s="52">
        <v>8801751000</v>
      </c>
      <c r="D128" s="52">
        <v>8801763884</v>
      </c>
      <c r="E128" s="52">
        <v>2.8E-3</v>
      </c>
      <c r="F128" s="51">
        <v>833</v>
      </c>
      <c r="G128" s="57">
        <v>954</v>
      </c>
      <c r="H128" s="51">
        <v>833</v>
      </c>
      <c r="I128" s="51">
        <v>1787</v>
      </c>
      <c r="J128" s="51">
        <v>1505</v>
      </c>
      <c r="K128" s="2">
        <v>83.49</v>
      </c>
      <c r="L128" s="2">
        <v>85.89</v>
      </c>
      <c r="M128" s="2">
        <v>169.38</v>
      </c>
      <c r="N128" s="2">
        <v>169.38</v>
      </c>
      <c r="O128" s="2">
        <v>160.91</v>
      </c>
      <c r="P128" s="2">
        <v>160.91</v>
      </c>
      <c r="Q128" s="51" t="s">
        <v>55</v>
      </c>
      <c r="R128" s="53">
        <v>0.11254485049833887</v>
      </c>
      <c r="S128" s="54">
        <v>45069</v>
      </c>
      <c r="T128" s="54" t="s">
        <v>176</v>
      </c>
      <c r="U128" s="54">
        <v>45074.834600000002</v>
      </c>
      <c r="V128" s="26">
        <v>953</v>
      </c>
      <c r="W128" s="51">
        <v>0</v>
      </c>
      <c r="X128" s="51">
        <v>282</v>
      </c>
      <c r="Y128" s="26">
        <v>1235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34">
        <v>0</v>
      </c>
      <c r="AG128" s="34">
        <v>0</v>
      </c>
      <c r="AH128" s="54" t="s">
        <v>52</v>
      </c>
      <c r="AI128" s="51" t="s">
        <v>56</v>
      </c>
    </row>
    <row r="129" spans="2:35" s="51" customFormat="1" x14ac:dyDescent="0.2">
      <c r="B129" s="51">
        <v>1710778</v>
      </c>
      <c r="C129" s="52">
        <v>5015029631</v>
      </c>
      <c r="D129" s="52">
        <v>5015029003</v>
      </c>
      <c r="E129" s="52">
        <v>2.8E-3</v>
      </c>
      <c r="F129" s="51">
        <v>833</v>
      </c>
      <c r="G129" s="57">
        <v>203</v>
      </c>
      <c r="H129" s="51">
        <v>833</v>
      </c>
      <c r="I129" s="51">
        <v>1036</v>
      </c>
      <c r="J129" s="51">
        <v>694</v>
      </c>
      <c r="K129" s="2">
        <v>74.38</v>
      </c>
      <c r="L129" s="2">
        <v>27.520000000000003</v>
      </c>
      <c r="M129" s="2">
        <v>101.9</v>
      </c>
      <c r="N129" s="2">
        <v>101.9</v>
      </c>
      <c r="O129" s="2">
        <v>96.81</v>
      </c>
      <c r="P129" s="2">
        <v>96.81</v>
      </c>
      <c r="Q129" s="51" t="s">
        <v>55</v>
      </c>
      <c r="R129" s="53">
        <v>0.14682997118155619</v>
      </c>
      <c r="S129" s="54">
        <v>45064</v>
      </c>
      <c r="T129" s="54" t="s">
        <v>177</v>
      </c>
      <c r="U129" s="54">
        <v>45069.835700000003</v>
      </c>
      <c r="V129" s="26">
        <v>202</v>
      </c>
      <c r="W129" s="51">
        <v>0</v>
      </c>
      <c r="X129" s="51">
        <v>342</v>
      </c>
      <c r="Y129" s="26">
        <v>544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34">
        <v>0</v>
      </c>
      <c r="AG129" s="34">
        <v>0</v>
      </c>
      <c r="AH129" s="54" t="s">
        <v>52</v>
      </c>
      <c r="AI129" s="51" t="s">
        <v>56</v>
      </c>
    </row>
    <row r="130" spans="2:35" s="51" customFormat="1" x14ac:dyDescent="0.2">
      <c r="B130" s="51">
        <v>2633059</v>
      </c>
      <c r="C130" s="52">
        <v>4886190334</v>
      </c>
      <c r="D130" s="52">
        <v>4886190732</v>
      </c>
      <c r="E130" s="52">
        <v>2.8600000000000001E-3</v>
      </c>
      <c r="F130" s="51">
        <v>851</v>
      </c>
      <c r="G130" s="57">
        <v>133</v>
      </c>
      <c r="H130" s="51">
        <v>851</v>
      </c>
      <c r="I130" s="51">
        <v>984</v>
      </c>
      <c r="J130" s="51">
        <v>650</v>
      </c>
      <c r="K130" s="2">
        <v>78.33</v>
      </c>
      <c r="L130" s="2">
        <v>18.02</v>
      </c>
      <c r="M130" s="2">
        <v>96.35</v>
      </c>
      <c r="N130" s="2">
        <v>96.35</v>
      </c>
      <c r="O130" s="2">
        <v>91.53</v>
      </c>
      <c r="P130" s="2">
        <v>91.53</v>
      </c>
      <c r="Q130" s="51" t="s">
        <v>55</v>
      </c>
      <c r="R130" s="53">
        <v>0.14823076923076922</v>
      </c>
      <c r="S130" s="54">
        <v>45071</v>
      </c>
      <c r="T130" s="54" t="s">
        <v>178</v>
      </c>
      <c r="U130" s="54">
        <v>45082.508699999998</v>
      </c>
      <c r="V130" s="26">
        <v>132</v>
      </c>
      <c r="W130" s="51">
        <v>0</v>
      </c>
      <c r="X130" s="51">
        <v>334</v>
      </c>
      <c r="Y130" s="26">
        <v>466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34">
        <v>0</v>
      </c>
      <c r="AG130" s="34">
        <v>0</v>
      </c>
      <c r="AH130" s="54" t="s">
        <v>52</v>
      </c>
      <c r="AI130" s="51" t="s">
        <v>56</v>
      </c>
    </row>
    <row r="131" spans="2:35" s="51" customFormat="1" x14ac:dyDescent="0.2">
      <c r="B131" s="51">
        <v>1197753</v>
      </c>
      <c r="C131" s="52">
        <v>5505798992</v>
      </c>
      <c r="D131" s="52">
        <v>5505798541</v>
      </c>
      <c r="E131" s="52">
        <v>2.9099999999999998E-3</v>
      </c>
      <c r="F131" s="51">
        <v>866</v>
      </c>
      <c r="G131" s="57">
        <v>398</v>
      </c>
      <c r="H131" s="51">
        <v>866</v>
      </c>
      <c r="I131" s="51">
        <v>1264</v>
      </c>
      <c r="J131" s="51">
        <v>1028</v>
      </c>
      <c r="K131" s="2">
        <v>96.76</v>
      </c>
      <c r="L131" s="2">
        <v>62.56</v>
      </c>
      <c r="M131" s="2">
        <v>159.32</v>
      </c>
      <c r="N131" s="2">
        <v>159.32</v>
      </c>
      <c r="O131" s="2">
        <v>151.35</v>
      </c>
      <c r="P131" s="2">
        <v>151.35</v>
      </c>
      <c r="Q131" s="51" t="s">
        <v>55</v>
      </c>
      <c r="R131" s="53">
        <v>0.1549805447470817</v>
      </c>
      <c r="S131" s="54">
        <v>45068</v>
      </c>
      <c r="T131" s="54" t="s">
        <v>179</v>
      </c>
      <c r="U131" s="54">
        <v>45076.8364</v>
      </c>
      <c r="V131" s="26">
        <v>395</v>
      </c>
      <c r="W131" s="51">
        <v>0</v>
      </c>
      <c r="X131" s="51">
        <v>236</v>
      </c>
      <c r="Y131" s="26">
        <v>631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34">
        <v>0</v>
      </c>
      <c r="AG131" s="34">
        <v>0</v>
      </c>
      <c r="AH131" s="54" t="s">
        <v>52</v>
      </c>
      <c r="AI131" s="51" t="s">
        <v>56</v>
      </c>
    </row>
    <row r="132" spans="2:35" s="51" customFormat="1" x14ac:dyDescent="0.2">
      <c r="B132" s="51">
        <v>1249015</v>
      </c>
      <c r="C132" s="52">
        <v>524821000</v>
      </c>
      <c r="D132" s="52">
        <v>524885197</v>
      </c>
      <c r="E132" s="52">
        <v>2.9199999999999999E-3</v>
      </c>
      <c r="F132" s="51">
        <v>869</v>
      </c>
      <c r="G132" s="57">
        <v>852</v>
      </c>
      <c r="H132" s="51">
        <v>869</v>
      </c>
      <c r="I132" s="51">
        <v>1721</v>
      </c>
      <c r="J132" s="51">
        <v>1328</v>
      </c>
      <c r="K132" s="2">
        <v>72.02</v>
      </c>
      <c r="L132" s="2">
        <v>133.93</v>
      </c>
      <c r="M132" s="2">
        <v>205.95</v>
      </c>
      <c r="N132" s="2">
        <v>205.95</v>
      </c>
      <c r="O132" s="2">
        <v>195.65</v>
      </c>
      <c r="P132" s="2">
        <v>195.65</v>
      </c>
      <c r="Q132" s="51" t="s">
        <v>55</v>
      </c>
      <c r="R132" s="53">
        <v>0.15508283132530121</v>
      </c>
      <c r="S132" s="54">
        <v>45068</v>
      </c>
      <c r="T132" s="54" t="s">
        <v>180</v>
      </c>
      <c r="U132" s="54">
        <v>45076.836300000003</v>
      </c>
      <c r="V132" s="26">
        <v>1182</v>
      </c>
      <c r="W132" s="51">
        <v>0</v>
      </c>
      <c r="X132" s="51">
        <v>393</v>
      </c>
      <c r="Y132" s="26">
        <v>1575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34">
        <v>0</v>
      </c>
      <c r="AG132" s="34">
        <v>0</v>
      </c>
      <c r="AH132" s="54" t="s">
        <v>52</v>
      </c>
      <c r="AI132" s="51" t="s">
        <v>56</v>
      </c>
    </row>
    <row r="133" spans="2:35" s="51" customFormat="1" x14ac:dyDescent="0.2">
      <c r="B133" s="51">
        <v>1289138</v>
      </c>
      <c r="C133" s="52">
        <v>9417325899</v>
      </c>
      <c r="D133" s="52">
        <v>9417325230</v>
      </c>
      <c r="E133" s="52">
        <v>2.9299999999999999E-3</v>
      </c>
      <c r="F133" s="51">
        <v>872</v>
      </c>
      <c r="G133" s="57">
        <v>504</v>
      </c>
      <c r="H133" s="51">
        <v>872</v>
      </c>
      <c r="I133" s="51">
        <v>1376</v>
      </c>
      <c r="J133" s="51">
        <v>1085</v>
      </c>
      <c r="K133" s="2">
        <v>88.02</v>
      </c>
      <c r="L133" s="2">
        <v>68.320000000000007</v>
      </c>
      <c r="M133" s="2">
        <v>156.34</v>
      </c>
      <c r="N133" s="2">
        <v>156.34</v>
      </c>
      <c r="O133" s="2">
        <v>148.52000000000001</v>
      </c>
      <c r="P133" s="2">
        <v>148.52000000000001</v>
      </c>
      <c r="Q133" s="51" t="s">
        <v>55</v>
      </c>
      <c r="R133" s="53">
        <v>0.14409216589861751</v>
      </c>
      <c r="S133" s="54">
        <v>45071</v>
      </c>
      <c r="T133" s="54" t="s">
        <v>181</v>
      </c>
      <c r="U133" s="54">
        <v>45077.835099999997</v>
      </c>
      <c r="V133" s="26">
        <v>504</v>
      </c>
      <c r="W133" s="51">
        <v>0</v>
      </c>
      <c r="X133" s="51">
        <v>291</v>
      </c>
      <c r="Y133" s="26">
        <v>795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34">
        <v>0</v>
      </c>
      <c r="AG133" s="34">
        <v>0</v>
      </c>
      <c r="AH133" s="54" t="s">
        <v>52</v>
      </c>
      <c r="AI133" s="51" t="s">
        <v>56</v>
      </c>
    </row>
    <row r="134" spans="2:35" s="51" customFormat="1" x14ac:dyDescent="0.2">
      <c r="B134" s="51">
        <v>1266836</v>
      </c>
      <c r="C134" s="52">
        <v>3030385606</v>
      </c>
      <c r="D134" s="52">
        <v>3030385812</v>
      </c>
      <c r="E134" s="52">
        <v>2.9499999999999999E-3</v>
      </c>
      <c r="F134" s="51">
        <v>878</v>
      </c>
      <c r="G134" s="57">
        <v>1</v>
      </c>
      <c r="H134" s="51">
        <v>878</v>
      </c>
      <c r="I134" s="51">
        <v>879</v>
      </c>
      <c r="J134" s="51">
        <v>538</v>
      </c>
      <c r="K134" s="2">
        <v>83.03</v>
      </c>
      <c r="L134" s="2">
        <v>0.14000000000000001</v>
      </c>
      <c r="M134" s="2">
        <v>83.17</v>
      </c>
      <c r="N134" s="2">
        <v>83.17</v>
      </c>
      <c r="O134" s="2">
        <v>79.010000000000005</v>
      </c>
      <c r="P134" s="2">
        <v>79.010000000000005</v>
      </c>
      <c r="Q134" s="51" t="s">
        <v>55</v>
      </c>
      <c r="R134" s="53">
        <v>0.15459107806691449</v>
      </c>
      <c r="S134" s="54">
        <v>45071</v>
      </c>
      <c r="T134" s="54" t="s">
        <v>182</v>
      </c>
      <c r="U134" s="54">
        <v>45076.835599999999</v>
      </c>
      <c r="V134" s="26">
        <v>1</v>
      </c>
      <c r="W134" s="51">
        <v>0</v>
      </c>
      <c r="X134" s="51">
        <v>341</v>
      </c>
      <c r="Y134" s="26">
        <v>342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34">
        <v>0</v>
      </c>
      <c r="AG134" s="34">
        <v>0</v>
      </c>
      <c r="AH134" s="54" t="s">
        <v>52</v>
      </c>
      <c r="AI134" s="51" t="s">
        <v>56</v>
      </c>
    </row>
    <row r="135" spans="2:35" s="51" customFormat="1" x14ac:dyDescent="0.2">
      <c r="B135" s="51">
        <v>1317791</v>
      </c>
      <c r="C135" s="52">
        <v>4015131000</v>
      </c>
      <c r="D135" s="52">
        <v>4015149809</v>
      </c>
      <c r="E135" s="52">
        <v>2.97E-3</v>
      </c>
      <c r="F135" s="51">
        <v>884</v>
      </c>
      <c r="G135" s="57">
        <v>258</v>
      </c>
      <c r="H135" s="51">
        <v>884</v>
      </c>
      <c r="I135" s="51">
        <v>1142</v>
      </c>
      <c r="J135" s="51">
        <v>947</v>
      </c>
      <c r="K135" s="2">
        <v>104.39</v>
      </c>
      <c r="L135" s="2">
        <v>34.97</v>
      </c>
      <c r="M135" s="2">
        <v>139.36000000000001</v>
      </c>
      <c r="N135" s="2">
        <v>139.36000000000001</v>
      </c>
      <c r="O135" s="2">
        <v>132.38999999999999</v>
      </c>
      <c r="P135" s="2">
        <v>132.38999999999999</v>
      </c>
      <c r="Q135" s="51" t="s">
        <v>55</v>
      </c>
      <c r="R135" s="53">
        <v>0.14715945089757129</v>
      </c>
      <c r="S135" s="54">
        <v>45065</v>
      </c>
      <c r="T135" s="54" t="s">
        <v>183</v>
      </c>
      <c r="U135" s="54">
        <v>45076.835299999999</v>
      </c>
      <c r="V135" s="26">
        <v>258</v>
      </c>
      <c r="W135" s="51">
        <v>0</v>
      </c>
      <c r="X135" s="51">
        <v>195</v>
      </c>
      <c r="Y135" s="26">
        <v>453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34">
        <v>0</v>
      </c>
      <c r="AG135" s="34">
        <v>0</v>
      </c>
      <c r="AH135" s="54" t="s">
        <v>52</v>
      </c>
      <c r="AI135" s="51" t="s">
        <v>56</v>
      </c>
    </row>
    <row r="136" spans="2:35" s="51" customFormat="1" x14ac:dyDescent="0.2">
      <c r="B136" s="51">
        <v>1390702</v>
      </c>
      <c r="C136" s="52">
        <v>4668249370</v>
      </c>
      <c r="D136" s="52">
        <v>4668249418</v>
      </c>
      <c r="E136" s="52">
        <v>2.97E-3</v>
      </c>
      <c r="F136" s="51">
        <v>884</v>
      </c>
      <c r="G136" s="57">
        <v>661</v>
      </c>
      <c r="H136" s="51">
        <v>884</v>
      </c>
      <c r="I136" s="51">
        <v>1545</v>
      </c>
      <c r="J136" s="51">
        <v>1391</v>
      </c>
      <c r="K136" s="2">
        <v>112.87</v>
      </c>
      <c r="L136" s="2">
        <v>91.64</v>
      </c>
      <c r="M136" s="2">
        <v>204.51</v>
      </c>
      <c r="N136" s="2">
        <v>204.51</v>
      </c>
      <c r="O136" s="2">
        <v>194.28</v>
      </c>
      <c r="P136" s="2">
        <v>194.28</v>
      </c>
      <c r="Q136" s="51" t="s">
        <v>55</v>
      </c>
      <c r="R136" s="53">
        <v>0.14702372393961177</v>
      </c>
      <c r="S136" s="54">
        <v>45071</v>
      </c>
      <c r="T136" s="54" t="s">
        <v>184</v>
      </c>
      <c r="U136" s="54">
        <v>45077.835099999997</v>
      </c>
      <c r="V136" s="26">
        <v>661</v>
      </c>
      <c r="W136" s="51">
        <v>0</v>
      </c>
      <c r="X136" s="51">
        <v>154</v>
      </c>
      <c r="Y136" s="26">
        <v>815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34">
        <v>0</v>
      </c>
      <c r="AG136" s="34">
        <v>0</v>
      </c>
      <c r="AH136" s="54" t="s">
        <v>52</v>
      </c>
      <c r="AI136" s="51" t="s">
        <v>56</v>
      </c>
    </row>
    <row r="137" spans="2:35" s="51" customFormat="1" x14ac:dyDescent="0.2">
      <c r="B137" s="51">
        <v>2205263</v>
      </c>
      <c r="C137" s="52">
        <v>121278839</v>
      </c>
      <c r="D137" s="52">
        <v>121278278</v>
      </c>
      <c r="E137" s="52">
        <v>2.99E-3</v>
      </c>
      <c r="F137" s="51">
        <v>890</v>
      </c>
      <c r="G137" s="57">
        <v>113</v>
      </c>
      <c r="H137" s="51">
        <v>890</v>
      </c>
      <c r="I137" s="51">
        <v>1003</v>
      </c>
      <c r="J137" s="51">
        <v>484</v>
      </c>
      <c r="K137" s="2">
        <v>57.36</v>
      </c>
      <c r="L137" s="2">
        <v>15.66</v>
      </c>
      <c r="M137" s="2">
        <v>73.02</v>
      </c>
      <c r="N137" s="2">
        <v>73.02</v>
      </c>
      <c r="O137" s="2">
        <v>69.37</v>
      </c>
      <c r="P137" s="2">
        <v>69.37</v>
      </c>
      <c r="Q137" s="51" t="s">
        <v>55</v>
      </c>
      <c r="R137" s="53">
        <v>0.15086776859504131</v>
      </c>
      <c r="S137" s="54">
        <v>45071</v>
      </c>
      <c r="T137" s="54" t="s">
        <v>185</v>
      </c>
      <c r="U137" s="54">
        <v>45083.5072</v>
      </c>
      <c r="V137" s="26">
        <v>113</v>
      </c>
      <c r="W137" s="51">
        <v>0</v>
      </c>
      <c r="X137" s="51">
        <v>519</v>
      </c>
      <c r="Y137" s="26">
        <v>632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34">
        <v>0</v>
      </c>
      <c r="AG137" s="34">
        <v>0</v>
      </c>
      <c r="AH137" s="54" t="s">
        <v>52</v>
      </c>
      <c r="AI137" s="51" t="s">
        <v>56</v>
      </c>
    </row>
    <row r="138" spans="2:35" s="51" customFormat="1" x14ac:dyDescent="0.2">
      <c r="B138" s="51">
        <v>2635483</v>
      </c>
      <c r="C138" s="52">
        <v>9628205020</v>
      </c>
      <c r="D138" s="52">
        <v>9626707856</v>
      </c>
      <c r="E138" s="52">
        <v>3.0300000000000001E-3</v>
      </c>
      <c r="F138" s="51">
        <v>901</v>
      </c>
      <c r="G138" s="57">
        <v>0</v>
      </c>
      <c r="H138" s="51">
        <v>901</v>
      </c>
      <c r="I138" s="51">
        <v>901</v>
      </c>
      <c r="J138" s="51">
        <v>623</v>
      </c>
      <c r="K138" s="2">
        <v>94.39</v>
      </c>
      <c r="L138" s="2">
        <v>0</v>
      </c>
      <c r="M138" s="2">
        <v>94.39</v>
      </c>
      <c r="N138" s="2">
        <v>94.39</v>
      </c>
      <c r="O138" s="2">
        <v>89.67</v>
      </c>
      <c r="P138" s="2">
        <v>89.67</v>
      </c>
      <c r="Q138" s="51" t="s">
        <v>55</v>
      </c>
      <c r="R138" s="53">
        <v>0.1515088282504013</v>
      </c>
      <c r="S138" s="54">
        <v>45064</v>
      </c>
      <c r="T138" s="54" t="s">
        <v>186</v>
      </c>
      <c r="U138" s="54">
        <v>45069.835899999998</v>
      </c>
      <c r="V138" s="26">
        <v>0</v>
      </c>
      <c r="W138" s="51">
        <v>0</v>
      </c>
      <c r="X138" s="51">
        <v>278</v>
      </c>
      <c r="Y138" s="26">
        <v>278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34">
        <v>0</v>
      </c>
      <c r="AG138" s="34">
        <v>0</v>
      </c>
      <c r="AH138" s="54" t="s">
        <v>52</v>
      </c>
      <c r="AI138" s="51" t="s">
        <v>56</v>
      </c>
    </row>
    <row r="139" spans="2:35" s="51" customFormat="1" x14ac:dyDescent="0.2">
      <c r="B139" s="51">
        <v>1301083</v>
      </c>
      <c r="C139" s="52">
        <v>5147225532</v>
      </c>
      <c r="D139" s="52">
        <v>5147225519</v>
      </c>
      <c r="E139" s="52">
        <v>3.0500000000000002E-3</v>
      </c>
      <c r="F139" s="51">
        <v>907</v>
      </c>
      <c r="G139" s="57">
        <v>416</v>
      </c>
      <c r="H139" s="51">
        <v>907</v>
      </c>
      <c r="I139" s="51">
        <v>1323</v>
      </c>
      <c r="J139" s="51">
        <v>1106</v>
      </c>
      <c r="K139" s="2">
        <v>104.55</v>
      </c>
      <c r="L139" s="2">
        <v>56.39</v>
      </c>
      <c r="M139" s="2">
        <v>160.94</v>
      </c>
      <c r="N139" s="2">
        <v>160.94</v>
      </c>
      <c r="O139" s="2">
        <v>152.88999999999999</v>
      </c>
      <c r="P139" s="2">
        <v>152.88999999999999</v>
      </c>
      <c r="Q139" s="51" t="s">
        <v>55</v>
      </c>
      <c r="R139" s="53">
        <v>0.14551537070524412</v>
      </c>
      <c r="S139" s="54">
        <v>45071</v>
      </c>
      <c r="T139" s="54" t="s">
        <v>187</v>
      </c>
      <c r="U139" s="54">
        <v>45077.835200000001</v>
      </c>
      <c r="V139" s="26">
        <v>416</v>
      </c>
      <c r="W139" s="51">
        <v>0</v>
      </c>
      <c r="X139" s="51">
        <v>217</v>
      </c>
      <c r="Y139" s="26">
        <v>633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34">
        <v>0</v>
      </c>
      <c r="AG139" s="34">
        <v>0</v>
      </c>
      <c r="AH139" s="54" t="s">
        <v>52</v>
      </c>
      <c r="AI139" s="51" t="s">
        <v>56</v>
      </c>
    </row>
    <row r="140" spans="2:35" s="51" customFormat="1" x14ac:dyDescent="0.2">
      <c r="B140" s="51">
        <v>1297447</v>
      </c>
      <c r="C140" s="52">
        <v>9130861000</v>
      </c>
      <c r="D140" s="52">
        <v>9130831255</v>
      </c>
      <c r="E140" s="52">
        <v>3.0899999999999999E-3</v>
      </c>
      <c r="F140" s="51">
        <v>919</v>
      </c>
      <c r="G140" s="57">
        <v>186</v>
      </c>
      <c r="H140" s="51">
        <v>919</v>
      </c>
      <c r="I140" s="51">
        <v>1105</v>
      </c>
      <c r="J140" s="51">
        <v>868</v>
      </c>
      <c r="K140" s="2">
        <v>103.33</v>
      </c>
      <c r="L140" s="2">
        <v>25.22</v>
      </c>
      <c r="M140" s="2">
        <v>128.55000000000001</v>
      </c>
      <c r="N140" s="2">
        <v>128.55000000000001</v>
      </c>
      <c r="O140" s="2">
        <v>122.12</v>
      </c>
      <c r="P140" s="2">
        <v>122.12</v>
      </c>
      <c r="Q140" s="51" t="s">
        <v>55</v>
      </c>
      <c r="R140" s="53">
        <v>0.14809907834101385</v>
      </c>
      <c r="S140" s="54">
        <v>45065</v>
      </c>
      <c r="T140" s="54" t="s">
        <v>188</v>
      </c>
      <c r="U140" s="54">
        <v>45076.836300000003</v>
      </c>
      <c r="V140" s="26">
        <v>185</v>
      </c>
      <c r="W140" s="51">
        <v>0</v>
      </c>
      <c r="X140" s="51">
        <v>237</v>
      </c>
      <c r="Y140" s="26">
        <v>422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34">
        <v>0</v>
      </c>
      <c r="AG140" s="34">
        <v>0</v>
      </c>
      <c r="AH140" s="54" t="s">
        <v>52</v>
      </c>
      <c r="AI140" s="51" t="s">
        <v>56</v>
      </c>
    </row>
    <row r="141" spans="2:35" s="51" customFormat="1" x14ac:dyDescent="0.2">
      <c r="B141" s="51">
        <v>1300108</v>
      </c>
      <c r="C141" s="52">
        <v>7736363900</v>
      </c>
      <c r="D141" s="52">
        <v>7736363775</v>
      </c>
      <c r="E141" s="52">
        <v>3.0999999999999999E-3</v>
      </c>
      <c r="F141" s="51">
        <v>922</v>
      </c>
      <c r="G141" s="57">
        <v>1088</v>
      </c>
      <c r="H141" s="51">
        <v>922</v>
      </c>
      <c r="I141" s="51">
        <v>2010</v>
      </c>
      <c r="J141" s="51">
        <v>1632</v>
      </c>
      <c r="K141" s="2">
        <v>82.43</v>
      </c>
      <c r="L141" s="2">
        <v>125.58</v>
      </c>
      <c r="M141" s="2">
        <v>208.01</v>
      </c>
      <c r="N141" s="2">
        <v>208.01</v>
      </c>
      <c r="O141" s="2">
        <v>197.61</v>
      </c>
      <c r="P141" s="2">
        <v>197.61</v>
      </c>
      <c r="Q141" s="51" t="s">
        <v>55</v>
      </c>
      <c r="R141" s="53">
        <v>0.12745710784313724</v>
      </c>
      <c r="S141" s="54">
        <v>45068</v>
      </c>
      <c r="T141" s="54" t="s">
        <v>189</v>
      </c>
      <c r="U141" s="54">
        <v>45072.835599999999</v>
      </c>
      <c r="V141" s="26">
        <v>1087</v>
      </c>
      <c r="W141" s="51">
        <v>0</v>
      </c>
      <c r="X141" s="51">
        <v>378</v>
      </c>
      <c r="Y141" s="26">
        <v>1465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34">
        <v>0</v>
      </c>
      <c r="AG141" s="34">
        <v>0</v>
      </c>
      <c r="AH141" s="54" t="s">
        <v>52</v>
      </c>
      <c r="AI141" s="51" t="s">
        <v>56</v>
      </c>
    </row>
    <row r="142" spans="2:35" s="51" customFormat="1" x14ac:dyDescent="0.2">
      <c r="B142" s="51">
        <v>1269470</v>
      </c>
      <c r="C142" s="52">
        <v>2429390000</v>
      </c>
      <c r="D142" s="52">
        <v>2429390137</v>
      </c>
      <c r="E142" s="52">
        <v>3.0999999999999999E-3</v>
      </c>
      <c r="F142" s="51">
        <v>922</v>
      </c>
      <c r="G142" s="57">
        <v>296</v>
      </c>
      <c r="H142" s="51">
        <v>922</v>
      </c>
      <c r="I142" s="51">
        <v>1218</v>
      </c>
      <c r="J142" s="51">
        <v>864</v>
      </c>
      <c r="K142" s="2">
        <v>86.06</v>
      </c>
      <c r="L142" s="2">
        <v>31.75</v>
      </c>
      <c r="M142" s="2">
        <v>117.81</v>
      </c>
      <c r="N142" s="2">
        <v>117.81</v>
      </c>
      <c r="O142" s="2">
        <v>111.92</v>
      </c>
      <c r="P142" s="2">
        <v>111.92</v>
      </c>
      <c r="Q142" s="51" t="s">
        <v>55</v>
      </c>
      <c r="R142" s="53">
        <v>0.13635416666666667</v>
      </c>
      <c r="S142" s="54">
        <v>45071</v>
      </c>
      <c r="T142" s="54" t="s">
        <v>190</v>
      </c>
      <c r="U142" s="54">
        <v>45077.834900000002</v>
      </c>
      <c r="V142" s="26">
        <v>295</v>
      </c>
      <c r="W142" s="51">
        <v>0</v>
      </c>
      <c r="X142" s="51">
        <v>354</v>
      </c>
      <c r="Y142" s="26">
        <v>649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34">
        <v>0</v>
      </c>
      <c r="AG142" s="34">
        <v>0</v>
      </c>
      <c r="AH142" s="54" t="s">
        <v>52</v>
      </c>
      <c r="AI142" s="51" t="s">
        <v>56</v>
      </c>
    </row>
    <row r="143" spans="2:35" s="51" customFormat="1" x14ac:dyDescent="0.2">
      <c r="B143" s="51">
        <v>1318602</v>
      </c>
      <c r="C143" s="52">
        <v>9832207000</v>
      </c>
      <c r="D143" s="52">
        <v>9832207847</v>
      </c>
      <c r="E143" s="52">
        <v>3.1099999999999999E-3</v>
      </c>
      <c r="F143" s="51">
        <v>925</v>
      </c>
      <c r="G143" s="57">
        <v>751</v>
      </c>
      <c r="H143" s="51">
        <v>925</v>
      </c>
      <c r="I143" s="51">
        <v>1676</v>
      </c>
      <c r="J143" s="51">
        <v>1251</v>
      </c>
      <c r="K143" s="2">
        <v>75.760000000000005</v>
      </c>
      <c r="L143" s="2">
        <v>101.8</v>
      </c>
      <c r="M143" s="2">
        <v>177.56</v>
      </c>
      <c r="N143" s="2">
        <v>177.56</v>
      </c>
      <c r="O143" s="2">
        <v>168.68</v>
      </c>
      <c r="P143" s="2">
        <v>168.68</v>
      </c>
      <c r="Q143" s="51" t="s">
        <v>55</v>
      </c>
      <c r="R143" s="53">
        <v>0.14193445243804956</v>
      </c>
      <c r="S143" s="54">
        <v>45064</v>
      </c>
      <c r="T143" s="54" t="s">
        <v>191</v>
      </c>
      <c r="U143" s="54">
        <v>45069.835599999999</v>
      </c>
      <c r="V143" s="26">
        <v>750</v>
      </c>
      <c r="W143" s="51">
        <v>0</v>
      </c>
      <c r="X143" s="51">
        <v>425</v>
      </c>
      <c r="Y143" s="26">
        <v>1175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34">
        <v>0</v>
      </c>
      <c r="AG143" s="34">
        <v>0</v>
      </c>
      <c r="AH143" s="54" t="s">
        <v>52</v>
      </c>
      <c r="AI143" s="51" t="s">
        <v>56</v>
      </c>
    </row>
    <row r="144" spans="2:35" s="51" customFormat="1" x14ac:dyDescent="0.2">
      <c r="B144" s="51">
        <v>1002504</v>
      </c>
      <c r="C144" s="52">
        <v>1625658205</v>
      </c>
      <c r="D144" s="52">
        <v>1625658213</v>
      </c>
      <c r="E144" s="52">
        <v>3.15E-3</v>
      </c>
      <c r="F144" s="51">
        <v>937</v>
      </c>
      <c r="G144" s="57">
        <v>0</v>
      </c>
      <c r="H144" s="51">
        <v>937</v>
      </c>
      <c r="I144" s="51">
        <v>937</v>
      </c>
      <c r="J144" s="51">
        <v>466</v>
      </c>
      <c r="K144" s="2">
        <v>70.61</v>
      </c>
      <c r="L144" s="2">
        <v>0</v>
      </c>
      <c r="M144" s="2">
        <v>70.61</v>
      </c>
      <c r="N144" s="2">
        <v>70.61</v>
      </c>
      <c r="O144" s="2">
        <v>67.08</v>
      </c>
      <c r="P144" s="2">
        <v>67.08</v>
      </c>
      <c r="Q144" s="51" t="s">
        <v>55</v>
      </c>
      <c r="R144" s="53">
        <v>0.1515236051502146</v>
      </c>
      <c r="S144" s="54">
        <v>45071</v>
      </c>
      <c r="T144" s="54" t="s">
        <v>192</v>
      </c>
      <c r="U144" s="54">
        <v>45082.506500000003</v>
      </c>
      <c r="V144" s="26">
        <v>0</v>
      </c>
      <c r="W144" s="51">
        <v>0</v>
      </c>
      <c r="X144" s="51">
        <v>471</v>
      </c>
      <c r="Y144" s="26">
        <v>471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34">
        <v>0</v>
      </c>
      <c r="AG144" s="34">
        <v>0</v>
      </c>
      <c r="AH144" s="54" t="s">
        <v>52</v>
      </c>
      <c r="AI144" s="51" t="s">
        <v>56</v>
      </c>
    </row>
    <row r="145" spans="2:35" s="51" customFormat="1" x14ac:dyDescent="0.2">
      <c r="B145" s="51">
        <v>1676236</v>
      </c>
      <c r="C145" s="52">
        <v>7564320000</v>
      </c>
      <c r="D145" s="52">
        <v>7564309951</v>
      </c>
      <c r="E145" s="52">
        <v>3.15E-3</v>
      </c>
      <c r="F145" s="51">
        <v>937</v>
      </c>
      <c r="G145" s="57">
        <v>908</v>
      </c>
      <c r="H145" s="51">
        <v>937</v>
      </c>
      <c r="I145" s="51">
        <v>1845</v>
      </c>
      <c r="J145" s="51">
        <v>1539</v>
      </c>
      <c r="K145" s="2">
        <v>95.61</v>
      </c>
      <c r="L145" s="2">
        <v>123.08</v>
      </c>
      <c r="M145" s="2">
        <v>218.69</v>
      </c>
      <c r="N145" s="2">
        <v>218.69</v>
      </c>
      <c r="O145" s="2">
        <v>207.76</v>
      </c>
      <c r="P145" s="2">
        <v>207.76</v>
      </c>
      <c r="Q145" s="51" t="s">
        <v>55</v>
      </c>
      <c r="R145" s="53">
        <v>0.14209876543209876</v>
      </c>
      <c r="S145" s="54">
        <v>45062</v>
      </c>
      <c r="T145" s="54" t="s">
        <v>193</v>
      </c>
      <c r="U145" s="54">
        <v>45071.834900000002</v>
      </c>
      <c r="V145" s="26">
        <v>908</v>
      </c>
      <c r="W145" s="51">
        <v>0</v>
      </c>
      <c r="X145" s="51">
        <v>306</v>
      </c>
      <c r="Y145" s="26">
        <v>1214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34">
        <v>0</v>
      </c>
      <c r="AG145" s="34">
        <v>0</v>
      </c>
      <c r="AH145" s="54" t="s">
        <v>52</v>
      </c>
      <c r="AI145" s="51" t="s">
        <v>56</v>
      </c>
    </row>
    <row r="146" spans="2:35" s="51" customFormat="1" x14ac:dyDescent="0.2">
      <c r="B146" s="51">
        <v>1341901</v>
      </c>
      <c r="C146" s="52">
        <v>7460240218</v>
      </c>
      <c r="D146" s="52">
        <v>7460240661</v>
      </c>
      <c r="E146" s="52">
        <v>3.1900000000000001E-3</v>
      </c>
      <c r="F146" s="51">
        <v>949</v>
      </c>
      <c r="G146" s="57">
        <v>59</v>
      </c>
      <c r="H146" s="51">
        <v>949</v>
      </c>
      <c r="I146" s="51">
        <v>1008</v>
      </c>
      <c r="J146" s="51">
        <v>558</v>
      </c>
      <c r="K146" s="2">
        <v>75.61</v>
      </c>
      <c r="L146" s="2">
        <v>7.81</v>
      </c>
      <c r="M146" s="2">
        <v>83.42</v>
      </c>
      <c r="N146" s="2">
        <v>0</v>
      </c>
      <c r="O146" s="2">
        <v>0</v>
      </c>
      <c r="P146" s="2">
        <v>0</v>
      </c>
      <c r="Q146" s="51" t="s">
        <v>52</v>
      </c>
      <c r="R146" s="53" t="s">
        <v>52</v>
      </c>
      <c r="S146" s="54" t="s">
        <v>52</v>
      </c>
      <c r="T146" s="54" t="s">
        <v>52</v>
      </c>
      <c r="U146" s="54" t="s">
        <v>52</v>
      </c>
      <c r="V146" s="26">
        <v>58</v>
      </c>
      <c r="W146" s="51">
        <v>0</v>
      </c>
      <c r="X146" s="51">
        <v>450</v>
      </c>
      <c r="Y146" s="26">
        <v>508</v>
      </c>
      <c r="Z146" s="5">
        <v>0</v>
      </c>
      <c r="AA146" s="5">
        <v>0</v>
      </c>
      <c r="AB146" s="5">
        <v>0</v>
      </c>
      <c r="AC146" s="5">
        <v>0</v>
      </c>
      <c r="AD146" s="5">
        <v>79.248999999999995</v>
      </c>
      <c r="AE146" s="5">
        <v>0</v>
      </c>
      <c r="AF146" s="34">
        <v>0</v>
      </c>
      <c r="AG146" s="34">
        <v>0</v>
      </c>
      <c r="AH146" s="54" t="s">
        <v>52</v>
      </c>
      <c r="AI146" s="51" t="s">
        <v>50</v>
      </c>
    </row>
    <row r="147" spans="2:35" s="51" customFormat="1" x14ac:dyDescent="0.2">
      <c r="B147" s="51">
        <v>1342880</v>
      </c>
      <c r="C147" s="52">
        <v>6192371539</v>
      </c>
      <c r="D147" s="52">
        <v>6192371748</v>
      </c>
      <c r="E147" s="52">
        <v>3.2200000000000002E-3</v>
      </c>
      <c r="F147" s="51">
        <v>958</v>
      </c>
      <c r="G147" s="57">
        <v>0</v>
      </c>
      <c r="H147" s="51">
        <v>958</v>
      </c>
      <c r="I147" s="51">
        <v>958</v>
      </c>
      <c r="J147" s="51">
        <v>620</v>
      </c>
      <c r="K147" s="2">
        <v>95.86</v>
      </c>
      <c r="L147" s="2">
        <v>0</v>
      </c>
      <c r="M147" s="2">
        <v>95.86</v>
      </c>
      <c r="N147" s="2">
        <v>95.86</v>
      </c>
      <c r="O147" s="2">
        <v>91.07</v>
      </c>
      <c r="P147" s="2">
        <v>91.07</v>
      </c>
      <c r="Q147" s="51" t="s">
        <v>55</v>
      </c>
      <c r="R147" s="53">
        <v>0.15461290322580645</v>
      </c>
      <c r="S147" s="54">
        <v>45070</v>
      </c>
      <c r="T147" s="54" t="s">
        <v>194</v>
      </c>
      <c r="U147" s="54">
        <v>45075.834799999997</v>
      </c>
      <c r="V147" s="26">
        <v>0</v>
      </c>
      <c r="W147" s="51">
        <v>0</v>
      </c>
      <c r="X147" s="51">
        <v>338</v>
      </c>
      <c r="Y147" s="26">
        <v>338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34">
        <v>0</v>
      </c>
      <c r="AG147" s="34">
        <v>0</v>
      </c>
      <c r="AH147" s="54" t="s">
        <v>52</v>
      </c>
      <c r="AI147" s="51" t="s">
        <v>56</v>
      </c>
    </row>
    <row r="148" spans="2:35" s="51" customFormat="1" x14ac:dyDescent="0.2">
      <c r="B148" s="51">
        <v>871448</v>
      </c>
      <c r="C148" s="52">
        <v>3712573014</v>
      </c>
      <c r="D148" s="52">
        <v>3712573121</v>
      </c>
      <c r="E148" s="52">
        <v>3.2499999999999999E-3</v>
      </c>
      <c r="F148" s="51">
        <v>967</v>
      </c>
      <c r="G148" s="57">
        <v>342</v>
      </c>
      <c r="H148" s="51">
        <v>967</v>
      </c>
      <c r="I148" s="51">
        <v>1309</v>
      </c>
      <c r="J148" s="51">
        <v>896</v>
      </c>
      <c r="K148" s="2">
        <v>85.65</v>
      </c>
      <c r="L148" s="2">
        <v>47.42</v>
      </c>
      <c r="M148" s="2">
        <v>133.07</v>
      </c>
      <c r="N148" s="2">
        <v>133.07</v>
      </c>
      <c r="O148" s="2">
        <v>126.42</v>
      </c>
      <c r="P148" s="2">
        <v>126.42</v>
      </c>
      <c r="Q148" s="51" t="s">
        <v>55</v>
      </c>
      <c r="R148" s="53">
        <v>0.14851562499999998</v>
      </c>
      <c r="S148" s="54">
        <v>45071</v>
      </c>
      <c r="T148" s="54" t="s">
        <v>195</v>
      </c>
      <c r="U148" s="54">
        <v>45086.833700000003</v>
      </c>
      <c r="V148" s="26">
        <v>341</v>
      </c>
      <c r="W148" s="51">
        <v>0</v>
      </c>
      <c r="X148" s="51">
        <v>413</v>
      </c>
      <c r="Y148" s="26">
        <v>754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34">
        <v>0</v>
      </c>
      <c r="AG148" s="34">
        <v>0</v>
      </c>
      <c r="AH148" s="54" t="s">
        <v>52</v>
      </c>
      <c r="AI148" s="51" t="s">
        <v>56</v>
      </c>
    </row>
    <row r="149" spans="2:35" s="51" customFormat="1" x14ac:dyDescent="0.2">
      <c r="B149" s="51">
        <v>2635390</v>
      </c>
      <c r="C149" s="52">
        <v>3616678725</v>
      </c>
      <c r="D149" s="52">
        <v>3617628219</v>
      </c>
      <c r="E149" s="52">
        <v>3.2499999999999999E-3</v>
      </c>
      <c r="F149" s="51">
        <v>967</v>
      </c>
      <c r="G149" s="57">
        <v>396</v>
      </c>
      <c r="H149" s="51">
        <v>967</v>
      </c>
      <c r="I149" s="51">
        <v>1363</v>
      </c>
      <c r="J149" s="51">
        <v>883</v>
      </c>
      <c r="K149" s="2">
        <v>75.290000000000006</v>
      </c>
      <c r="L149" s="2">
        <v>54.9</v>
      </c>
      <c r="M149" s="2">
        <v>130.19</v>
      </c>
      <c r="N149" s="2">
        <v>130.19</v>
      </c>
      <c r="O149" s="2">
        <v>123.68</v>
      </c>
      <c r="P149" s="2">
        <v>123.68</v>
      </c>
      <c r="Q149" s="51" t="s">
        <v>55</v>
      </c>
      <c r="R149" s="53">
        <v>0.147440543601359</v>
      </c>
      <c r="S149" s="54">
        <v>45065</v>
      </c>
      <c r="T149" s="54" t="s">
        <v>196</v>
      </c>
      <c r="U149" s="54">
        <v>45071.834900000002</v>
      </c>
      <c r="V149" s="26">
        <v>396</v>
      </c>
      <c r="W149" s="51">
        <v>0</v>
      </c>
      <c r="X149" s="51">
        <v>480</v>
      </c>
      <c r="Y149" s="26">
        <v>876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34">
        <v>0</v>
      </c>
      <c r="AG149" s="34">
        <v>0</v>
      </c>
      <c r="AH149" s="54" t="s">
        <v>52</v>
      </c>
      <c r="AI149" s="51" t="s">
        <v>56</v>
      </c>
    </row>
    <row r="150" spans="2:35" s="51" customFormat="1" x14ac:dyDescent="0.2">
      <c r="B150" s="51">
        <v>1327093</v>
      </c>
      <c r="C150" s="52">
        <v>502801000</v>
      </c>
      <c r="D150" s="52">
        <v>502801913</v>
      </c>
      <c r="E150" s="52">
        <v>3.2599999999999999E-3</v>
      </c>
      <c r="F150" s="51">
        <v>970</v>
      </c>
      <c r="G150" s="57">
        <v>551</v>
      </c>
      <c r="H150" s="51">
        <v>970</v>
      </c>
      <c r="I150" s="51">
        <v>1521</v>
      </c>
      <c r="J150" s="51">
        <v>1347</v>
      </c>
      <c r="K150" s="2">
        <v>120.6</v>
      </c>
      <c r="L150" s="2">
        <v>74.69</v>
      </c>
      <c r="M150" s="2">
        <v>195.29</v>
      </c>
      <c r="N150" s="2">
        <v>195.29</v>
      </c>
      <c r="O150" s="2">
        <v>185.53</v>
      </c>
      <c r="P150" s="2">
        <v>185.53</v>
      </c>
      <c r="Q150" s="51" t="s">
        <v>55</v>
      </c>
      <c r="R150" s="53">
        <v>0.14498144023756496</v>
      </c>
      <c r="S150" s="54">
        <v>45070</v>
      </c>
      <c r="T150" s="54" t="s">
        <v>197</v>
      </c>
      <c r="U150" s="54">
        <v>45077.834600000002</v>
      </c>
      <c r="V150" s="26">
        <v>550</v>
      </c>
      <c r="W150" s="51">
        <v>0</v>
      </c>
      <c r="X150" s="51">
        <v>174</v>
      </c>
      <c r="Y150" s="26">
        <v>724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34">
        <v>0</v>
      </c>
      <c r="AG150" s="34">
        <v>0</v>
      </c>
      <c r="AH150" s="54" t="s">
        <v>52</v>
      </c>
      <c r="AI150" s="51" t="s">
        <v>56</v>
      </c>
    </row>
    <row r="151" spans="2:35" s="51" customFormat="1" x14ac:dyDescent="0.2">
      <c r="B151" s="51">
        <v>1297214</v>
      </c>
      <c r="C151" s="52">
        <v>5060652611</v>
      </c>
      <c r="D151" s="52">
        <v>5060652250</v>
      </c>
      <c r="E151" s="52">
        <v>3.2699999999999999E-3</v>
      </c>
      <c r="F151" s="51">
        <v>973</v>
      </c>
      <c r="G151" s="57">
        <v>0</v>
      </c>
      <c r="H151" s="51">
        <v>973</v>
      </c>
      <c r="I151" s="51">
        <v>973</v>
      </c>
      <c r="J151" s="51">
        <v>816</v>
      </c>
      <c r="K151" s="2">
        <v>123.64</v>
      </c>
      <c r="L151" s="2">
        <v>0</v>
      </c>
      <c r="M151" s="2">
        <v>123.64</v>
      </c>
      <c r="N151" s="2">
        <v>123.64</v>
      </c>
      <c r="O151" s="2">
        <v>117.46</v>
      </c>
      <c r="P151" s="2">
        <v>117.46</v>
      </c>
      <c r="Q151" s="51" t="s">
        <v>55</v>
      </c>
      <c r="R151" s="53">
        <v>0.15151960784313726</v>
      </c>
      <c r="S151" s="54">
        <v>45062</v>
      </c>
      <c r="T151" s="54" t="s">
        <v>198</v>
      </c>
      <c r="U151" s="54">
        <v>45067.834600000002</v>
      </c>
      <c r="V151" s="26">
        <v>0</v>
      </c>
      <c r="W151" s="51">
        <v>0</v>
      </c>
      <c r="X151" s="51">
        <v>157</v>
      </c>
      <c r="Y151" s="26">
        <v>157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34">
        <v>0</v>
      </c>
      <c r="AG151" s="34">
        <v>0</v>
      </c>
      <c r="AH151" s="54" t="s">
        <v>52</v>
      </c>
      <c r="AI151" s="51" t="s">
        <v>56</v>
      </c>
    </row>
    <row r="152" spans="2:35" s="51" customFormat="1" x14ac:dyDescent="0.2">
      <c r="B152" s="51">
        <v>1348104</v>
      </c>
      <c r="C152" s="52">
        <v>2026430316</v>
      </c>
      <c r="D152" s="52">
        <v>2026430350</v>
      </c>
      <c r="E152" s="52">
        <v>3.31E-3</v>
      </c>
      <c r="F152" s="51">
        <v>985</v>
      </c>
      <c r="G152" s="57">
        <v>0</v>
      </c>
      <c r="H152" s="51">
        <v>985</v>
      </c>
      <c r="I152" s="51">
        <v>985</v>
      </c>
      <c r="J152" s="51">
        <v>508</v>
      </c>
      <c r="K152" s="2">
        <v>76.959999999999994</v>
      </c>
      <c r="L152" s="2">
        <v>0</v>
      </c>
      <c r="M152" s="2">
        <v>76.959999999999994</v>
      </c>
      <c r="N152" s="2">
        <v>76.959999999999994</v>
      </c>
      <c r="O152" s="2">
        <v>73.11</v>
      </c>
      <c r="P152" s="2">
        <v>73.11</v>
      </c>
      <c r="Q152" s="51" t="s">
        <v>55</v>
      </c>
      <c r="R152" s="53">
        <v>0.15149606299212598</v>
      </c>
      <c r="S152" s="54">
        <v>45065</v>
      </c>
      <c r="T152" s="54" t="s">
        <v>199</v>
      </c>
      <c r="U152" s="54">
        <v>45077.552000000003</v>
      </c>
      <c r="V152" s="26">
        <v>0</v>
      </c>
      <c r="W152" s="51">
        <v>0</v>
      </c>
      <c r="X152" s="51">
        <v>477</v>
      </c>
      <c r="Y152" s="26">
        <v>477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34">
        <v>0</v>
      </c>
      <c r="AG152" s="34">
        <v>0</v>
      </c>
      <c r="AH152" s="54" t="s">
        <v>52</v>
      </c>
      <c r="AI152" s="51" t="s">
        <v>56</v>
      </c>
    </row>
    <row r="153" spans="2:35" s="51" customFormat="1" x14ac:dyDescent="0.2">
      <c r="B153" s="51">
        <v>1656552</v>
      </c>
      <c r="C153" s="52">
        <v>1004880000</v>
      </c>
      <c r="D153" s="52">
        <v>1004802047</v>
      </c>
      <c r="E153" s="52">
        <v>3.3400000000000001E-3</v>
      </c>
      <c r="F153" s="51">
        <v>994</v>
      </c>
      <c r="G153" s="57">
        <v>353</v>
      </c>
      <c r="H153" s="51">
        <v>994</v>
      </c>
      <c r="I153" s="51">
        <v>1347</v>
      </c>
      <c r="J153" s="51">
        <v>1139</v>
      </c>
      <c r="K153" s="2">
        <v>119.09</v>
      </c>
      <c r="L153" s="2">
        <v>47.85</v>
      </c>
      <c r="M153" s="2">
        <v>166.94</v>
      </c>
      <c r="N153" s="2">
        <v>166.94</v>
      </c>
      <c r="O153" s="2">
        <v>158.59</v>
      </c>
      <c r="P153" s="2">
        <v>158.59</v>
      </c>
      <c r="Q153" s="51" t="s">
        <v>55</v>
      </c>
      <c r="R153" s="53">
        <v>0.14656716417910448</v>
      </c>
      <c r="S153" s="54">
        <v>45065</v>
      </c>
      <c r="T153" s="54" t="s">
        <v>200</v>
      </c>
      <c r="U153" s="54">
        <v>45077.834600000002</v>
      </c>
      <c r="V153" s="26">
        <v>352</v>
      </c>
      <c r="W153" s="51">
        <v>0</v>
      </c>
      <c r="X153" s="51">
        <v>208</v>
      </c>
      <c r="Y153" s="26">
        <v>560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34">
        <v>0</v>
      </c>
      <c r="AG153" s="34">
        <v>0</v>
      </c>
      <c r="AH153" s="54" t="s">
        <v>52</v>
      </c>
      <c r="AI153" s="51" t="s">
        <v>56</v>
      </c>
    </row>
    <row r="154" spans="2:35" s="51" customFormat="1" x14ac:dyDescent="0.2">
      <c r="B154" s="51">
        <v>955155</v>
      </c>
      <c r="C154" s="52">
        <v>9464101886</v>
      </c>
      <c r="D154" s="52">
        <v>9464101851</v>
      </c>
      <c r="E154" s="52">
        <v>3.3700000000000002E-3</v>
      </c>
      <c r="F154" s="51">
        <v>1003</v>
      </c>
      <c r="G154" s="57">
        <v>618</v>
      </c>
      <c r="H154" s="51">
        <v>1003</v>
      </c>
      <c r="I154" s="51">
        <v>1621</v>
      </c>
      <c r="J154" s="51">
        <v>1561</v>
      </c>
      <c r="K154" s="2">
        <v>142.88</v>
      </c>
      <c r="L154" s="2">
        <v>83.77</v>
      </c>
      <c r="M154" s="2">
        <v>226.64999999999998</v>
      </c>
      <c r="N154" s="2">
        <v>226.65</v>
      </c>
      <c r="O154" s="2">
        <v>215.32</v>
      </c>
      <c r="P154" s="2">
        <v>215.32</v>
      </c>
      <c r="Q154" s="51" t="s">
        <v>55</v>
      </c>
      <c r="R154" s="53">
        <v>0.14519538757206918</v>
      </c>
      <c r="S154" s="54">
        <v>45069</v>
      </c>
      <c r="T154" s="54" t="s">
        <v>201</v>
      </c>
      <c r="U154" s="54">
        <v>45082.834300000002</v>
      </c>
      <c r="V154" s="26">
        <v>618</v>
      </c>
      <c r="W154" s="51">
        <v>0</v>
      </c>
      <c r="X154" s="51">
        <v>60</v>
      </c>
      <c r="Y154" s="26">
        <v>678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34">
        <v>0</v>
      </c>
      <c r="AG154" s="34">
        <v>0</v>
      </c>
      <c r="AH154" s="54" t="s">
        <v>52</v>
      </c>
      <c r="AI154" s="51" t="s">
        <v>56</v>
      </c>
    </row>
    <row r="155" spans="2:35" s="51" customFormat="1" x14ac:dyDescent="0.2">
      <c r="B155" s="51">
        <v>1332361</v>
      </c>
      <c r="C155" s="52">
        <v>8865431000</v>
      </c>
      <c r="D155" s="52">
        <v>8865431817</v>
      </c>
      <c r="E155" s="52">
        <v>3.3800000000000002E-3</v>
      </c>
      <c r="F155" s="51">
        <v>1006</v>
      </c>
      <c r="G155" s="57">
        <v>419</v>
      </c>
      <c r="H155" s="51">
        <v>1006</v>
      </c>
      <c r="I155" s="51">
        <v>1425</v>
      </c>
      <c r="J155" s="51">
        <v>1147</v>
      </c>
      <c r="K155" s="2">
        <v>110.31</v>
      </c>
      <c r="L155" s="2">
        <v>56.79</v>
      </c>
      <c r="M155" s="2">
        <v>167.1</v>
      </c>
      <c r="N155" s="2">
        <v>167.1</v>
      </c>
      <c r="O155" s="2">
        <v>158.75</v>
      </c>
      <c r="P155" s="2">
        <v>158.75</v>
      </c>
      <c r="Q155" s="51" t="s">
        <v>55</v>
      </c>
      <c r="R155" s="53">
        <v>0.14568439407149084</v>
      </c>
      <c r="S155" s="54">
        <v>45071</v>
      </c>
      <c r="T155" s="54" t="s">
        <v>202</v>
      </c>
      <c r="U155" s="54">
        <v>45077.835200000001</v>
      </c>
      <c r="V155" s="26">
        <v>419</v>
      </c>
      <c r="W155" s="51">
        <v>0</v>
      </c>
      <c r="X155" s="51">
        <v>278</v>
      </c>
      <c r="Y155" s="26">
        <v>697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34">
        <v>0</v>
      </c>
      <c r="AG155" s="34">
        <v>0</v>
      </c>
      <c r="AH155" s="54" t="s">
        <v>52</v>
      </c>
      <c r="AI155" s="51" t="s">
        <v>56</v>
      </c>
    </row>
    <row r="156" spans="2:35" s="51" customFormat="1" x14ac:dyDescent="0.2">
      <c r="B156" s="51">
        <v>1280000</v>
      </c>
      <c r="C156" s="52">
        <v>3309597437</v>
      </c>
      <c r="D156" s="52">
        <v>3309597365</v>
      </c>
      <c r="E156" s="52">
        <v>3.3999999999999998E-3</v>
      </c>
      <c r="F156" s="51">
        <v>1012</v>
      </c>
      <c r="G156" s="57">
        <v>428</v>
      </c>
      <c r="H156" s="51">
        <v>1012</v>
      </c>
      <c r="I156" s="51">
        <v>1440</v>
      </c>
      <c r="J156" s="51">
        <v>1153</v>
      </c>
      <c r="K156" s="2">
        <v>112.1</v>
      </c>
      <c r="L156" s="2">
        <v>59.34</v>
      </c>
      <c r="M156" s="2">
        <v>171.44</v>
      </c>
      <c r="N156" s="2">
        <v>171.44</v>
      </c>
      <c r="O156" s="2">
        <v>162.87</v>
      </c>
      <c r="P156" s="2">
        <v>162.87</v>
      </c>
      <c r="Q156" s="51" t="s">
        <v>55</v>
      </c>
      <c r="R156" s="53">
        <v>0.14869037294015611</v>
      </c>
      <c r="S156" s="54">
        <v>45064</v>
      </c>
      <c r="T156" s="54" t="s">
        <v>203</v>
      </c>
      <c r="U156" s="54">
        <v>45069.835599999999</v>
      </c>
      <c r="V156" s="26">
        <v>427</v>
      </c>
      <c r="W156" s="51">
        <v>0</v>
      </c>
      <c r="X156" s="51">
        <v>287</v>
      </c>
      <c r="Y156" s="26">
        <v>714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34">
        <v>0</v>
      </c>
      <c r="AG156" s="34">
        <v>0</v>
      </c>
      <c r="AH156" s="54" t="s">
        <v>52</v>
      </c>
      <c r="AI156" s="51" t="s">
        <v>56</v>
      </c>
    </row>
    <row r="157" spans="2:35" s="51" customFormat="1" x14ac:dyDescent="0.2">
      <c r="B157" s="51">
        <v>991016</v>
      </c>
      <c r="C157" s="52">
        <v>6049452893</v>
      </c>
      <c r="D157" s="52">
        <v>6049452083</v>
      </c>
      <c r="E157" s="52">
        <v>3.4099999999999998E-3</v>
      </c>
      <c r="F157" s="51">
        <v>1015</v>
      </c>
      <c r="G157" s="57">
        <v>490</v>
      </c>
      <c r="H157" s="51">
        <v>1015</v>
      </c>
      <c r="I157" s="51">
        <v>1505</v>
      </c>
      <c r="J157" s="51">
        <v>1047</v>
      </c>
      <c r="K157" s="2">
        <v>84.39</v>
      </c>
      <c r="L157" s="2">
        <v>66.41</v>
      </c>
      <c r="M157" s="2">
        <v>150.80000000000001</v>
      </c>
      <c r="N157" s="2">
        <v>150.80000000000001</v>
      </c>
      <c r="O157" s="2">
        <v>143.26</v>
      </c>
      <c r="P157" s="2">
        <v>143.26</v>
      </c>
      <c r="Q157" s="51" t="s">
        <v>55</v>
      </c>
      <c r="R157" s="53">
        <v>0.1440305635148042</v>
      </c>
      <c r="S157" s="54">
        <v>45071</v>
      </c>
      <c r="T157" s="54" t="s">
        <v>204</v>
      </c>
      <c r="U157" s="54">
        <v>45077.835200000001</v>
      </c>
      <c r="V157" s="26">
        <v>490</v>
      </c>
      <c r="W157" s="51">
        <v>0</v>
      </c>
      <c r="X157" s="51">
        <v>458</v>
      </c>
      <c r="Y157" s="26">
        <v>948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34">
        <v>0</v>
      </c>
      <c r="AG157" s="34">
        <v>0</v>
      </c>
      <c r="AH157" s="54" t="s">
        <v>52</v>
      </c>
      <c r="AI157" s="51" t="s">
        <v>56</v>
      </c>
    </row>
    <row r="158" spans="2:35" s="51" customFormat="1" x14ac:dyDescent="0.2">
      <c r="B158" s="51">
        <v>1292699</v>
      </c>
      <c r="C158" s="52">
        <v>7592440000</v>
      </c>
      <c r="D158" s="52">
        <v>7592440329</v>
      </c>
      <c r="E158" s="52">
        <v>3.4199999999999999E-3</v>
      </c>
      <c r="F158" s="51">
        <v>1018</v>
      </c>
      <c r="G158" s="57">
        <v>475</v>
      </c>
      <c r="H158" s="51">
        <v>1018</v>
      </c>
      <c r="I158" s="51">
        <v>1493</v>
      </c>
      <c r="J158" s="51">
        <v>1294</v>
      </c>
      <c r="K158" s="2">
        <v>124.1</v>
      </c>
      <c r="L158" s="2">
        <v>64.38</v>
      </c>
      <c r="M158" s="2">
        <v>188.48</v>
      </c>
      <c r="N158" s="2">
        <v>188.48</v>
      </c>
      <c r="O158" s="2">
        <v>179.06</v>
      </c>
      <c r="P158" s="2">
        <v>179.06</v>
      </c>
      <c r="Q158" s="51" t="s">
        <v>55</v>
      </c>
      <c r="R158" s="53">
        <v>0.14565687789799073</v>
      </c>
      <c r="S158" s="54">
        <v>45062</v>
      </c>
      <c r="T158" s="54" t="s">
        <v>205</v>
      </c>
      <c r="U158" s="54">
        <v>45069.834699999999</v>
      </c>
      <c r="V158" s="26">
        <v>475</v>
      </c>
      <c r="W158" s="51">
        <v>0</v>
      </c>
      <c r="X158" s="51">
        <v>199</v>
      </c>
      <c r="Y158" s="26">
        <v>674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34">
        <v>0</v>
      </c>
      <c r="AG158" s="34">
        <v>0</v>
      </c>
      <c r="AH158" s="54" t="s">
        <v>52</v>
      </c>
      <c r="AI158" s="51" t="s">
        <v>56</v>
      </c>
    </row>
    <row r="159" spans="2:35" s="51" customFormat="1" x14ac:dyDescent="0.2">
      <c r="B159" s="51">
        <v>1311544</v>
      </c>
      <c r="C159" s="52">
        <v>8386422812</v>
      </c>
      <c r="D159" s="52">
        <v>8386422652</v>
      </c>
      <c r="E159" s="52">
        <v>3.4499999999999999E-3</v>
      </c>
      <c r="F159" s="51">
        <v>1026</v>
      </c>
      <c r="G159" s="57">
        <v>1103</v>
      </c>
      <c r="H159" s="51">
        <v>1026</v>
      </c>
      <c r="I159" s="51">
        <v>2129</v>
      </c>
      <c r="J159" s="51">
        <v>1845</v>
      </c>
      <c r="K159" s="2">
        <v>112.43</v>
      </c>
      <c r="L159" s="2">
        <v>137.22</v>
      </c>
      <c r="M159" s="2">
        <v>249.65</v>
      </c>
      <c r="N159" s="2">
        <v>249.65</v>
      </c>
      <c r="O159" s="2">
        <v>237.17</v>
      </c>
      <c r="P159" s="2">
        <v>237.17</v>
      </c>
      <c r="Q159" s="51" t="s">
        <v>55</v>
      </c>
      <c r="R159" s="53">
        <v>0.13531165311653118</v>
      </c>
      <c r="S159" s="54">
        <v>45062</v>
      </c>
      <c r="T159" s="54" t="s">
        <v>206</v>
      </c>
      <c r="U159" s="54">
        <v>45068.839</v>
      </c>
      <c r="V159" s="26">
        <v>1103</v>
      </c>
      <c r="W159" s="51">
        <v>0</v>
      </c>
      <c r="X159" s="51">
        <v>284</v>
      </c>
      <c r="Y159" s="26">
        <v>1387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34">
        <v>0</v>
      </c>
      <c r="AG159" s="34">
        <v>0</v>
      </c>
      <c r="AH159" s="54" t="s">
        <v>52</v>
      </c>
      <c r="AI159" s="51" t="s">
        <v>56</v>
      </c>
    </row>
    <row r="160" spans="2:35" s="51" customFormat="1" x14ac:dyDescent="0.2">
      <c r="B160" s="51">
        <v>2072966</v>
      </c>
      <c r="C160" s="52">
        <v>4071957917</v>
      </c>
      <c r="D160" s="52">
        <v>4071957723</v>
      </c>
      <c r="E160" s="52">
        <v>3.4499999999999999E-3</v>
      </c>
      <c r="F160" s="51">
        <v>1026</v>
      </c>
      <c r="G160" s="57">
        <v>315</v>
      </c>
      <c r="H160" s="51">
        <v>1026</v>
      </c>
      <c r="I160" s="51">
        <v>1341</v>
      </c>
      <c r="J160" s="51">
        <v>1040</v>
      </c>
      <c r="K160" s="2">
        <v>109.86</v>
      </c>
      <c r="L160" s="2">
        <v>42.7</v>
      </c>
      <c r="M160" s="2">
        <v>152.56</v>
      </c>
      <c r="N160" s="2">
        <v>152.56</v>
      </c>
      <c r="O160" s="2">
        <v>144.93</v>
      </c>
      <c r="P160" s="2">
        <v>144.93</v>
      </c>
      <c r="Q160" s="51" t="s">
        <v>55</v>
      </c>
      <c r="R160" s="53">
        <v>0.14669230769230771</v>
      </c>
      <c r="S160" s="54">
        <v>45062</v>
      </c>
      <c r="T160" s="54" t="s">
        <v>207</v>
      </c>
      <c r="U160" s="54">
        <v>45067.834600000002</v>
      </c>
      <c r="V160" s="26">
        <v>315</v>
      </c>
      <c r="W160" s="51">
        <v>0</v>
      </c>
      <c r="X160" s="51">
        <v>301</v>
      </c>
      <c r="Y160" s="26">
        <v>616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34">
        <v>0</v>
      </c>
      <c r="AG160" s="34">
        <v>0</v>
      </c>
      <c r="AH160" s="54" t="s">
        <v>52</v>
      </c>
      <c r="AI160" s="51" t="s">
        <v>56</v>
      </c>
    </row>
    <row r="161" spans="2:35" s="51" customFormat="1" x14ac:dyDescent="0.2">
      <c r="B161" s="51">
        <v>1294795</v>
      </c>
      <c r="C161" s="52">
        <v>3152447883</v>
      </c>
      <c r="D161" s="52">
        <v>3152447180</v>
      </c>
      <c r="E161" s="52">
        <v>3.46E-3</v>
      </c>
      <c r="F161" s="51">
        <v>1029</v>
      </c>
      <c r="G161" s="57">
        <v>489</v>
      </c>
      <c r="H161" s="51">
        <v>1029</v>
      </c>
      <c r="I161" s="51">
        <v>1518</v>
      </c>
      <c r="J161" s="51">
        <v>1418</v>
      </c>
      <c r="K161" s="2">
        <v>140.76</v>
      </c>
      <c r="L161" s="2">
        <v>66.28</v>
      </c>
      <c r="M161" s="2">
        <v>207.04</v>
      </c>
      <c r="N161" s="2">
        <v>207.04</v>
      </c>
      <c r="O161" s="2">
        <v>196.69</v>
      </c>
      <c r="P161" s="2">
        <v>196.69</v>
      </c>
      <c r="Q161" s="51" t="s">
        <v>55</v>
      </c>
      <c r="R161" s="53">
        <v>0.14600846262341324</v>
      </c>
      <c r="S161" s="54">
        <v>45063</v>
      </c>
      <c r="T161" s="54" t="s">
        <v>208</v>
      </c>
      <c r="U161" s="54">
        <v>45069.835099999997</v>
      </c>
      <c r="V161" s="26">
        <v>489</v>
      </c>
      <c r="W161" s="51">
        <v>0</v>
      </c>
      <c r="X161" s="51">
        <v>100</v>
      </c>
      <c r="Y161" s="26">
        <v>589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34">
        <v>0</v>
      </c>
      <c r="AG161" s="34">
        <v>0</v>
      </c>
      <c r="AH161" s="54" t="s">
        <v>52</v>
      </c>
      <c r="AI161" s="51" t="s">
        <v>56</v>
      </c>
    </row>
    <row r="162" spans="2:35" s="51" customFormat="1" x14ac:dyDescent="0.2">
      <c r="B162" s="51">
        <v>1289183</v>
      </c>
      <c r="C162" s="52">
        <v>1035179997</v>
      </c>
      <c r="D162" s="52">
        <v>1035179115</v>
      </c>
      <c r="E162" s="52">
        <v>3.48E-3</v>
      </c>
      <c r="F162" s="51">
        <v>1035</v>
      </c>
      <c r="G162" s="57">
        <v>518</v>
      </c>
      <c r="H162" s="51">
        <v>1035</v>
      </c>
      <c r="I162" s="51">
        <v>1553</v>
      </c>
      <c r="J162" s="51">
        <v>1283</v>
      </c>
      <c r="K162" s="2">
        <v>115.9</v>
      </c>
      <c r="L162" s="2">
        <v>70.22</v>
      </c>
      <c r="M162" s="2">
        <v>186.12</v>
      </c>
      <c r="N162" s="2">
        <v>186.12</v>
      </c>
      <c r="O162" s="2">
        <v>176.81</v>
      </c>
      <c r="P162" s="2">
        <v>176.81</v>
      </c>
      <c r="Q162" s="51" t="s">
        <v>55</v>
      </c>
      <c r="R162" s="53">
        <v>0.14506625097427903</v>
      </c>
      <c r="S162" s="54">
        <v>45062</v>
      </c>
      <c r="T162" s="54" t="s">
        <v>209</v>
      </c>
      <c r="U162" s="54">
        <v>45067.834499999997</v>
      </c>
      <c r="V162" s="26">
        <v>518</v>
      </c>
      <c r="W162" s="51">
        <v>0</v>
      </c>
      <c r="X162" s="51">
        <v>270</v>
      </c>
      <c r="Y162" s="26">
        <v>788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34">
        <v>0</v>
      </c>
      <c r="AG162" s="34">
        <v>0</v>
      </c>
      <c r="AH162" s="54" t="s">
        <v>52</v>
      </c>
      <c r="AI162" s="51" t="s">
        <v>56</v>
      </c>
    </row>
    <row r="163" spans="2:35" s="51" customFormat="1" x14ac:dyDescent="0.2">
      <c r="B163" s="51">
        <v>1329015</v>
      </c>
      <c r="C163" s="52">
        <v>6497731000</v>
      </c>
      <c r="D163" s="52">
        <v>6497731481</v>
      </c>
      <c r="E163" s="52">
        <v>3.48E-3</v>
      </c>
      <c r="F163" s="51">
        <v>1035</v>
      </c>
      <c r="G163" s="57">
        <v>193</v>
      </c>
      <c r="H163" s="51">
        <v>1035</v>
      </c>
      <c r="I163" s="51">
        <v>1228</v>
      </c>
      <c r="J163" s="51">
        <v>829</v>
      </c>
      <c r="K163" s="2">
        <v>98.33</v>
      </c>
      <c r="L163" s="2">
        <v>26.759999999999998</v>
      </c>
      <c r="M163" s="2">
        <v>125.09</v>
      </c>
      <c r="N163" s="2">
        <v>125.09</v>
      </c>
      <c r="O163" s="2">
        <v>118.84</v>
      </c>
      <c r="P163" s="2">
        <v>118.84</v>
      </c>
      <c r="Q163" s="51" t="s">
        <v>55</v>
      </c>
      <c r="R163" s="53">
        <v>0.15089264173703257</v>
      </c>
      <c r="S163" s="54">
        <v>45071</v>
      </c>
      <c r="T163" s="54" t="s">
        <v>210</v>
      </c>
      <c r="U163" s="54">
        <v>45086.8338</v>
      </c>
      <c r="V163" s="26">
        <v>193</v>
      </c>
      <c r="W163" s="51">
        <v>0</v>
      </c>
      <c r="X163" s="51">
        <v>399</v>
      </c>
      <c r="Y163" s="26">
        <v>592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34">
        <v>0</v>
      </c>
      <c r="AG163" s="34">
        <v>0</v>
      </c>
      <c r="AH163" s="54" t="s">
        <v>52</v>
      </c>
      <c r="AI163" s="51" t="s">
        <v>56</v>
      </c>
    </row>
    <row r="164" spans="2:35" s="51" customFormat="1" x14ac:dyDescent="0.2">
      <c r="B164" s="51">
        <v>249339</v>
      </c>
      <c r="C164" s="52">
        <v>2597029167</v>
      </c>
      <c r="D164" s="52">
        <v>2597029613</v>
      </c>
      <c r="E164" s="52">
        <v>3.5000000000000001E-3</v>
      </c>
      <c r="F164" s="51">
        <v>1041</v>
      </c>
      <c r="G164" s="57">
        <v>98</v>
      </c>
      <c r="H164" s="51">
        <v>1041</v>
      </c>
      <c r="I164" s="51">
        <v>1139</v>
      </c>
      <c r="J164" s="51">
        <v>717</v>
      </c>
      <c r="K164" s="2">
        <v>93.78</v>
      </c>
      <c r="L164" s="2">
        <v>13.280000000000001</v>
      </c>
      <c r="M164" s="2">
        <v>107.06</v>
      </c>
      <c r="N164" s="2">
        <v>107.06</v>
      </c>
      <c r="O164" s="2">
        <v>101.71</v>
      </c>
      <c r="P164" s="2">
        <v>101.71</v>
      </c>
      <c r="Q164" s="51" t="s">
        <v>55</v>
      </c>
      <c r="R164" s="53">
        <v>0.14931659693165969</v>
      </c>
      <c r="S164" s="54">
        <v>45068</v>
      </c>
      <c r="T164" s="54" t="s">
        <v>211</v>
      </c>
      <c r="U164" s="54">
        <v>45072.835500000001</v>
      </c>
      <c r="V164" s="26">
        <v>97</v>
      </c>
      <c r="W164" s="51">
        <v>0</v>
      </c>
      <c r="X164" s="51">
        <v>422</v>
      </c>
      <c r="Y164" s="26">
        <v>519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34">
        <v>0</v>
      </c>
      <c r="AG164" s="34">
        <v>0</v>
      </c>
      <c r="AH164" s="54" t="s">
        <v>52</v>
      </c>
      <c r="AI164" s="51" t="s">
        <v>56</v>
      </c>
    </row>
    <row r="165" spans="2:35" s="51" customFormat="1" x14ac:dyDescent="0.2">
      <c r="B165" s="51">
        <v>1311347</v>
      </c>
      <c r="C165" s="52">
        <v>7148501000</v>
      </c>
      <c r="D165" s="52">
        <v>7148501951</v>
      </c>
      <c r="E165" s="52">
        <v>3.5000000000000001E-3</v>
      </c>
      <c r="F165" s="51">
        <v>1041</v>
      </c>
      <c r="G165" s="57">
        <v>59</v>
      </c>
      <c r="H165" s="51">
        <v>1041</v>
      </c>
      <c r="I165" s="51">
        <v>1100</v>
      </c>
      <c r="J165" s="51">
        <v>761</v>
      </c>
      <c r="K165" s="2">
        <v>105.36</v>
      </c>
      <c r="L165" s="2">
        <v>9.27</v>
      </c>
      <c r="M165" s="2">
        <v>114.63</v>
      </c>
      <c r="N165" s="2">
        <v>114.63</v>
      </c>
      <c r="O165" s="2">
        <v>108.9</v>
      </c>
      <c r="P165" s="2">
        <v>108.9</v>
      </c>
      <c r="Q165" s="51" t="s">
        <v>55</v>
      </c>
      <c r="R165" s="53">
        <v>0.15063074901445467</v>
      </c>
      <c r="S165" s="54">
        <v>45071</v>
      </c>
      <c r="T165" s="54" t="s">
        <v>212</v>
      </c>
      <c r="U165" s="54">
        <v>45086.8338</v>
      </c>
      <c r="V165" s="26">
        <v>59</v>
      </c>
      <c r="W165" s="51">
        <v>0</v>
      </c>
      <c r="X165" s="51">
        <v>339</v>
      </c>
      <c r="Y165" s="26">
        <v>398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34">
        <v>0</v>
      </c>
      <c r="AG165" s="34">
        <v>0</v>
      </c>
      <c r="AH165" s="54" t="s">
        <v>52</v>
      </c>
      <c r="AI165" s="51" t="s">
        <v>56</v>
      </c>
    </row>
    <row r="166" spans="2:35" s="51" customFormat="1" x14ac:dyDescent="0.2">
      <c r="B166" s="51">
        <v>1096112</v>
      </c>
      <c r="C166" s="52">
        <v>2291352491</v>
      </c>
      <c r="D166" s="52">
        <v>2291352076</v>
      </c>
      <c r="E166" s="52">
        <v>3.5400000000000002E-3</v>
      </c>
      <c r="F166" s="51">
        <v>1053</v>
      </c>
      <c r="G166" s="57">
        <v>5072</v>
      </c>
      <c r="H166" s="51">
        <v>1053</v>
      </c>
      <c r="I166" s="51">
        <v>6125</v>
      </c>
      <c r="J166" s="51">
        <v>5072</v>
      </c>
      <c r="K166" s="2">
        <v>0</v>
      </c>
      <c r="L166" s="2">
        <v>741.92000000000007</v>
      </c>
      <c r="M166" s="2">
        <v>741.92000000000007</v>
      </c>
      <c r="N166" s="2">
        <v>741.92</v>
      </c>
      <c r="O166" s="2">
        <v>704.82</v>
      </c>
      <c r="P166" s="2">
        <v>704.82</v>
      </c>
      <c r="Q166" s="51" t="s">
        <v>55</v>
      </c>
      <c r="R166" s="53">
        <v>0.14627760252365929</v>
      </c>
      <c r="S166" s="54">
        <v>45068</v>
      </c>
      <c r="T166" s="54" t="s">
        <v>213</v>
      </c>
      <c r="U166" s="54">
        <v>45072.835400000004</v>
      </c>
      <c r="V166" s="26">
        <v>5072</v>
      </c>
      <c r="W166" s="51">
        <v>0</v>
      </c>
      <c r="X166" s="51">
        <v>1053</v>
      </c>
      <c r="Y166" s="26">
        <v>6125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34">
        <v>0</v>
      </c>
      <c r="AG166" s="34">
        <v>0</v>
      </c>
      <c r="AH166" s="54" t="s">
        <v>52</v>
      </c>
    </row>
    <row r="167" spans="2:35" s="51" customFormat="1" x14ac:dyDescent="0.2">
      <c r="B167" s="51">
        <v>1332550</v>
      </c>
      <c r="C167" s="52">
        <v>6987630000</v>
      </c>
      <c r="D167" s="52">
        <v>6987613083</v>
      </c>
      <c r="E167" s="52">
        <v>3.5400000000000002E-3</v>
      </c>
      <c r="F167" s="51">
        <v>1053</v>
      </c>
      <c r="G167" s="57">
        <v>806</v>
      </c>
      <c r="H167" s="51">
        <v>1053</v>
      </c>
      <c r="I167" s="51">
        <v>1859</v>
      </c>
      <c r="J167" s="51">
        <v>1456</v>
      </c>
      <c r="K167" s="2">
        <v>98.48</v>
      </c>
      <c r="L167" s="2">
        <v>109.25</v>
      </c>
      <c r="M167" s="2">
        <v>207.73000000000002</v>
      </c>
      <c r="N167" s="2">
        <v>207.73</v>
      </c>
      <c r="O167" s="2">
        <v>197.34</v>
      </c>
      <c r="P167" s="2">
        <v>197.34</v>
      </c>
      <c r="Q167" s="51" t="s">
        <v>55</v>
      </c>
      <c r="R167" s="53">
        <v>0.14267170329670328</v>
      </c>
      <c r="S167" s="54">
        <v>45070</v>
      </c>
      <c r="T167" s="54" t="s">
        <v>214</v>
      </c>
      <c r="U167" s="54">
        <v>45082.5481</v>
      </c>
      <c r="V167" s="26">
        <v>806</v>
      </c>
      <c r="W167" s="51">
        <v>0</v>
      </c>
      <c r="X167" s="51">
        <v>403</v>
      </c>
      <c r="Y167" s="26">
        <v>1209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34">
        <v>0</v>
      </c>
      <c r="AG167" s="34">
        <v>0</v>
      </c>
      <c r="AH167" s="54" t="s">
        <v>52</v>
      </c>
      <c r="AI167" s="51" t="s">
        <v>56</v>
      </c>
    </row>
    <row r="168" spans="2:35" s="51" customFormat="1" x14ac:dyDescent="0.2">
      <c r="B168" s="51">
        <v>1270687</v>
      </c>
      <c r="C168" s="52">
        <v>8628978210</v>
      </c>
      <c r="D168" s="52">
        <v>8628978343</v>
      </c>
      <c r="E168" s="52">
        <v>3.5599999999999998E-3</v>
      </c>
      <c r="F168" s="51">
        <v>1059</v>
      </c>
      <c r="G168" s="57">
        <v>480</v>
      </c>
      <c r="H168" s="51">
        <v>1059</v>
      </c>
      <c r="I168" s="51">
        <v>1539</v>
      </c>
      <c r="J168" s="51">
        <v>1198</v>
      </c>
      <c r="K168" s="2">
        <v>108.79</v>
      </c>
      <c r="L168" s="2">
        <v>65.06</v>
      </c>
      <c r="M168" s="2">
        <v>173.85000000000002</v>
      </c>
      <c r="N168" s="2">
        <v>173.85</v>
      </c>
      <c r="O168" s="2">
        <v>165.16</v>
      </c>
      <c r="P168" s="2">
        <v>165.16</v>
      </c>
      <c r="Q168" s="51" t="s">
        <v>55</v>
      </c>
      <c r="R168" s="53">
        <v>0.14511686143572622</v>
      </c>
      <c r="S168" s="54">
        <v>45071</v>
      </c>
      <c r="T168" s="54" t="s">
        <v>215</v>
      </c>
      <c r="U168" s="54">
        <v>45077.835200000001</v>
      </c>
      <c r="V168" s="26">
        <v>480</v>
      </c>
      <c r="W168" s="51">
        <v>0</v>
      </c>
      <c r="X168" s="51">
        <v>341</v>
      </c>
      <c r="Y168" s="26">
        <v>821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34">
        <v>0</v>
      </c>
      <c r="AG168" s="34">
        <v>0</v>
      </c>
      <c r="AH168" s="54" t="s">
        <v>52</v>
      </c>
      <c r="AI168" s="51" t="s">
        <v>56</v>
      </c>
    </row>
    <row r="169" spans="2:35" s="51" customFormat="1" x14ac:dyDescent="0.2">
      <c r="B169" s="51">
        <v>1288653</v>
      </c>
      <c r="C169" s="52">
        <v>4576256877</v>
      </c>
      <c r="D169" s="52">
        <v>4576256116</v>
      </c>
      <c r="E169" s="52">
        <v>3.5599999999999998E-3</v>
      </c>
      <c r="F169" s="51">
        <v>1059</v>
      </c>
      <c r="G169" s="57">
        <v>318</v>
      </c>
      <c r="H169" s="51">
        <v>1059</v>
      </c>
      <c r="I169" s="51">
        <v>1377</v>
      </c>
      <c r="J169" s="51">
        <v>1089</v>
      </c>
      <c r="K169" s="2">
        <v>119.21</v>
      </c>
      <c r="L169" s="2">
        <v>44.09</v>
      </c>
      <c r="M169" s="2">
        <v>163.30000000000001</v>
      </c>
      <c r="N169" s="2">
        <v>163.30000000000001</v>
      </c>
      <c r="O169" s="2">
        <v>155.13999999999999</v>
      </c>
      <c r="P169" s="2">
        <v>155.13999999999999</v>
      </c>
      <c r="Q169" s="51" t="s">
        <v>55</v>
      </c>
      <c r="R169" s="53">
        <v>0.1499540863177227</v>
      </c>
      <c r="S169" s="54">
        <v>45064</v>
      </c>
      <c r="T169" s="54" t="s">
        <v>216</v>
      </c>
      <c r="U169" s="54">
        <v>45069.836000000003</v>
      </c>
      <c r="V169" s="26">
        <v>318</v>
      </c>
      <c r="W169" s="51">
        <v>0</v>
      </c>
      <c r="X169" s="51">
        <v>288</v>
      </c>
      <c r="Y169" s="26">
        <v>606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34">
        <v>0</v>
      </c>
      <c r="AG169" s="34">
        <v>0</v>
      </c>
      <c r="AH169" s="54" t="s">
        <v>52</v>
      </c>
      <c r="AI169" s="51" t="s">
        <v>56</v>
      </c>
    </row>
    <row r="170" spans="2:35" s="51" customFormat="1" x14ac:dyDescent="0.2">
      <c r="B170" s="51">
        <v>1316614</v>
      </c>
      <c r="C170" s="52">
        <v>9096057730</v>
      </c>
      <c r="D170" s="52">
        <v>9096057683</v>
      </c>
      <c r="E170" s="52">
        <v>3.5599999999999998E-3</v>
      </c>
      <c r="F170" s="51">
        <v>1059</v>
      </c>
      <c r="G170" s="57">
        <v>225</v>
      </c>
      <c r="H170" s="51">
        <v>1059</v>
      </c>
      <c r="I170" s="51">
        <v>1284</v>
      </c>
      <c r="J170" s="51">
        <v>968</v>
      </c>
      <c r="K170" s="2">
        <v>112.58</v>
      </c>
      <c r="L170" s="2">
        <v>30.5</v>
      </c>
      <c r="M170" s="2">
        <v>143.07999999999998</v>
      </c>
      <c r="N170" s="2">
        <v>143.08000000000001</v>
      </c>
      <c r="O170" s="2">
        <v>135.93</v>
      </c>
      <c r="P170" s="2">
        <v>135.93</v>
      </c>
      <c r="Q170" s="51" t="s">
        <v>55</v>
      </c>
      <c r="R170" s="53">
        <v>0.14780991735537191</v>
      </c>
      <c r="S170" s="54">
        <v>45071</v>
      </c>
      <c r="T170" s="54" t="s">
        <v>217</v>
      </c>
      <c r="U170" s="54">
        <v>45076.835400000004</v>
      </c>
      <c r="V170" s="26">
        <v>225</v>
      </c>
      <c r="W170" s="51">
        <v>0</v>
      </c>
      <c r="X170" s="51">
        <v>316</v>
      </c>
      <c r="Y170" s="26">
        <v>541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34">
        <v>0</v>
      </c>
      <c r="AG170" s="34">
        <v>0</v>
      </c>
      <c r="AH170" s="54" t="s">
        <v>52</v>
      </c>
      <c r="AI170" s="51" t="s">
        <v>56</v>
      </c>
    </row>
    <row r="171" spans="2:35" s="51" customFormat="1" x14ac:dyDescent="0.2">
      <c r="B171" s="51">
        <v>1074333</v>
      </c>
      <c r="C171" s="52">
        <v>2453051000</v>
      </c>
      <c r="D171" s="52">
        <v>2453051848</v>
      </c>
      <c r="E171" s="52">
        <v>3.5599999999999998E-3</v>
      </c>
      <c r="F171" s="51">
        <v>1059</v>
      </c>
      <c r="G171" s="57">
        <v>186</v>
      </c>
      <c r="H171" s="51">
        <v>1059</v>
      </c>
      <c r="I171" s="51">
        <v>1245</v>
      </c>
      <c r="J171" s="51">
        <v>1245</v>
      </c>
      <c r="K171" s="2">
        <v>160.44999999999999</v>
      </c>
      <c r="L171" s="2">
        <v>25.22</v>
      </c>
      <c r="M171" s="2">
        <v>185.67</v>
      </c>
      <c r="N171" s="2">
        <v>185.67</v>
      </c>
      <c r="O171" s="2">
        <v>176.39</v>
      </c>
      <c r="P171" s="2">
        <v>176.39</v>
      </c>
      <c r="Q171" s="51" t="s">
        <v>55</v>
      </c>
      <c r="R171" s="53">
        <v>0.14913253012048192</v>
      </c>
      <c r="S171" s="54">
        <v>45065</v>
      </c>
      <c r="T171" s="54" t="s">
        <v>218</v>
      </c>
      <c r="U171" s="54">
        <v>45070.835200000001</v>
      </c>
      <c r="V171" s="26">
        <v>185</v>
      </c>
      <c r="W171" s="51">
        <v>0</v>
      </c>
      <c r="X171" s="51">
        <v>0</v>
      </c>
      <c r="Y171" s="26">
        <v>185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34">
        <v>0</v>
      </c>
      <c r="AG171" s="34">
        <v>0</v>
      </c>
      <c r="AH171" s="54" t="s">
        <v>52</v>
      </c>
      <c r="AI171" s="51" t="s">
        <v>56</v>
      </c>
    </row>
    <row r="172" spans="2:35" s="51" customFormat="1" x14ac:dyDescent="0.2">
      <c r="B172" s="51">
        <v>1282956</v>
      </c>
      <c r="C172" s="52">
        <v>7449021260</v>
      </c>
      <c r="D172" s="52">
        <v>7449021167</v>
      </c>
      <c r="E172" s="52">
        <v>3.5599999999999998E-3</v>
      </c>
      <c r="F172" s="51">
        <v>1059</v>
      </c>
      <c r="G172" s="57">
        <v>203</v>
      </c>
      <c r="H172" s="51">
        <v>1059</v>
      </c>
      <c r="I172" s="51">
        <v>1262</v>
      </c>
      <c r="J172" s="51">
        <v>1155</v>
      </c>
      <c r="K172" s="2">
        <v>147.19</v>
      </c>
      <c r="L172" s="2">
        <v>28.15</v>
      </c>
      <c r="M172" s="2">
        <v>175.34</v>
      </c>
      <c r="N172" s="2">
        <v>175.34</v>
      </c>
      <c r="O172" s="2">
        <v>166.57</v>
      </c>
      <c r="P172" s="2">
        <v>166.57</v>
      </c>
      <c r="Q172" s="51" t="s">
        <v>55</v>
      </c>
      <c r="R172" s="53">
        <v>0.15180952380952381</v>
      </c>
      <c r="S172" s="54">
        <v>45064</v>
      </c>
      <c r="T172" s="54" t="s">
        <v>219</v>
      </c>
      <c r="U172" s="54">
        <v>45076.834799999997</v>
      </c>
      <c r="V172" s="26">
        <v>203</v>
      </c>
      <c r="W172" s="51">
        <v>0</v>
      </c>
      <c r="X172" s="51">
        <v>107</v>
      </c>
      <c r="Y172" s="26">
        <v>310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34">
        <v>0</v>
      </c>
      <c r="AG172" s="34">
        <v>0</v>
      </c>
      <c r="AH172" s="54" t="s">
        <v>52</v>
      </c>
      <c r="AI172" s="51" t="s">
        <v>56</v>
      </c>
    </row>
    <row r="173" spans="2:35" s="51" customFormat="1" x14ac:dyDescent="0.2">
      <c r="B173" s="51">
        <v>1291663</v>
      </c>
      <c r="C173" s="52">
        <v>92510000</v>
      </c>
      <c r="D173" s="52">
        <v>92521245</v>
      </c>
      <c r="E173" s="52">
        <v>3.5699999999999998E-3</v>
      </c>
      <c r="F173" s="51">
        <v>1062</v>
      </c>
      <c r="G173" s="57">
        <v>624</v>
      </c>
      <c r="H173" s="51">
        <v>1062</v>
      </c>
      <c r="I173" s="51">
        <v>1686</v>
      </c>
      <c r="J173" s="51">
        <v>1165</v>
      </c>
      <c r="K173" s="2">
        <v>81.98</v>
      </c>
      <c r="L173" s="2">
        <v>84.58</v>
      </c>
      <c r="M173" s="2">
        <v>166.56</v>
      </c>
      <c r="N173" s="2">
        <v>166.56</v>
      </c>
      <c r="O173" s="2">
        <v>158.22999999999999</v>
      </c>
      <c r="P173" s="2">
        <v>158.22999999999999</v>
      </c>
      <c r="Q173" s="51" t="s">
        <v>55</v>
      </c>
      <c r="R173" s="53">
        <v>0.14296995708154506</v>
      </c>
      <c r="S173" s="54">
        <v>45069</v>
      </c>
      <c r="T173" s="54" t="s">
        <v>220</v>
      </c>
      <c r="U173" s="54">
        <v>45079.536</v>
      </c>
      <c r="V173" s="26">
        <v>623</v>
      </c>
      <c r="W173" s="51">
        <v>0</v>
      </c>
      <c r="X173" s="51">
        <v>521</v>
      </c>
      <c r="Y173" s="26">
        <v>1144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34">
        <v>0</v>
      </c>
      <c r="AG173" s="34">
        <v>0</v>
      </c>
      <c r="AH173" s="54" t="s">
        <v>52</v>
      </c>
      <c r="AI173" s="51" t="s">
        <v>56</v>
      </c>
    </row>
    <row r="174" spans="2:35" s="51" customFormat="1" x14ac:dyDescent="0.2">
      <c r="B174" s="51">
        <v>2631607</v>
      </c>
      <c r="C174" s="52">
        <v>2173993307</v>
      </c>
      <c r="D174" s="52">
        <v>2170362517</v>
      </c>
      <c r="E174" s="52">
        <v>3.5699999999999998E-3</v>
      </c>
      <c r="F174" s="51">
        <v>1062</v>
      </c>
      <c r="G174" s="57">
        <v>993</v>
      </c>
      <c r="H174" s="51">
        <v>1062</v>
      </c>
      <c r="I174" s="51">
        <v>2055</v>
      </c>
      <c r="J174" s="51">
        <v>1582</v>
      </c>
      <c r="K174" s="2">
        <v>89.26</v>
      </c>
      <c r="L174" s="2">
        <v>134.60000000000002</v>
      </c>
      <c r="M174" s="2">
        <v>223.86</v>
      </c>
      <c r="N174" s="2">
        <v>223.86</v>
      </c>
      <c r="O174" s="2">
        <v>212.67</v>
      </c>
      <c r="P174" s="2">
        <v>212.67</v>
      </c>
      <c r="Q174" s="51" t="s">
        <v>55</v>
      </c>
      <c r="R174" s="53">
        <v>0.14150442477876107</v>
      </c>
      <c r="S174" s="54">
        <v>45065</v>
      </c>
      <c r="T174" s="54" t="s">
        <v>221</v>
      </c>
      <c r="U174" s="54">
        <v>45082.8344</v>
      </c>
      <c r="V174" s="26">
        <v>993</v>
      </c>
      <c r="W174" s="51">
        <v>0</v>
      </c>
      <c r="X174" s="51">
        <v>473</v>
      </c>
      <c r="Y174" s="26">
        <v>1466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34">
        <v>0</v>
      </c>
      <c r="AG174" s="34">
        <v>0</v>
      </c>
      <c r="AH174" s="54" t="s">
        <v>52</v>
      </c>
      <c r="AI174" s="51" t="s">
        <v>56</v>
      </c>
    </row>
    <row r="175" spans="2:35" s="51" customFormat="1" x14ac:dyDescent="0.2">
      <c r="B175" s="51">
        <v>1296695</v>
      </c>
      <c r="C175" s="52">
        <v>2077361000</v>
      </c>
      <c r="D175" s="52">
        <v>2077361464</v>
      </c>
      <c r="E175" s="52">
        <v>3.5799999999999998E-3</v>
      </c>
      <c r="F175" s="51">
        <v>1065</v>
      </c>
      <c r="G175" s="57">
        <v>855</v>
      </c>
      <c r="H175" s="51">
        <v>1065</v>
      </c>
      <c r="I175" s="51">
        <v>1920</v>
      </c>
      <c r="J175" s="51">
        <v>1625</v>
      </c>
      <c r="K175" s="2">
        <v>106.69</v>
      </c>
      <c r="L175" s="2">
        <v>192.67000000000002</v>
      </c>
      <c r="M175" s="2">
        <v>299.36</v>
      </c>
      <c r="N175" s="2">
        <v>0</v>
      </c>
      <c r="O175" s="2">
        <v>0</v>
      </c>
      <c r="P175" s="2">
        <v>0</v>
      </c>
      <c r="Q175" s="51" t="s">
        <v>52</v>
      </c>
      <c r="R175" s="53" t="s">
        <v>52</v>
      </c>
      <c r="S175" s="56" t="s">
        <v>52</v>
      </c>
      <c r="T175" s="56" t="s">
        <v>52</v>
      </c>
      <c r="U175" s="56" t="s">
        <v>52</v>
      </c>
      <c r="V175" s="26">
        <v>286</v>
      </c>
      <c r="W175" s="51">
        <v>0</v>
      </c>
      <c r="X175" s="51">
        <v>295</v>
      </c>
      <c r="Y175" s="26">
        <v>581</v>
      </c>
      <c r="Z175" s="5">
        <v>0</v>
      </c>
      <c r="AA175" s="5">
        <v>0</v>
      </c>
      <c r="AB175" s="5">
        <v>299.36</v>
      </c>
      <c r="AC175" s="5">
        <v>299.36</v>
      </c>
      <c r="AD175" s="5">
        <v>0</v>
      </c>
      <c r="AE175" s="5">
        <v>0</v>
      </c>
      <c r="AF175" s="34">
        <v>0</v>
      </c>
      <c r="AG175" s="34">
        <v>0</v>
      </c>
      <c r="AH175" s="54" t="s">
        <v>52</v>
      </c>
      <c r="AI175" s="51" t="s">
        <v>54</v>
      </c>
    </row>
    <row r="176" spans="2:35" s="51" customFormat="1" x14ac:dyDescent="0.2">
      <c r="B176" s="51">
        <v>1288935</v>
      </c>
      <c r="C176" s="52">
        <v>6897170000</v>
      </c>
      <c r="D176" s="52">
        <v>6897170109</v>
      </c>
      <c r="E176" s="52">
        <v>3.5799999999999998E-3</v>
      </c>
      <c r="F176" s="51">
        <v>1065</v>
      </c>
      <c r="G176" s="57">
        <v>344</v>
      </c>
      <c r="H176" s="51">
        <v>1065</v>
      </c>
      <c r="I176" s="51">
        <v>1409</v>
      </c>
      <c r="J176" s="51">
        <v>1402</v>
      </c>
      <c r="K176" s="2">
        <v>160.31</v>
      </c>
      <c r="L176" s="2">
        <v>46.629999999999995</v>
      </c>
      <c r="M176" s="2">
        <v>206.94</v>
      </c>
      <c r="N176" s="2">
        <v>206.94</v>
      </c>
      <c r="O176" s="2">
        <v>196.59</v>
      </c>
      <c r="P176" s="2">
        <v>196.59</v>
      </c>
      <c r="Q176" s="51" t="s">
        <v>55</v>
      </c>
      <c r="R176" s="53">
        <v>0.14760342368045648</v>
      </c>
      <c r="S176" s="54">
        <v>45062</v>
      </c>
      <c r="T176" s="54" t="s">
        <v>222</v>
      </c>
      <c r="U176" s="54">
        <v>45077.549299999999</v>
      </c>
      <c r="V176" s="26">
        <v>344</v>
      </c>
      <c r="W176" s="51">
        <v>0</v>
      </c>
      <c r="X176" s="51">
        <v>7</v>
      </c>
      <c r="Y176" s="26">
        <v>351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34">
        <v>0</v>
      </c>
      <c r="AG176" s="34">
        <v>0</v>
      </c>
      <c r="AH176" s="54" t="s">
        <v>52</v>
      </c>
      <c r="AI176" s="51" t="s">
        <v>56</v>
      </c>
    </row>
    <row r="177" spans="2:35" s="51" customFormat="1" x14ac:dyDescent="0.2">
      <c r="B177" s="51">
        <v>1328432</v>
      </c>
      <c r="C177" s="52">
        <v>4905944631</v>
      </c>
      <c r="D177" s="52">
        <v>4905944658</v>
      </c>
      <c r="E177" s="52">
        <v>3.5999999999999999E-3</v>
      </c>
      <c r="F177" s="51">
        <v>1071</v>
      </c>
      <c r="G177" s="57">
        <v>712</v>
      </c>
      <c r="H177" s="51">
        <v>1071</v>
      </c>
      <c r="I177" s="51">
        <v>1783</v>
      </c>
      <c r="J177" s="51">
        <v>1177</v>
      </c>
      <c r="K177" s="2">
        <v>71.900000000000006</v>
      </c>
      <c r="L177" s="2">
        <v>98.71</v>
      </c>
      <c r="M177" s="2">
        <v>170.61</v>
      </c>
      <c r="N177" s="2">
        <v>170.61</v>
      </c>
      <c r="O177" s="2">
        <v>162.08000000000001</v>
      </c>
      <c r="P177" s="2">
        <v>162.08000000000001</v>
      </c>
      <c r="Q177" s="51" t="s">
        <v>55</v>
      </c>
      <c r="R177" s="53">
        <v>0.1449532710280374</v>
      </c>
      <c r="S177" s="54">
        <v>45071</v>
      </c>
      <c r="T177" s="54" t="s">
        <v>223</v>
      </c>
      <c r="U177" s="54">
        <v>45091.833700000003</v>
      </c>
      <c r="V177" s="26">
        <v>711</v>
      </c>
      <c r="W177" s="51">
        <v>0</v>
      </c>
      <c r="X177" s="51">
        <v>606</v>
      </c>
      <c r="Y177" s="26">
        <v>1317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34">
        <v>0</v>
      </c>
      <c r="AG177" s="34">
        <v>0</v>
      </c>
      <c r="AH177" s="54" t="s">
        <v>52</v>
      </c>
      <c r="AI177" s="51" t="s">
        <v>56</v>
      </c>
    </row>
    <row r="178" spans="2:35" s="51" customFormat="1" x14ac:dyDescent="0.2">
      <c r="B178" s="51">
        <v>1353731</v>
      </c>
      <c r="C178" s="52">
        <v>1930231000</v>
      </c>
      <c r="D178" s="52">
        <v>1930231173</v>
      </c>
      <c r="E178" s="52">
        <v>3.62E-3</v>
      </c>
      <c r="F178" s="51">
        <v>1077</v>
      </c>
      <c r="G178" s="57">
        <v>233</v>
      </c>
      <c r="H178" s="51">
        <v>1077</v>
      </c>
      <c r="I178" s="51">
        <v>1310</v>
      </c>
      <c r="J178" s="51">
        <v>1066</v>
      </c>
      <c r="K178" s="2">
        <v>135.16</v>
      </c>
      <c r="L178" s="2">
        <v>34.090000000000003</v>
      </c>
      <c r="M178" s="2">
        <v>169.25</v>
      </c>
      <c r="N178" s="2">
        <v>169.25</v>
      </c>
      <c r="O178" s="2">
        <v>160.79</v>
      </c>
      <c r="P178" s="2">
        <v>160.79</v>
      </c>
      <c r="Q178" s="51" t="s">
        <v>55</v>
      </c>
      <c r="R178" s="53">
        <v>0.15877110694183866</v>
      </c>
      <c r="S178" s="54">
        <v>45065</v>
      </c>
      <c r="T178" s="54" t="s">
        <v>224</v>
      </c>
      <c r="U178" s="54">
        <v>45070.835400000004</v>
      </c>
      <c r="V178" s="26">
        <v>233</v>
      </c>
      <c r="W178" s="51">
        <v>0</v>
      </c>
      <c r="X178" s="51">
        <v>244</v>
      </c>
      <c r="Y178" s="26">
        <v>477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34">
        <v>0</v>
      </c>
      <c r="AG178" s="34">
        <v>0</v>
      </c>
      <c r="AH178" s="54" t="s">
        <v>52</v>
      </c>
      <c r="AI178" s="51" t="s">
        <v>56</v>
      </c>
    </row>
    <row r="179" spans="2:35" s="51" customFormat="1" x14ac:dyDescent="0.2">
      <c r="B179" s="51">
        <v>1731451</v>
      </c>
      <c r="C179" s="52">
        <v>8759212000</v>
      </c>
      <c r="D179" s="52">
        <v>8759207234</v>
      </c>
      <c r="E179" s="52">
        <v>3.7100000000000002E-3</v>
      </c>
      <c r="F179" s="51">
        <v>1104</v>
      </c>
      <c r="G179" s="57">
        <v>0</v>
      </c>
      <c r="H179" s="51">
        <v>1104</v>
      </c>
      <c r="I179" s="51">
        <v>1104</v>
      </c>
      <c r="J179" s="51">
        <v>746</v>
      </c>
      <c r="K179" s="2">
        <v>113.03</v>
      </c>
      <c r="L179" s="2">
        <v>0</v>
      </c>
      <c r="M179" s="2">
        <v>113.03</v>
      </c>
      <c r="N179" s="2">
        <v>113.03</v>
      </c>
      <c r="O179" s="2">
        <v>107.38</v>
      </c>
      <c r="P179" s="2">
        <v>107.38</v>
      </c>
      <c r="Q179" s="51" t="s">
        <v>55</v>
      </c>
      <c r="R179" s="53">
        <v>0.15151474530831099</v>
      </c>
      <c r="S179" s="54">
        <v>45071</v>
      </c>
      <c r="T179" s="54" t="s">
        <v>225</v>
      </c>
      <c r="U179" s="54">
        <v>45082.835099999997</v>
      </c>
      <c r="V179" s="26">
        <v>0</v>
      </c>
      <c r="W179" s="51">
        <v>0</v>
      </c>
      <c r="X179" s="51">
        <v>358</v>
      </c>
      <c r="Y179" s="26">
        <v>358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34">
        <v>0</v>
      </c>
      <c r="AG179" s="34">
        <v>0</v>
      </c>
      <c r="AH179" s="54" t="s">
        <v>52</v>
      </c>
      <c r="AI179" s="51" t="s">
        <v>56</v>
      </c>
    </row>
    <row r="180" spans="2:35" s="51" customFormat="1" x14ac:dyDescent="0.2">
      <c r="B180" s="51">
        <v>2023739</v>
      </c>
      <c r="C180" s="52">
        <v>1975264507</v>
      </c>
      <c r="D180" s="52">
        <v>1975264810</v>
      </c>
      <c r="E180" s="52">
        <v>3.7100000000000002E-3</v>
      </c>
      <c r="F180" s="51">
        <v>1104</v>
      </c>
      <c r="G180" s="57">
        <v>28</v>
      </c>
      <c r="H180" s="51">
        <v>1104</v>
      </c>
      <c r="I180" s="51">
        <v>1132</v>
      </c>
      <c r="J180" s="51">
        <v>1037</v>
      </c>
      <c r="K180" s="2">
        <v>152.88999999999999</v>
      </c>
      <c r="L180" s="2">
        <v>3.79</v>
      </c>
      <c r="M180" s="2">
        <v>156.67999999999998</v>
      </c>
      <c r="N180" s="2">
        <v>156.68</v>
      </c>
      <c r="O180" s="2">
        <v>148.85</v>
      </c>
      <c r="P180" s="2">
        <v>148.85</v>
      </c>
      <c r="Q180" s="51" t="s">
        <v>55</v>
      </c>
      <c r="R180" s="53">
        <v>0.15108968177434909</v>
      </c>
      <c r="S180" s="54">
        <v>45063</v>
      </c>
      <c r="T180" s="54" t="s">
        <v>226</v>
      </c>
      <c r="U180" s="54">
        <v>45068.835200000001</v>
      </c>
      <c r="V180" s="26">
        <v>27</v>
      </c>
      <c r="W180" s="51">
        <v>0</v>
      </c>
      <c r="X180" s="51">
        <v>95</v>
      </c>
      <c r="Y180" s="26">
        <v>122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34">
        <v>0</v>
      </c>
      <c r="AG180" s="34">
        <v>0</v>
      </c>
      <c r="AH180" s="54" t="s">
        <v>52</v>
      </c>
      <c r="AI180" s="51" t="s">
        <v>56</v>
      </c>
    </row>
    <row r="181" spans="2:35" s="51" customFormat="1" x14ac:dyDescent="0.2">
      <c r="B181" s="51">
        <v>1292279</v>
      </c>
      <c r="C181" s="52">
        <v>4847950086</v>
      </c>
      <c r="D181" s="52">
        <v>4847950895</v>
      </c>
      <c r="E181" s="52">
        <v>3.7399999999999998E-3</v>
      </c>
      <c r="F181" s="51">
        <v>1113</v>
      </c>
      <c r="G181" s="57">
        <v>1235</v>
      </c>
      <c r="H181" s="51">
        <v>1113</v>
      </c>
      <c r="I181" s="51">
        <v>2348</v>
      </c>
      <c r="J181" s="51">
        <v>1917</v>
      </c>
      <c r="K181" s="2">
        <v>102.63</v>
      </c>
      <c r="L181" s="2">
        <v>194.13</v>
      </c>
      <c r="M181" s="2">
        <v>296.76</v>
      </c>
      <c r="N181" s="2">
        <v>296.76</v>
      </c>
      <c r="O181" s="2">
        <v>281.92</v>
      </c>
      <c r="P181" s="2">
        <v>281.92</v>
      </c>
      <c r="Q181" s="51" t="s">
        <v>55</v>
      </c>
      <c r="R181" s="53">
        <v>0.15480438184663536</v>
      </c>
      <c r="S181" s="54">
        <v>45071</v>
      </c>
      <c r="T181" s="54" t="s">
        <v>227</v>
      </c>
      <c r="U181" s="54">
        <v>45082.55</v>
      </c>
      <c r="V181" s="26">
        <v>1234</v>
      </c>
      <c r="W181" s="51">
        <v>0</v>
      </c>
      <c r="X181" s="51">
        <v>431</v>
      </c>
      <c r="Y181" s="26">
        <v>1665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34">
        <v>0</v>
      </c>
      <c r="AG181" s="34">
        <v>0</v>
      </c>
      <c r="AH181" s="54" t="s">
        <v>52</v>
      </c>
      <c r="AI181" s="51" t="s">
        <v>56</v>
      </c>
    </row>
    <row r="182" spans="2:35" s="51" customFormat="1" x14ac:dyDescent="0.2">
      <c r="B182" s="51">
        <v>1103706</v>
      </c>
      <c r="C182" s="52">
        <v>73034282</v>
      </c>
      <c r="D182" s="52">
        <v>73034027</v>
      </c>
      <c r="E182" s="52">
        <v>3.7499999999999999E-3</v>
      </c>
      <c r="F182" s="51">
        <v>1116</v>
      </c>
      <c r="G182" s="57">
        <v>530</v>
      </c>
      <c r="H182" s="51">
        <v>1116</v>
      </c>
      <c r="I182" s="51">
        <v>1646</v>
      </c>
      <c r="J182" s="51">
        <v>1478</v>
      </c>
      <c r="K182" s="2">
        <v>143.63999999999999</v>
      </c>
      <c r="L182" s="2">
        <v>71.849999999999994</v>
      </c>
      <c r="M182" s="2">
        <v>215.48999999999998</v>
      </c>
      <c r="N182" s="2">
        <v>215.49</v>
      </c>
      <c r="O182" s="2">
        <v>204.72</v>
      </c>
      <c r="P182" s="2">
        <v>204.72</v>
      </c>
      <c r="Q182" s="51" t="s">
        <v>55</v>
      </c>
      <c r="R182" s="53">
        <v>0.14579837618403249</v>
      </c>
      <c r="S182" s="54">
        <v>45069</v>
      </c>
      <c r="T182" s="54" t="s">
        <v>228</v>
      </c>
      <c r="U182" s="54">
        <v>45079.566099999996</v>
      </c>
      <c r="V182" s="26">
        <v>529</v>
      </c>
      <c r="W182" s="51">
        <v>0</v>
      </c>
      <c r="X182" s="51">
        <v>168</v>
      </c>
      <c r="Y182" s="26">
        <v>697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34">
        <v>0</v>
      </c>
      <c r="AG182" s="34">
        <v>0</v>
      </c>
      <c r="AH182" s="54" t="s">
        <v>52</v>
      </c>
      <c r="AI182" s="51" t="s">
        <v>56</v>
      </c>
    </row>
    <row r="183" spans="2:35" s="51" customFormat="1" x14ac:dyDescent="0.2">
      <c r="B183" s="51">
        <v>2075526</v>
      </c>
      <c r="C183" s="52">
        <v>7035998503</v>
      </c>
      <c r="D183" s="52">
        <v>7035998592</v>
      </c>
      <c r="E183" s="52">
        <v>3.7499999999999999E-3</v>
      </c>
      <c r="F183" s="51">
        <v>1116</v>
      </c>
      <c r="G183" s="57">
        <v>889</v>
      </c>
      <c r="H183" s="51">
        <v>1116</v>
      </c>
      <c r="I183" s="51">
        <v>2005</v>
      </c>
      <c r="J183" s="51">
        <v>1908</v>
      </c>
      <c r="K183" s="2">
        <v>154.38999999999999</v>
      </c>
      <c r="L183" s="2">
        <v>120.51</v>
      </c>
      <c r="M183" s="2">
        <v>274.89999999999998</v>
      </c>
      <c r="N183" s="2">
        <v>274.89999999999998</v>
      </c>
      <c r="O183" s="2">
        <v>261.16000000000003</v>
      </c>
      <c r="P183" s="2">
        <v>261.16000000000003</v>
      </c>
      <c r="Q183" s="51" t="s">
        <v>55</v>
      </c>
      <c r="R183" s="53">
        <v>0.14407756813417189</v>
      </c>
      <c r="S183" s="54">
        <v>45062</v>
      </c>
      <c r="T183" s="54" t="s">
        <v>229</v>
      </c>
      <c r="U183" s="54">
        <v>45071.560700000002</v>
      </c>
      <c r="V183" s="26">
        <v>888</v>
      </c>
      <c r="W183" s="51">
        <v>0</v>
      </c>
      <c r="X183" s="51">
        <v>97</v>
      </c>
      <c r="Y183" s="26">
        <v>985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34">
        <v>0</v>
      </c>
      <c r="AG183" s="34">
        <v>0</v>
      </c>
      <c r="AH183" s="54" t="s">
        <v>52</v>
      </c>
      <c r="AI183" s="51" t="s">
        <v>56</v>
      </c>
    </row>
    <row r="184" spans="2:35" s="51" customFormat="1" x14ac:dyDescent="0.2">
      <c r="B184" s="51">
        <v>1315724</v>
      </c>
      <c r="C184" s="52">
        <v>7509232582</v>
      </c>
      <c r="D184" s="52">
        <v>7509232324</v>
      </c>
      <c r="E184" s="52">
        <v>3.7699999999999999E-3</v>
      </c>
      <c r="F184" s="51">
        <v>1122</v>
      </c>
      <c r="G184" s="57">
        <v>683</v>
      </c>
      <c r="H184" s="51">
        <v>1122</v>
      </c>
      <c r="I184" s="51">
        <v>1805</v>
      </c>
      <c r="J184" s="51">
        <v>1387</v>
      </c>
      <c r="K184" s="2">
        <v>106.67</v>
      </c>
      <c r="L184" s="2">
        <v>92.58</v>
      </c>
      <c r="M184" s="2">
        <v>199.25</v>
      </c>
      <c r="N184" s="2">
        <v>199.25</v>
      </c>
      <c r="O184" s="2">
        <v>189.29</v>
      </c>
      <c r="P184" s="2">
        <v>189.29</v>
      </c>
      <c r="Q184" s="51" t="s">
        <v>55</v>
      </c>
      <c r="R184" s="53">
        <v>0.14365537130497477</v>
      </c>
      <c r="S184" s="54">
        <v>45064</v>
      </c>
      <c r="T184" s="54" t="s">
        <v>230</v>
      </c>
      <c r="U184" s="54">
        <v>45076.834900000002</v>
      </c>
      <c r="V184" s="26">
        <v>682</v>
      </c>
      <c r="W184" s="51">
        <v>0</v>
      </c>
      <c r="X184" s="51">
        <v>418</v>
      </c>
      <c r="Y184" s="26">
        <v>1100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34">
        <v>0</v>
      </c>
      <c r="AG184" s="34">
        <v>0</v>
      </c>
      <c r="AH184" s="54" t="s">
        <v>52</v>
      </c>
      <c r="AI184" s="51" t="s">
        <v>56</v>
      </c>
    </row>
    <row r="185" spans="2:35" s="51" customFormat="1" x14ac:dyDescent="0.2">
      <c r="B185" s="51">
        <v>1288544</v>
      </c>
      <c r="C185" s="52">
        <v>2088151000</v>
      </c>
      <c r="D185" s="52">
        <v>2088169907</v>
      </c>
      <c r="E185" s="52">
        <v>3.8E-3</v>
      </c>
      <c r="F185" s="51">
        <v>1131</v>
      </c>
      <c r="G185" s="57">
        <v>282</v>
      </c>
      <c r="H185" s="51">
        <v>1131</v>
      </c>
      <c r="I185" s="51">
        <v>1413</v>
      </c>
      <c r="J185" s="51">
        <v>984</v>
      </c>
      <c r="K185" s="2">
        <v>105.65</v>
      </c>
      <c r="L185" s="2">
        <v>44.33</v>
      </c>
      <c r="M185" s="2">
        <v>149.98000000000002</v>
      </c>
      <c r="N185" s="2">
        <v>149.97999999999999</v>
      </c>
      <c r="O185" s="2">
        <v>142.47999999999999</v>
      </c>
      <c r="P185" s="2">
        <v>142.47999999999999</v>
      </c>
      <c r="Q185" s="51" t="s">
        <v>55</v>
      </c>
      <c r="R185" s="53">
        <v>0.15241869918699186</v>
      </c>
      <c r="S185" s="54">
        <v>45068</v>
      </c>
      <c r="T185" s="54" t="s">
        <v>231</v>
      </c>
      <c r="U185" s="54">
        <v>45076.839500000002</v>
      </c>
      <c r="V185" s="26">
        <v>282</v>
      </c>
      <c r="W185" s="51">
        <v>0</v>
      </c>
      <c r="X185" s="51">
        <v>429</v>
      </c>
      <c r="Y185" s="26">
        <v>711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34">
        <v>0</v>
      </c>
      <c r="AG185" s="34">
        <v>0</v>
      </c>
      <c r="AH185" s="54" t="s">
        <v>52</v>
      </c>
      <c r="AI185" s="51" t="s">
        <v>56</v>
      </c>
    </row>
    <row r="186" spans="2:35" s="51" customFormat="1" x14ac:dyDescent="0.2">
      <c r="B186" s="51">
        <v>833939</v>
      </c>
      <c r="C186" s="52">
        <v>904026499</v>
      </c>
      <c r="D186" s="52">
        <v>904026052</v>
      </c>
      <c r="E186" s="52">
        <v>3.81E-3</v>
      </c>
      <c r="F186" s="51">
        <v>1134</v>
      </c>
      <c r="G186" s="57">
        <v>404</v>
      </c>
      <c r="H186" s="51">
        <v>1134</v>
      </c>
      <c r="I186" s="51">
        <v>1538</v>
      </c>
      <c r="J186" s="51">
        <v>1410</v>
      </c>
      <c r="K186" s="2">
        <v>152.43</v>
      </c>
      <c r="L186" s="2">
        <v>36.369999999999997</v>
      </c>
      <c r="M186" s="2">
        <v>188.8</v>
      </c>
      <c r="N186" s="2">
        <v>188.8</v>
      </c>
      <c r="O186" s="2">
        <v>179.36</v>
      </c>
      <c r="P186" s="2">
        <v>179.36</v>
      </c>
      <c r="Q186" s="51" t="s">
        <v>55</v>
      </c>
      <c r="R186" s="53">
        <v>0.13390070921985817</v>
      </c>
      <c r="S186" s="54">
        <v>45069</v>
      </c>
      <c r="T186" s="54" t="s">
        <v>232</v>
      </c>
      <c r="U186" s="54">
        <v>45089.510300000002</v>
      </c>
      <c r="V186" s="26">
        <v>403</v>
      </c>
      <c r="W186" s="51">
        <v>0</v>
      </c>
      <c r="X186" s="51">
        <v>128</v>
      </c>
      <c r="Y186" s="26">
        <v>531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34">
        <v>0</v>
      </c>
      <c r="AG186" s="34">
        <v>0</v>
      </c>
      <c r="AH186" s="54" t="s">
        <v>52</v>
      </c>
      <c r="AI186" s="51" t="s">
        <v>56</v>
      </c>
    </row>
    <row r="187" spans="2:35" s="51" customFormat="1" x14ac:dyDescent="0.2">
      <c r="B187" s="51">
        <v>433154</v>
      </c>
      <c r="C187" s="52">
        <v>6519761000</v>
      </c>
      <c r="D187" s="52">
        <v>6519764920</v>
      </c>
      <c r="E187" s="52">
        <v>3.8300000000000001E-3</v>
      </c>
      <c r="F187" s="51">
        <v>1140</v>
      </c>
      <c r="G187" s="57">
        <v>1121</v>
      </c>
      <c r="H187" s="51">
        <v>1140</v>
      </c>
      <c r="I187" s="51">
        <v>2261</v>
      </c>
      <c r="J187" s="51">
        <v>1889</v>
      </c>
      <c r="K187" s="2">
        <v>116.36</v>
      </c>
      <c r="L187" s="2">
        <v>100.92</v>
      </c>
      <c r="M187" s="2">
        <v>217.28</v>
      </c>
      <c r="N187" s="2">
        <v>217.28</v>
      </c>
      <c r="O187" s="2">
        <v>206.42</v>
      </c>
      <c r="P187" s="2">
        <v>206.42</v>
      </c>
      <c r="Q187" s="51" t="s">
        <v>55</v>
      </c>
      <c r="R187" s="53">
        <v>0.11502382212811012</v>
      </c>
      <c r="S187" s="54">
        <v>45069</v>
      </c>
      <c r="T187" s="54" t="s">
        <v>233</v>
      </c>
      <c r="U187" s="54">
        <v>45077.8344</v>
      </c>
      <c r="V187" s="26">
        <v>1121</v>
      </c>
      <c r="W187" s="51">
        <v>0</v>
      </c>
      <c r="X187" s="51">
        <v>372</v>
      </c>
      <c r="Y187" s="26">
        <v>1493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34">
        <v>0</v>
      </c>
      <c r="AG187" s="34">
        <v>0</v>
      </c>
      <c r="AH187" s="54" t="s">
        <v>52</v>
      </c>
      <c r="AI187" s="51" t="s">
        <v>56</v>
      </c>
    </row>
    <row r="188" spans="2:35" s="51" customFormat="1" x14ac:dyDescent="0.2">
      <c r="B188" s="51">
        <v>996164</v>
      </c>
      <c r="C188" s="52">
        <v>3147403525</v>
      </c>
      <c r="D188" s="52">
        <v>3147403270</v>
      </c>
      <c r="E188" s="52">
        <v>3.8400000000000001E-3</v>
      </c>
      <c r="F188" s="51">
        <v>1142</v>
      </c>
      <c r="G188" s="57">
        <v>310</v>
      </c>
      <c r="H188" s="51">
        <v>1142</v>
      </c>
      <c r="I188" s="51">
        <v>1452</v>
      </c>
      <c r="J188" s="51">
        <v>980</v>
      </c>
      <c r="K188" s="2">
        <v>101.52</v>
      </c>
      <c r="L188" s="2">
        <v>42.019999999999996</v>
      </c>
      <c r="M188" s="2">
        <v>143.54</v>
      </c>
      <c r="N188" s="2">
        <v>143.54</v>
      </c>
      <c r="O188" s="2">
        <v>136.36000000000001</v>
      </c>
      <c r="P188" s="2">
        <v>136.36000000000001</v>
      </c>
      <c r="Q188" s="51" t="s">
        <v>55</v>
      </c>
      <c r="R188" s="53">
        <v>0.14646938775510204</v>
      </c>
      <c r="S188" s="54">
        <v>45071</v>
      </c>
      <c r="T188" s="54" t="s">
        <v>234</v>
      </c>
      <c r="U188" s="54">
        <v>45077.835099999997</v>
      </c>
      <c r="V188" s="26">
        <v>310</v>
      </c>
      <c r="W188" s="51">
        <v>0</v>
      </c>
      <c r="X188" s="51">
        <v>472</v>
      </c>
      <c r="Y188" s="26">
        <v>782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34">
        <v>0</v>
      </c>
      <c r="AG188" s="34">
        <v>0</v>
      </c>
      <c r="AH188" s="54" t="s">
        <v>52</v>
      </c>
      <c r="AI188" s="51" t="s">
        <v>56</v>
      </c>
    </row>
    <row r="189" spans="2:35" s="51" customFormat="1" x14ac:dyDescent="0.2">
      <c r="B189" s="51">
        <v>1327361</v>
      </c>
      <c r="C189" s="52">
        <v>117740000</v>
      </c>
      <c r="D189" s="52">
        <v>117764936</v>
      </c>
      <c r="E189" s="52">
        <v>3.8500000000000001E-3</v>
      </c>
      <c r="F189" s="51">
        <v>1145</v>
      </c>
      <c r="G189" s="57">
        <v>0</v>
      </c>
      <c r="H189" s="51">
        <v>1145</v>
      </c>
      <c r="I189" s="51">
        <v>1145</v>
      </c>
      <c r="J189" s="51">
        <v>1069</v>
      </c>
      <c r="K189" s="2">
        <v>161.97</v>
      </c>
      <c r="L189" s="2">
        <v>0</v>
      </c>
      <c r="M189" s="2">
        <v>161.97</v>
      </c>
      <c r="N189" s="2">
        <v>161.97</v>
      </c>
      <c r="O189" s="2">
        <v>153.87</v>
      </c>
      <c r="P189" s="2">
        <v>153.87</v>
      </c>
      <c r="Q189" s="51" t="s">
        <v>55</v>
      </c>
      <c r="R189" s="53">
        <v>0.1515154349859682</v>
      </c>
      <c r="S189" s="54">
        <v>45065</v>
      </c>
      <c r="T189" s="54" t="s">
        <v>235</v>
      </c>
      <c r="U189" s="54">
        <v>45072.835400000004</v>
      </c>
      <c r="V189" s="26">
        <v>0</v>
      </c>
      <c r="W189" s="51">
        <v>0</v>
      </c>
      <c r="X189" s="51">
        <v>76</v>
      </c>
      <c r="Y189" s="26">
        <v>76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34">
        <v>0</v>
      </c>
      <c r="AG189" s="34">
        <v>0</v>
      </c>
      <c r="AH189" s="54" t="s">
        <v>52</v>
      </c>
      <c r="AI189" s="51" t="s">
        <v>56</v>
      </c>
    </row>
    <row r="190" spans="2:35" s="51" customFormat="1" x14ac:dyDescent="0.2">
      <c r="B190" s="51">
        <v>1034615</v>
      </c>
      <c r="C190" s="52">
        <v>2145686708</v>
      </c>
      <c r="D190" s="52">
        <v>2145686854</v>
      </c>
      <c r="E190" s="52">
        <v>3.8600000000000001E-3</v>
      </c>
      <c r="F190" s="51">
        <v>1148</v>
      </c>
      <c r="G190" s="57">
        <v>342</v>
      </c>
      <c r="H190" s="51">
        <v>1148</v>
      </c>
      <c r="I190" s="51">
        <v>1490</v>
      </c>
      <c r="J190" s="51">
        <v>995</v>
      </c>
      <c r="K190" s="2">
        <v>100.95</v>
      </c>
      <c r="L190" s="2">
        <v>47.42</v>
      </c>
      <c r="M190" s="2">
        <v>148.37</v>
      </c>
      <c r="N190" s="2">
        <v>148.37</v>
      </c>
      <c r="O190" s="2">
        <v>140.94999999999999</v>
      </c>
      <c r="P190" s="2">
        <v>140.94999999999999</v>
      </c>
      <c r="Q190" s="51" t="s">
        <v>55</v>
      </c>
      <c r="R190" s="53">
        <v>0.14911557788944724</v>
      </c>
      <c r="S190" s="54">
        <v>45065</v>
      </c>
      <c r="T190" s="54" t="s">
        <v>236</v>
      </c>
      <c r="U190" s="54">
        <v>45070.835200000001</v>
      </c>
      <c r="V190" s="26">
        <v>342</v>
      </c>
      <c r="W190" s="51">
        <v>0</v>
      </c>
      <c r="X190" s="51">
        <v>495</v>
      </c>
      <c r="Y190" s="26">
        <v>837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34">
        <v>0</v>
      </c>
      <c r="AG190" s="34">
        <v>0</v>
      </c>
      <c r="AH190" s="54" t="s">
        <v>52</v>
      </c>
      <c r="AI190" s="51" t="s">
        <v>56</v>
      </c>
    </row>
    <row r="191" spans="2:35" s="51" customFormat="1" x14ac:dyDescent="0.2">
      <c r="B191" s="51">
        <v>1003527</v>
      </c>
      <c r="C191" s="52">
        <v>3685283893</v>
      </c>
      <c r="D191" s="52">
        <v>3685283200</v>
      </c>
      <c r="E191" s="52">
        <v>3.9500000000000004E-3</v>
      </c>
      <c r="F191" s="51">
        <v>1175</v>
      </c>
      <c r="G191" s="57">
        <v>746</v>
      </c>
      <c r="H191" s="51">
        <v>1175</v>
      </c>
      <c r="I191" s="51">
        <v>1921</v>
      </c>
      <c r="J191" s="51">
        <v>1624</v>
      </c>
      <c r="K191" s="2">
        <v>135.75</v>
      </c>
      <c r="L191" s="2">
        <v>103.43</v>
      </c>
      <c r="M191" s="2">
        <v>239.18</v>
      </c>
      <c r="N191" s="2">
        <v>239.18</v>
      </c>
      <c r="O191" s="2">
        <v>227.22</v>
      </c>
      <c r="P191" s="2">
        <v>227.22</v>
      </c>
      <c r="Q191" s="51" t="s">
        <v>55</v>
      </c>
      <c r="R191" s="53">
        <v>0.14727832512315273</v>
      </c>
      <c r="S191" s="54">
        <v>45064</v>
      </c>
      <c r="T191" s="54" t="s">
        <v>237</v>
      </c>
      <c r="U191" s="54">
        <v>45076.834799999997</v>
      </c>
      <c r="V191" s="26">
        <v>746</v>
      </c>
      <c r="W191" s="51">
        <v>0</v>
      </c>
      <c r="X191" s="51">
        <v>297</v>
      </c>
      <c r="Y191" s="26">
        <v>1043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34">
        <v>0</v>
      </c>
      <c r="AG191" s="34">
        <v>0</v>
      </c>
      <c r="AH191" s="54" t="s">
        <v>52</v>
      </c>
      <c r="AI191" s="51" t="s">
        <v>56</v>
      </c>
    </row>
    <row r="192" spans="2:35" s="51" customFormat="1" x14ac:dyDescent="0.2">
      <c r="B192" s="51">
        <v>664762</v>
      </c>
      <c r="C192" s="52">
        <v>3078913222</v>
      </c>
      <c r="D192" s="52">
        <v>3078913392</v>
      </c>
      <c r="E192" s="52">
        <v>3.98E-3</v>
      </c>
      <c r="F192" s="51">
        <v>1184</v>
      </c>
      <c r="G192" s="57">
        <v>47</v>
      </c>
      <c r="H192" s="51">
        <v>1184</v>
      </c>
      <c r="I192" s="51">
        <v>1231</v>
      </c>
      <c r="J192" s="51">
        <v>1171</v>
      </c>
      <c r="K192" s="2">
        <v>170.31</v>
      </c>
      <c r="L192" s="2">
        <v>6.370000000000001</v>
      </c>
      <c r="M192" s="2">
        <v>176.68</v>
      </c>
      <c r="N192" s="2">
        <v>176.68</v>
      </c>
      <c r="O192" s="2">
        <v>167.85</v>
      </c>
      <c r="P192" s="2">
        <v>167.85</v>
      </c>
      <c r="Q192" s="51" t="s">
        <v>55</v>
      </c>
      <c r="R192" s="53">
        <v>0.15087959009393681</v>
      </c>
      <c r="S192" s="54">
        <v>45063</v>
      </c>
      <c r="T192" s="54" t="s">
        <v>238</v>
      </c>
      <c r="U192" s="54">
        <v>45068.835700000003</v>
      </c>
      <c r="V192" s="26">
        <v>47</v>
      </c>
      <c r="W192" s="51">
        <v>0</v>
      </c>
      <c r="X192" s="51">
        <v>60</v>
      </c>
      <c r="Y192" s="26">
        <v>107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34">
        <v>0</v>
      </c>
      <c r="AG192" s="34">
        <v>0</v>
      </c>
      <c r="AH192" s="54" t="s">
        <v>52</v>
      </c>
      <c r="AI192" s="51" t="s">
        <v>56</v>
      </c>
    </row>
    <row r="193" spans="2:35" s="51" customFormat="1" x14ac:dyDescent="0.2">
      <c r="B193" s="51">
        <v>1138915</v>
      </c>
      <c r="C193" s="52">
        <v>9179538986</v>
      </c>
      <c r="D193" s="52">
        <v>9179538993</v>
      </c>
      <c r="E193" s="52">
        <v>3.9899999999999996E-3</v>
      </c>
      <c r="F193" s="51">
        <v>1187</v>
      </c>
      <c r="G193" s="57">
        <v>138</v>
      </c>
      <c r="H193" s="51">
        <v>1187</v>
      </c>
      <c r="I193" s="51">
        <v>1325</v>
      </c>
      <c r="J193" s="51">
        <v>854</v>
      </c>
      <c r="K193" s="2">
        <v>108.47</v>
      </c>
      <c r="L193" s="2">
        <v>18.7</v>
      </c>
      <c r="M193" s="2">
        <v>127.17</v>
      </c>
      <c r="N193" s="2">
        <v>127.17</v>
      </c>
      <c r="O193" s="2">
        <v>120.81</v>
      </c>
      <c r="P193" s="2">
        <v>120.81</v>
      </c>
      <c r="Q193" s="51" t="s">
        <v>55</v>
      </c>
      <c r="R193" s="53">
        <v>0.14891100702576113</v>
      </c>
      <c r="S193" s="54">
        <v>45068</v>
      </c>
      <c r="T193" s="54" t="s">
        <v>239</v>
      </c>
      <c r="U193" s="54">
        <v>45073.834699999999</v>
      </c>
      <c r="V193" s="26">
        <v>138</v>
      </c>
      <c r="W193" s="51">
        <v>0</v>
      </c>
      <c r="X193" s="51">
        <v>471</v>
      </c>
      <c r="Y193" s="26">
        <v>609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34">
        <v>0</v>
      </c>
      <c r="AG193" s="34">
        <v>0</v>
      </c>
      <c r="AH193" s="54" t="s">
        <v>52</v>
      </c>
      <c r="AI193" s="51" t="s">
        <v>56</v>
      </c>
    </row>
    <row r="194" spans="2:35" s="51" customFormat="1" x14ac:dyDescent="0.2">
      <c r="B194" s="51">
        <v>1311303</v>
      </c>
      <c r="C194" s="52">
        <v>3539369089</v>
      </c>
      <c r="D194" s="52">
        <v>3539369342</v>
      </c>
      <c r="E194" s="52">
        <v>4.0000000000000001E-3</v>
      </c>
      <c r="F194" s="51">
        <v>1190</v>
      </c>
      <c r="G194" s="57">
        <v>288</v>
      </c>
      <c r="H194" s="51">
        <v>1190</v>
      </c>
      <c r="I194" s="51">
        <v>1478</v>
      </c>
      <c r="J194" s="51">
        <v>1201</v>
      </c>
      <c r="K194" s="2">
        <v>138.34</v>
      </c>
      <c r="L194" s="2">
        <v>39.04</v>
      </c>
      <c r="M194" s="2">
        <v>177.38</v>
      </c>
      <c r="N194" s="2">
        <v>177.38</v>
      </c>
      <c r="O194" s="2">
        <v>168.51</v>
      </c>
      <c r="P194" s="2">
        <v>168.51</v>
      </c>
      <c r="Q194" s="51" t="s">
        <v>55</v>
      </c>
      <c r="R194" s="53">
        <v>0.14769358867610324</v>
      </c>
      <c r="S194" s="54">
        <v>45063</v>
      </c>
      <c r="T194" s="54" t="s">
        <v>240</v>
      </c>
      <c r="U194" s="54">
        <v>45068.835200000001</v>
      </c>
      <c r="V194" s="26">
        <v>288</v>
      </c>
      <c r="W194" s="51">
        <v>0</v>
      </c>
      <c r="X194" s="51">
        <v>277</v>
      </c>
      <c r="Y194" s="26">
        <v>565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34">
        <v>0</v>
      </c>
      <c r="AG194" s="34">
        <v>0</v>
      </c>
      <c r="AH194" s="54" t="s">
        <v>52</v>
      </c>
      <c r="AI194" s="51" t="s">
        <v>56</v>
      </c>
    </row>
    <row r="195" spans="2:35" s="51" customFormat="1" x14ac:dyDescent="0.2">
      <c r="B195" s="51">
        <v>1327398</v>
      </c>
      <c r="C195" s="52">
        <v>6664690000</v>
      </c>
      <c r="D195" s="52">
        <v>6664690648</v>
      </c>
      <c r="E195" s="52">
        <v>4.0000000000000001E-3</v>
      </c>
      <c r="F195" s="51">
        <v>1190</v>
      </c>
      <c r="G195" s="57">
        <v>0</v>
      </c>
      <c r="H195" s="51">
        <v>1190</v>
      </c>
      <c r="I195" s="51">
        <v>1190</v>
      </c>
      <c r="J195" s="51">
        <v>991</v>
      </c>
      <c r="K195" s="2">
        <v>151.5</v>
      </c>
      <c r="L195" s="2">
        <v>0</v>
      </c>
      <c r="M195" s="2">
        <v>151.5</v>
      </c>
      <c r="N195" s="2">
        <v>151.5</v>
      </c>
      <c r="O195" s="2">
        <v>143.93</v>
      </c>
      <c r="P195" s="2">
        <v>143.93</v>
      </c>
      <c r="Q195" s="51" t="s">
        <v>55</v>
      </c>
      <c r="R195" s="53">
        <v>0.15287588294651866</v>
      </c>
      <c r="S195" s="54">
        <v>45071</v>
      </c>
      <c r="T195" s="54" t="s">
        <v>241</v>
      </c>
      <c r="U195" s="54">
        <v>45082.835299999999</v>
      </c>
      <c r="V195" s="26">
        <v>0</v>
      </c>
      <c r="W195" s="51">
        <v>0</v>
      </c>
      <c r="X195" s="51">
        <v>199</v>
      </c>
      <c r="Y195" s="26">
        <v>199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34">
        <v>0</v>
      </c>
      <c r="AG195" s="34">
        <v>0</v>
      </c>
      <c r="AH195" s="54" t="s">
        <v>52</v>
      </c>
      <c r="AI195" s="51" t="s">
        <v>56</v>
      </c>
    </row>
    <row r="196" spans="2:35" s="51" customFormat="1" x14ac:dyDescent="0.2">
      <c r="B196" s="51">
        <v>1113946</v>
      </c>
      <c r="C196" s="52">
        <v>582476997</v>
      </c>
      <c r="D196" s="52">
        <v>582476700</v>
      </c>
      <c r="E196" s="52">
        <v>4.0499999999999998E-3</v>
      </c>
      <c r="F196" s="51">
        <v>1205</v>
      </c>
      <c r="G196" s="57">
        <v>1102</v>
      </c>
      <c r="H196" s="51">
        <v>1205</v>
      </c>
      <c r="I196" s="51">
        <v>2307</v>
      </c>
      <c r="J196" s="51">
        <v>1985</v>
      </c>
      <c r="K196" s="2">
        <v>133.79</v>
      </c>
      <c r="L196" s="2">
        <v>99.21</v>
      </c>
      <c r="M196" s="2">
        <v>233</v>
      </c>
      <c r="N196" s="2">
        <v>233</v>
      </c>
      <c r="O196" s="2">
        <v>221.35</v>
      </c>
      <c r="P196" s="2">
        <v>221.35</v>
      </c>
      <c r="Q196" s="51" t="s">
        <v>55</v>
      </c>
      <c r="R196" s="53">
        <v>0.11738035264483627</v>
      </c>
      <c r="S196" s="54">
        <v>45071</v>
      </c>
      <c r="T196" s="54" t="s">
        <v>242</v>
      </c>
      <c r="U196" s="54">
        <v>45078.8344</v>
      </c>
      <c r="V196" s="26">
        <v>1102</v>
      </c>
      <c r="W196" s="51">
        <v>0</v>
      </c>
      <c r="X196" s="51">
        <v>322</v>
      </c>
      <c r="Y196" s="26">
        <v>1424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34">
        <v>0</v>
      </c>
      <c r="AG196" s="34">
        <v>0</v>
      </c>
      <c r="AH196" s="54" t="s">
        <v>52</v>
      </c>
      <c r="AI196" s="51" t="s">
        <v>56</v>
      </c>
    </row>
    <row r="197" spans="2:35" s="51" customFormat="1" x14ac:dyDescent="0.2">
      <c r="B197" s="51">
        <v>1288261</v>
      </c>
      <c r="C197" s="52">
        <v>6661970000</v>
      </c>
      <c r="D197" s="52">
        <v>6661988594</v>
      </c>
      <c r="E197" s="52">
        <v>4.1099999999999999E-3</v>
      </c>
      <c r="F197" s="51">
        <v>1223</v>
      </c>
      <c r="G197" s="57">
        <v>236</v>
      </c>
      <c r="H197" s="51">
        <v>1223</v>
      </c>
      <c r="I197" s="51">
        <v>1459</v>
      </c>
      <c r="J197" s="51">
        <v>1204</v>
      </c>
      <c r="K197" s="2">
        <v>146.66999999999999</v>
      </c>
      <c r="L197" s="2">
        <v>31.990000000000002</v>
      </c>
      <c r="M197" s="2">
        <v>178.66</v>
      </c>
      <c r="N197" s="2">
        <v>178.66</v>
      </c>
      <c r="O197" s="2">
        <v>169.73</v>
      </c>
      <c r="P197" s="2">
        <v>169.73</v>
      </c>
      <c r="Q197" s="51" t="s">
        <v>55</v>
      </c>
      <c r="R197" s="53">
        <v>0.14838870431893689</v>
      </c>
      <c r="S197" s="54">
        <v>45069</v>
      </c>
      <c r="T197" s="54" t="s">
        <v>243</v>
      </c>
      <c r="U197" s="54">
        <v>45076.839399999997</v>
      </c>
      <c r="V197" s="26">
        <v>236</v>
      </c>
      <c r="W197" s="51">
        <v>0</v>
      </c>
      <c r="X197" s="51">
        <v>255</v>
      </c>
      <c r="Y197" s="26">
        <v>491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34">
        <v>0</v>
      </c>
      <c r="AG197" s="34">
        <v>0</v>
      </c>
      <c r="AH197" s="54" t="s">
        <v>52</v>
      </c>
      <c r="AI197" s="51" t="s">
        <v>56</v>
      </c>
    </row>
    <row r="198" spans="2:35" s="51" customFormat="1" x14ac:dyDescent="0.2">
      <c r="B198" s="51">
        <v>1288692</v>
      </c>
      <c r="C198" s="52">
        <v>9595500693</v>
      </c>
      <c r="D198" s="52">
        <v>9595500496</v>
      </c>
      <c r="E198" s="52">
        <v>4.1599999999999996E-3</v>
      </c>
      <c r="F198" s="51">
        <v>1238</v>
      </c>
      <c r="G198" s="57">
        <v>583</v>
      </c>
      <c r="H198" s="51">
        <v>1238</v>
      </c>
      <c r="I198" s="51">
        <v>1821</v>
      </c>
      <c r="J198" s="51">
        <v>1313</v>
      </c>
      <c r="K198" s="2">
        <v>110.61</v>
      </c>
      <c r="L198" s="2">
        <v>79.03</v>
      </c>
      <c r="M198" s="2">
        <v>189.64</v>
      </c>
      <c r="N198" s="2">
        <v>189.64</v>
      </c>
      <c r="O198" s="2">
        <v>180.16</v>
      </c>
      <c r="P198" s="2">
        <v>180.16</v>
      </c>
      <c r="Q198" s="51" t="s">
        <v>55</v>
      </c>
      <c r="R198" s="53">
        <v>0.14443259710586442</v>
      </c>
      <c r="S198" s="54">
        <v>45071</v>
      </c>
      <c r="T198" s="54" t="s">
        <v>244</v>
      </c>
      <c r="U198" s="54">
        <v>45077.835200000001</v>
      </c>
      <c r="V198" s="26">
        <v>582</v>
      </c>
      <c r="W198" s="51">
        <v>0</v>
      </c>
      <c r="X198" s="51">
        <v>508</v>
      </c>
      <c r="Y198" s="26">
        <v>1090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34">
        <v>0</v>
      </c>
      <c r="AG198" s="34">
        <v>0</v>
      </c>
      <c r="AH198" s="54" t="s">
        <v>52</v>
      </c>
      <c r="AI198" s="51" t="s">
        <v>56</v>
      </c>
    </row>
    <row r="199" spans="2:35" s="51" customFormat="1" x14ac:dyDescent="0.2">
      <c r="B199" s="51">
        <v>988013</v>
      </c>
      <c r="C199" s="52">
        <v>3695222468</v>
      </c>
      <c r="D199" s="52">
        <v>3695222126</v>
      </c>
      <c r="E199" s="52">
        <v>4.1599999999999996E-3</v>
      </c>
      <c r="F199" s="51">
        <v>1238</v>
      </c>
      <c r="G199" s="57">
        <v>239</v>
      </c>
      <c r="H199" s="51">
        <v>1238</v>
      </c>
      <c r="I199" s="51">
        <v>1477</v>
      </c>
      <c r="J199" s="51">
        <v>756</v>
      </c>
      <c r="K199" s="2">
        <v>78.33</v>
      </c>
      <c r="L199" s="2">
        <v>32.4</v>
      </c>
      <c r="M199" s="2">
        <v>110.72999999999999</v>
      </c>
      <c r="N199" s="2">
        <v>0</v>
      </c>
      <c r="O199" s="2">
        <v>0</v>
      </c>
      <c r="P199" s="2">
        <v>0</v>
      </c>
      <c r="Q199" s="51" t="s">
        <v>52</v>
      </c>
      <c r="R199" s="53" t="s">
        <v>52</v>
      </c>
      <c r="S199" s="54" t="s">
        <v>52</v>
      </c>
      <c r="T199" s="54" t="s">
        <v>52</v>
      </c>
      <c r="U199" s="54" t="s">
        <v>52</v>
      </c>
      <c r="V199" s="26">
        <v>239</v>
      </c>
      <c r="W199" s="51">
        <v>0</v>
      </c>
      <c r="X199" s="51">
        <v>0</v>
      </c>
      <c r="Y199" s="26">
        <v>239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34">
        <v>105.19349999999999</v>
      </c>
      <c r="AG199" s="34">
        <v>0</v>
      </c>
      <c r="AH199" s="54">
        <v>45051</v>
      </c>
      <c r="AI199" s="51" t="s">
        <v>336</v>
      </c>
    </row>
    <row r="200" spans="2:35" s="51" customFormat="1" x14ac:dyDescent="0.2">
      <c r="B200" s="51">
        <v>907361</v>
      </c>
      <c r="C200" s="52">
        <v>3509831000</v>
      </c>
      <c r="D200" s="52">
        <v>3509831368</v>
      </c>
      <c r="E200" s="52">
        <v>4.1799999999999997E-3</v>
      </c>
      <c r="F200" s="51">
        <v>1244</v>
      </c>
      <c r="G200" s="57">
        <v>434</v>
      </c>
      <c r="H200" s="51">
        <v>1244</v>
      </c>
      <c r="I200" s="51">
        <v>1678</v>
      </c>
      <c r="J200" s="51">
        <v>1021</v>
      </c>
      <c r="K200" s="2">
        <v>88.94</v>
      </c>
      <c r="L200" s="2">
        <v>58.83</v>
      </c>
      <c r="M200" s="2">
        <v>147.76999999999998</v>
      </c>
      <c r="N200" s="2">
        <v>147.77000000000001</v>
      </c>
      <c r="O200" s="2">
        <v>140.38</v>
      </c>
      <c r="P200" s="2">
        <v>140.38</v>
      </c>
      <c r="Q200" s="51" t="s">
        <v>55</v>
      </c>
      <c r="R200" s="53">
        <v>0.14473065621939277</v>
      </c>
      <c r="S200" s="54">
        <v>45065</v>
      </c>
      <c r="T200" s="54" t="s">
        <v>245</v>
      </c>
      <c r="U200" s="54">
        <v>45070.835299999999</v>
      </c>
      <c r="V200" s="26">
        <v>433</v>
      </c>
      <c r="W200" s="51">
        <v>0</v>
      </c>
      <c r="X200" s="51">
        <v>657</v>
      </c>
      <c r="Y200" s="26">
        <v>1090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34">
        <v>0</v>
      </c>
      <c r="AG200" s="34">
        <v>0</v>
      </c>
      <c r="AH200" s="54" t="s">
        <v>52</v>
      </c>
      <c r="AI200" s="51" t="s">
        <v>56</v>
      </c>
    </row>
    <row r="201" spans="2:35" s="51" customFormat="1" x14ac:dyDescent="0.2">
      <c r="B201" s="51">
        <v>1294582</v>
      </c>
      <c r="C201" s="52">
        <v>7873341000</v>
      </c>
      <c r="D201" s="52">
        <v>7873341790</v>
      </c>
      <c r="E201" s="52">
        <v>4.1799999999999997E-3</v>
      </c>
      <c r="F201" s="51">
        <v>1244</v>
      </c>
      <c r="G201" s="57">
        <v>288</v>
      </c>
      <c r="H201" s="51">
        <v>1244</v>
      </c>
      <c r="I201" s="51">
        <v>1532</v>
      </c>
      <c r="J201" s="51">
        <v>1511</v>
      </c>
      <c r="K201" s="2">
        <v>181.59</v>
      </c>
      <c r="L201" s="2">
        <v>45.28</v>
      </c>
      <c r="M201" s="2">
        <v>226.87</v>
      </c>
      <c r="N201" s="2">
        <v>226.87</v>
      </c>
      <c r="O201" s="2">
        <v>215.53</v>
      </c>
      <c r="P201" s="2">
        <v>215.53</v>
      </c>
      <c r="Q201" s="51" t="s">
        <v>55</v>
      </c>
      <c r="R201" s="53">
        <v>0.15014559894109861</v>
      </c>
      <c r="S201" s="54">
        <v>45064</v>
      </c>
      <c r="T201" s="54" t="s">
        <v>246</v>
      </c>
      <c r="U201" s="54">
        <v>45070.835200000001</v>
      </c>
      <c r="V201" s="26">
        <v>287</v>
      </c>
      <c r="W201" s="51">
        <v>0</v>
      </c>
      <c r="X201" s="51">
        <v>21</v>
      </c>
      <c r="Y201" s="26">
        <v>308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34">
        <v>0</v>
      </c>
      <c r="AG201" s="34">
        <v>0</v>
      </c>
      <c r="AH201" s="54" t="s">
        <v>52</v>
      </c>
      <c r="AI201" s="51" t="s">
        <v>56</v>
      </c>
    </row>
    <row r="202" spans="2:35" s="51" customFormat="1" x14ac:dyDescent="0.2">
      <c r="B202" s="51">
        <v>1030633</v>
      </c>
      <c r="C202" s="52">
        <v>9030336379</v>
      </c>
      <c r="D202" s="52">
        <v>9030336524</v>
      </c>
      <c r="E202" s="52">
        <v>4.1799999999999997E-3</v>
      </c>
      <c r="F202" s="51">
        <v>1244</v>
      </c>
      <c r="G202" s="57">
        <v>0</v>
      </c>
      <c r="H202" s="51">
        <v>1244</v>
      </c>
      <c r="I202" s="51">
        <v>1244</v>
      </c>
      <c r="J202" s="51">
        <v>1244</v>
      </c>
      <c r="K202" s="2">
        <v>188.48</v>
      </c>
      <c r="L202" s="2">
        <v>0</v>
      </c>
      <c r="M202" s="2">
        <v>188.48</v>
      </c>
      <c r="N202" s="2">
        <v>188.48</v>
      </c>
      <c r="O202" s="2">
        <v>179.06</v>
      </c>
      <c r="P202" s="2">
        <v>179.06</v>
      </c>
      <c r="Q202" s="51" t="s">
        <v>55</v>
      </c>
      <c r="R202" s="53">
        <v>0.15151125401929261</v>
      </c>
      <c r="S202" s="54">
        <v>45062</v>
      </c>
      <c r="T202" s="54" t="s">
        <v>247</v>
      </c>
      <c r="U202" s="54">
        <v>45067.834999999999</v>
      </c>
      <c r="V202" s="26">
        <v>0</v>
      </c>
      <c r="W202" s="51">
        <v>0</v>
      </c>
      <c r="X202" s="51">
        <v>0</v>
      </c>
      <c r="Y202" s="26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34">
        <v>0</v>
      </c>
      <c r="AG202" s="34">
        <v>0</v>
      </c>
      <c r="AH202" s="54" t="s">
        <v>52</v>
      </c>
      <c r="AI202" s="51" t="s">
        <v>56</v>
      </c>
    </row>
    <row r="203" spans="2:35" s="51" customFormat="1" x14ac:dyDescent="0.2">
      <c r="B203" s="51">
        <v>1330353</v>
      </c>
      <c r="C203" s="52">
        <v>8869502000</v>
      </c>
      <c r="D203" s="52">
        <v>8869502070</v>
      </c>
      <c r="E203" s="52">
        <v>4.2399999999999998E-3</v>
      </c>
      <c r="F203" s="51">
        <v>1261</v>
      </c>
      <c r="G203" s="57">
        <v>877</v>
      </c>
      <c r="H203" s="51">
        <v>1261</v>
      </c>
      <c r="I203" s="51">
        <v>2138</v>
      </c>
      <c r="J203" s="51">
        <v>1571</v>
      </c>
      <c r="K203" s="2">
        <v>105.15</v>
      </c>
      <c r="L203" s="2">
        <v>118.88</v>
      </c>
      <c r="M203" s="2">
        <v>224.03</v>
      </c>
      <c r="N203" s="2">
        <v>224.03</v>
      </c>
      <c r="O203" s="2">
        <v>212.83</v>
      </c>
      <c r="P203" s="2">
        <v>212.83</v>
      </c>
      <c r="Q203" s="51" t="s">
        <v>55</v>
      </c>
      <c r="R203" s="53">
        <v>0.1426034373010821</v>
      </c>
      <c r="S203" s="54">
        <v>45068</v>
      </c>
      <c r="T203" s="54" t="s">
        <v>248</v>
      </c>
      <c r="U203" s="54">
        <v>45076.8364</v>
      </c>
      <c r="V203" s="26">
        <v>876</v>
      </c>
      <c r="W203" s="51">
        <v>0</v>
      </c>
      <c r="X203" s="51">
        <v>567</v>
      </c>
      <c r="Y203" s="26">
        <v>1443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34">
        <v>0</v>
      </c>
      <c r="AG203" s="34">
        <v>0</v>
      </c>
      <c r="AH203" s="54" t="s">
        <v>52</v>
      </c>
      <c r="AI203" s="51" t="s">
        <v>56</v>
      </c>
    </row>
    <row r="204" spans="2:35" s="51" customFormat="1" x14ac:dyDescent="0.2">
      <c r="B204" s="51">
        <v>1310732</v>
      </c>
      <c r="C204" s="52">
        <v>7521190000</v>
      </c>
      <c r="D204" s="52">
        <v>7521158833</v>
      </c>
      <c r="E204" s="52">
        <v>4.2599999999999999E-3</v>
      </c>
      <c r="F204" s="51">
        <v>1267</v>
      </c>
      <c r="G204" s="57">
        <v>0</v>
      </c>
      <c r="H204" s="51">
        <v>1267</v>
      </c>
      <c r="I204" s="51">
        <v>1267</v>
      </c>
      <c r="J204" s="51">
        <v>612</v>
      </c>
      <c r="K204" s="2">
        <v>92.73</v>
      </c>
      <c r="L204" s="2">
        <v>0</v>
      </c>
      <c r="M204" s="2">
        <v>92.73</v>
      </c>
      <c r="N204" s="2">
        <v>92.73</v>
      </c>
      <c r="O204" s="2">
        <v>88.09</v>
      </c>
      <c r="P204" s="2">
        <v>88.09</v>
      </c>
      <c r="Q204" s="51" t="s">
        <v>55</v>
      </c>
      <c r="R204" s="53">
        <v>0.15151960784313726</v>
      </c>
      <c r="S204" s="54">
        <v>45071</v>
      </c>
      <c r="T204" s="54" t="s">
        <v>249</v>
      </c>
      <c r="U204" s="54">
        <v>45076.835700000003</v>
      </c>
      <c r="V204" s="26">
        <v>0</v>
      </c>
      <c r="W204" s="51">
        <v>0</v>
      </c>
      <c r="X204" s="51">
        <v>655</v>
      </c>
      <c r="Y204" s="26">
        <v>655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34">
        <v>0</v>
      </c>
      <c r="AG204" s="34">
        <v>0</v>
      </c>
      <c r="AH204" s="54" t="s">
        <v>52</v>
      </c>
      <c r="AI204" s="51" t="s">
        <v>56</v>
      </c>
    </row>
    <row r="205" spans="2:35" s="51" customFormat="1" x14ac:dyDescent="0.2">
      <c r="B205" s="51">
        <v>1294442</v>
      </c>
      <c r="C205" s="52">
        <v>6453220000</v>
      </c>
      <c r="D205" s="52">
        <v>6453210509</v>
      </c>
      <c r="E205" s="52">
        <v>4.2700000000000004E-3</v>
      </c>
      <c r="F205" s="51">
        <v>1270</v>
      </c>
      <c r="G205" s="57">
        <v>658</v>
      </c>
      <c r="H205" s="51">
        <v>1270</v>
      </c>
      <c r="I205" s="51">
        <v>1928</v>
      </c>
      <c r="J205" s="51">
        <v>1836</v>
      </c>
      <c r="K205" s="2">
        <v>178.48</v>
      </c>
      <c r="L205" s="2">
        <v>59.24</v>
      </c>
      <c r="M205" s="2">
        <v>237.72</v>
      </c>
      <c r="N205" s="2">
        <v>237.72</v>
      </c>
      <c r="O205" s="2">
        <v>225.83</v>
      </c>
      <c r="P205" s="2">
        <v>225.83</v>
      </c>
      <c r="Q205" s="51" t="s">
        <v>55</v>
      </c>
      <c r="R205" s="53">
        <v>0.12947712418300653</v>
      </c>
      <c r="S205" s="54">
        <v>45062</v>
      </c>
      <c r="T205" s="54" t="s">
        <v>250</v>
      </c>
      <c r="U205" s="54">
        <v>45069.835099999997</v>
      </c>
      <c r="V205" s="26">
        <v>658</v>
      </c>
      <c r="W205" s="51">
        <v>0</v>
      </c>
      <c r="X205" s="51">
        <v>92</v>
      </c>
      <c r="Y205" s="26">
        <v>750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34">
        <v>0</v>
      </c>
      <c r="AG205" s="34">
        <v>0</v>
      </c>
      <c r="AH205" s="54" t="s">
        <v>52</v>
      </c>
      <c r="AI205" s="51" t="s">
        <v>56</v>
      </c>
    </row>
    <row r="206" spans="2:35" s="51" customFormat="1" x14ac:dyDescent="0.2">
      <c r="B206" s="51">
        <v>1292044</v>
      </c>
      <c r="C206" s="52">
        <v>789311904</v>
      </c>
      <c r="D206" s="52">
        <v>789311897</v>
      </c>
      <c r="E206" s="52">
        <v>4.2900000000000004E-3</v>
      </c>
      <c r="F206" s="51">
        <v>1276</v>
      </c>
      <c r="G206" s="57">
        <v>419</v>
      </c>
      <c r="H206" s="51">
        <v>1276</v>
      </c>
      <c r="I206" s="51">
        <v>1695</v>
      </c>
      <c r="J206" s="51">
        <v>1578</v>
      </c>
      <c r="K206" s="2">
        <v>175.61</v>
      </c>
      <c r="L206" s="2">
        <v>56.79</v>
      </c>
      <c r="M206" s="2">
        <v>232.4</v>
      </c>
      <c r="N206" s="2">
        <v>232.4</v>
      </c>
      <c r="O206" s="2">
        <v>220.78</v>
      </c>
      <c r="P206" s="2">
        <v>220.78</v>
      </c>
      <c r="Q206" s="51" t="s">
        <v>55</v>
      </c>
      <c r="R206" s="53">
        <v>0.14727503168567807</v>
      </c>
      <c r="S206" s="54">
        <v>45062</v>
      </c>
      <c r="T206" s="54" t="s">
        <v>251</v>
      </c>
      <c r="U206" s="54">
        <v>45076.834499999997</v>
      </c>
      <c r="V206" s="26">
        <v>418</v>
      </c>
      <c r="W206" s="51">
        <v>0</v>
      </c>
      <c r="X206" s="51">
        <v>117</v>
      </c>
      <c r="Y206" s="26">
        <v>535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34">
        <v>0</v>
      </c>
      <c r="AG206" s="34">
        <v>0</v>
      </c>
      <c r="AH206" s="54" t="s">
        <v>52</v>
      </c>
      <c r="AI206" s="51" t="s">
        <v>56</v>
      </c>
    </row>
    <row r="207" spans="2:35" s="51" customFormat="1" x14ac:dyDescent="0.2">
      <c r="B207" s="51">
        <v>1335001</v>
      </c>
      <c r="C207" s="52">
        <v>9339900000</v>
      </c>
      <c r="D207" s="52">
        <v>9339952222</v>
      </c>
      <c r="E207" s="52">
        <v>4.3499999999999997E-3</v>
      </c>
      <c r="F207" s="51">
        <v>1294</v>
      </c>
      <c r="G207" s="57">
        <v>332</v>
      </c>
      <c r="H207" s="51">
        <v>1294</v>
      </c>
      <c r="I207" s="51">
        <v>1626</v>
      </c>
      <c r="J207" s="51">
        <v>1090</v>
      </c>
      <c r="K207" s="2">
        <v>113.66</v>
      </c>
      <c r="L207" s="2">
        <v>43</v>
      </c>
      <c r="M207" s="2">
        <v>156.66</v>
      </c>
      <c r="N207" s="2">
        <v>156.66</v>
      </c>
      <c r="O207" s="2">
        <v>148.83000000000001</v>
      </c>
      <c r="P207" s="2">
        <v>148.83000000000001</v>
      </c>
      <c r="Q207" s="51" t="s">
        <v>55</v>
      </c>
      <c r="R207" s="53">
        <v>0.14372477064220182</v>
      </c>
      <c r="S207" s="54">
        <v>45068</v>
      </c>
      <c r="T207" s="54" t="s">
        <v>252</v>
      </c>
      <c r="U207" s="54">
        <v>45072.835400000004</v>
      </c>
      <c r="V207" s="26">
        <v>332</v>
      </c>
      <c r="W207" s="51">
        <v>0</v>
      </c>
      <c r="X207" s="51">
        <v>536</v>
      </c>
      <c r="Y207" s="26">
        <v>868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34">
        <v>0</v>
      </c>
      <c r="AG207" s="34">
        <v>0</v>
      </c>
      <c r="AH207" s="54" t="s">
        <v>52</v>
      </c>
      <c r="AI207" s="51" t="s">
        <v>56</v>
      </c>
    </row>
    <row r="208" spans="2:35" s="51" customFormat="1" x14ac:dyDescent="0.2">
      <c r="B208" s="51">
        <v>1346552</v>
      </c>
      <c r="C208" s="52">
        <v>4991012000</v>
      </c>
      <c r="D208" s="52">
        <v>4991065773</v>
      </c>
      <c r="E208" s="52">
        <v>4.3600000000000002E-3</v>
      </c>
      <c r="F208" s="51">
        <v>1297</v>
      </c>
      <c r="G208" s="57">
        <v>0</v>
      </c>
      <c r="H208" s="51">
        <v>1297</v>
      </c>
      <c r="I208" s="51">
        <v>1297</v>
      </c>
      <c r="J208" s="51">
        <v>966</v>
      </c>
      <c r="K208" s="2">
        <v>146.19999999999999</v>
      </c>
      <c r="L208" s="2">
        <v>0</v>
      </c>
      <c r="M208" s="2">
        <v>146.19999999999999</v>
      </c>
      <c r="N208" s="2">
        <v>146.19999999999999</v>
      </c>
      <c r="O208" s="2">
        <v>138.88999999999999</v>
      </c>
      <c r="P208" s="2">
        <v>138.88999999999999</v>
      </c>
      <c r="Q208" s="51" t="s">
        <v>55</v>
      </c>
      <c r="R208" s="53">
        <v>0.15134575569358177</v>
      </c>
      <c r="S208" s="54">
        <v>45069</v>
      </c>
      <c r="T208" s="54" t="s">
        <v>253</v>
      </c>
      <c r="U208" s="54">
        <v>45079.613899999997</v>
      </c>
      <c r="V208" s="26">
        <v>0</v>
      </c>
      <c r="W208" s="51">
        <v>0</v>
      </c>
      <c r="X208" s="51">
        <v>331</v>
      </c>
      <c r="Y208" s="26">
        <v>331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34">
        <v>0</v>
      </c>
      <c r="AG208" s="34">
        <v>0</v>
      </c>
      <c r="AH208" s="54" t="s">
        <v>52</v>
      </c>
      <c r="AI208" s="51" t="s">
        <v>56</v>
      </c>
    </row>
    <row r="209" spans="2:35" s="51" customFormat="1" x14ac:dyDescent="0.2">
      <c r="B209" s="51">
        <v>1281593</v>
      </c>
      <c r="C209" s="52">
        <v>4437481339</v>
      </c>
      <c r="D209" s="52">
        <v>4437481183</v>
      </c>
      <c r="E209" s="52">
        <v>4.3600000000000002E-3</v>
      </c>
      <c r="F209" s="51">
        <v>1297</v>
      </c>
      <c r="G209" s="57">
        <v>494</v>
      </c>
      <c r="H209" s="51">
        <v>1297</v>
      </c>
      <c r="I209" s="51">
        <v>1791</v>
      </c>
      <c r="J209" s="51">
        <v>1349</v>
      </c>
      <c r="K209" s="2">
        <v>129.54</v>
      </c>
      <c r="L209" s="2">
        <v>45.61</v>
      </c>
      <c r="M209" s="2">
        <v>175.14999999999998</v>
      </c>
      <c r="N209" s="2">
        <v>175.15</v>
      </c>
      <c r="O209" s="2">
        <v>166.39</v>
      </c>
      <c r="P209" s="2">
        <v>166.39</v>
      </c>
      <c r="Q209" s="51" t="s">
        <v>55</v>
      </c>
      <c r="R209" s="53">
        <v>0.12983691623424759</v>
      </c>
      <c r="S209" s="54">
        <v>45071</v>
      </c>
      <c r="T209" s="54" t="s">
        <v>254</v>
      </c>
      <c r="U209" s="54">
        <v>45076.835500000001</v>
      </c>
      <c r="V209" s="26">
        <v>494</v>
      </c>
      <c r="W209" s="51">
        <v>0</v>
      </c>
      <c r="X209" s="51">
        <v>442</v>
      </c>
      <c r="Y209" s="26">
        <v>936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34">
        <v>0</v>
      </c>
      <c r="AG209" s="34">
        <v>0</v>
      </c>
      <c r="AH209" s="54" t="s">
        <v>52</v>
      </c>
      <c r="AI209" s="51" t="s">
        <v>56</v>
      </c>
    </row>
    <row r="210" spans="2:35" s="51" customFormat="1" x14ac:dyDescent="0.2">
      <c r="B210" s="51">
        <v>1331858</v>
      </c>
      <c r="C210" s="52">
        <v>3379570000</v>
      </c>
      <c r="D210" s="52">
        <v>3379570724</v>
      </c>
      <c r="E210" s="52">
        <v>4.4099999999999999E-3</v>
      </c>
      <c r="F210" s="51">
        <v>1312</v>
      </c>
      <c r="G210" s="57">
        <v>2166</v>
      </c>
      <c r="H210" s="51">
        <v>1312</v>
      </c>
      <c r="I210" s="51">
        <v>3478</v>
      </c>
      <c r="J210" s="51">
        <v>2755</v>
      </c>
      <c r="K210" s="2">
        <v>89.26</v>
      </c>
      <c r="L210" s="2">
        <v>280.76</v>
      </c>
      <c r="M210" s="2">
        <v>370.02</v>
      </c>
      <c r="N210" s="2">
        <v>370.02</v>
      </c>
      <c r="O210" s="2">
        <v>351.52</v>
      </c>
      <c r="P210" s="2">
        <v>351.52</v>
      </c>
      <c r="Q210" s="51" t="s">
        <v>55</v>
      </c>
      <c r="R210" s="53">
        <v>0.13430852994555353</v>
      </c>
      <c r="S210" s="54">
        <v>45064</v>
      </c>
      <c r="T210" s="54" t="s">
        <v>255</v>
      </c>
      <c r="U210" s="54">
        <v>45077.833899999998</v>
      </c>
      <c r="V210" s="26">
        <v>2165</v>
      </c>
      <c r="W210" s="51">
        <v>0</v>
      </c>
      <c r="X210" s="51">
        <v>723</v>
      </c>
      <c r="Y210" s="26">
        <v>2888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34">
        <v>0</v>
      </c>
      <c r="AG210" s="34">
        <v>0</v>
      </c>
      <c r="AH210" s="54" t="s">
        <v>52</v>
      </c>
      <c r="AI210" s="51" t="s">
        <v>56</v>
      </c>
    </row>
    <row r="211" spans="2:35" s="51" customFormat="1" x14ac:dyDescent="0.2">
      <c r="B211" s="51">
        <v>1323562</v>
      </c>
      <c r="C211" s="52">
        <v>309538393</v>
      </c>
      <c r="D211" s="52">
        <v>309538625</v>
      </c>
      <c r="E211" s="52">
        <v>4.4400000000000004E-3</v>
      </c>
      <c r="F211" s="51">
        <v>1321</v>
      </c>
      <c r="G211" s="57">
        <v>569</v>
      </c>
      <c r="H211" s="51">
        <v>1321</v>
      </c>
      <c r="I211" s="51">
        <v>1890</v>
      </c>
      <c r="J211" s="51">
        <v>1489</v>
      </c>
      <c r="K211" s="2">
        <v>139.38999999999999</v>
      </c>
      <c r="L211" s="2">
        <v>77.13</v>
      </c>
      <c r="M211" s="2">
        <v>216.51999999999998</v>
      </c>
      <c r="N211" s="2">
        <v>216.52</v>
      </c>
      <c r="O211" s="2">
        <v>205.69</v>
      </c>
      <c r="P211" s="2">
        <v>205.69</v>
      </c>
      <c r="Q211" s="51" t="s">
        <v>55</v>
      </c>
      <c r="R211" s="53">
        <v>0.1454130288784419</v>
      </c>
      <c r="S211" s="54">
        <v>45062</v>
      </c>
      <c r="T211" s="54" t="s">
        <v>256</v>
      </c>
      <c r="U211" s="54">
        <v>45067.834799999997</v>
      </c>
      <c r="V211" s="26">
        <v>569</v>
      </c>
      <c r="W211" s="51">
        <v>0</v>
      </c>
      <c r="X211" s="51">
        <v>401</v>
      </c>
      <c r="Y211" s="26">
        <v>970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34">
        <v>0</v>
      </c>
      <c r="AG211" s="34">
        <v>0</v>
      </c>
      <c r="AH211" s="54" t="s">
        <v>52</v>
      </c>
      <c r="AI211" s="51" t="s">
        <v>56</v>
      </c>
    </row>
    <row r="212" spans="2:35" s="51" customFormat="1" x14ac:dyDescent="0.2">
      <c r="B212" s="51">
        <v>1315973</v>
      </c>
      <c r="C212" s="52">
        <v>3255910000</v>
      </c>
      <c r="D212" s="52">
        <v>3255982254</v>
      </c>
      <c r="E212" s="52">
        <v>4.4900000000000001E-3</v>
      </c>
      <c r="F212" s="51">
        <v>1336</v>
      </c>
      <c r="G212" s="57">
        <v>40</v>
      </c>
      <c r="H212" s="51">
        <v>1336</v>
      </c>
      <c r="I212" s="51">
        <v>1376</v>
      </c>
      <c r="J212" s="51">
        <v>1012</v>
      </c>
      <c r="K212" s="2">
        <v>147.27000000000001</v>
      </c>
      <c r="L212" s="2">
        <v>5.42</v>
      </c>
      <c r="M212" s="2">
        <v>152.69</v>
      </c>
      <c r="N212" s="2">
        <v>152.69</v>
      </c>
      <c r="O212" s="2">
        <v>145.06</v>
      </c>
      <c r="P212" s="2">
        <v>145.06</v>
      </c>
      <c r="Q212" s="51" t="s">
        <v>55</v>
      </c>
      <c r="R212" s="53">
        <v>0.15087944664031622</v>
      </c>
      <c r="S212" s="54">
        <v>45068</v>
      </c>
      <c r="T212" s="54" t="s">
        <v>257</v>
      </c>
      <c r="U212" s="54">
        <v>45074.834699999999</v>
      </c>
      <c r="V212" s="26">
        <v>39</v>
      </c>
      <c r="W212" s="51">
        <v>0</v>
      </c>
      <c r="X212" s="51">
        <v>364</v>
      </c>
      <c r="Y212" s="26">
        <v>403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34">
        <v>0</v>
      </c>
      <c r="AG212" s="34">
        <v>0</v>
      </c>
      <c r="AH212" s="54" t="s">
        <v>52</v>
      </c>
      <c r="AI212" s="51" t="s">
        <v>56</v>
      </c>
    </row>
    <row r="213" spans="2:35" s="51" customFormat="1" x14ac:dyDescent="0.2">
      <c r="B213" s="51">
        <v>1298820</v>
      </c>
      <c r="C213" s="52">
        <v>381561000</v>
      </c>
      <c r="D213" s="52">
        <v>381501917</v>
      </c>
      <c r="E213" s="52">
        <v>4.5100000000000001E-3</v>
      </c>
      <c r="F213" s="51">
        <v>1342</v>
      </c>
      <c r="G213" s="57">
        <v>0</v>
      </c>
      <c r="H213" s="51">
        <v>1342</v>
      </c>
      <c r="I213" s="51">
        <v>1342</v>
      </c>
      <c r="J213" s="51">
        <v>692</v>
      </c>
      <c r="K213" s="2">
        <v>102.1</v>
      </c>
      <c r="L213" s="2">
        <v>0</v>
      </c>
      <c r="M213" s="2">
        <v>102.1</v>
      </c>
      <c r="N213" s="2">
        <v>102.1</v>
      </c>
      <c r="O213" s="2">
        <v>97</v>
      </c>
      <c r="P213" s="2">
        <v>97</v>
      </c>
      <c r="Q213" s="51" t="s">
        <v>55</v>
      </c>
      <c r="R213" s="53">
        <v>0.14754335260115606</v>
      </c>
      <c r="S213" s="54">
        <v>45071</v>
      </c>
      <c r="T213" s="54" t="s">
        <v>258</v>
      </c>
      <c r="U213" s="54">
        <v>45080.8344</v>
      </c>
      <c r="V213" s="26">
        <v>0</v>
      </c>
      <c r="W213" s="51">
        <v>0</v>
      </c>
      <c r="X213" s="51">
        <v>650</v>
      </c>
      <c r="Y213" s="26">
        <v>650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34">
        <v>0</v>
      </c>
      <c r="AG213" s="34">
        <v>0</v>
      </c>
      <c r="AH213" s="54" t="s">
        <v>52</v>
      </c>
      <c r="AI213" s="51" t="s">
        <v>56</v>
      </c>
    </row>
    <row r="214" spans="2:35" s="51" customFormat="1" x14ac:dyDescent="0.2">
      <c r="B214" s="51">
        <v>879793</v>
      </c>
      <c r="C214" s="52">
        <v>6597176052</v>
      </c>
      <c r="D214" s="52">
        <v>6597176949</v>
      </c>
      <c r="E214" s="52">
        <v>4.5100000000000001E-3</v>
      </c>
      <c r="F214" s="51">
        <v>1342</v>
      </c>
      <c r="G214" s="57">
        <v>466</v>
      </c>
      <c r="H214" s="51">
        <v>1342</v>
      </c>
      <c r="I214" s="51">
        <v>1808</v>
      </c>
      <c r="J214" s="51">
        <v>1357</v>
      </c>
      <c r="K214" s="2">
        <v>135</v>
      </c>
      <c r="L214" s="2">
        <v>63.160000000000004</v>
      </c>
      <c r="M214" s="2">
        <v>198.16</v>
      </c>
      <c r="N214" s="2">
        <v>198.16</v>
      </c>
      <c r="O214" s="2">
        <v>188.25</v>
      </c>
      <c r="P214" s="2">
        <v>188.25</v>
      </c>
      <c r="Q214" s="51" t="s">
        <v>55</v>
      </c>
      <c r="R214" s="53">
        <v>0.1460280029476787</v>
      </c>
      <c r="S214" s="54">
        <v>45065</v>
      </c>
      <c r="T214" s="54" t="s">
        <v>259</v>
      </c>
      <c r="U214" s="54">
        <v>45070.835200000001</v>
      </c>
      <c r="V214" s="26">
        <v>465</v>
      </c>
      <c r="W214" s="51">
        <v>0</v>
      </c>
      <c r="X214" s="51">
        <v>451</v>
      </c>
      <c r="Y214" s="26">
        <v>916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34">
        <v>0</v>
      </c>
      <c r="AG214" s="34">
        <v>0</v>
      </c>
      <c r="AH214" s="54" t="s">
        <v>52</v>
      </c>
      <c r="AI214" s="51" t="s">
        <v>56</v>
      </c>
    </row>
    <row r="215" spans="2:35" s="51" customFormat="1" x14ac:dyDescent="0.2">
      <c r="B215" s="51">
        <v>1319868</v>
      </c>
      <c r="C215" s="52">
        <v>1622173019</v>
      </c>
      <c r="D215" s="52">
        <v>1622173218</v>
      </c>
      <c r="E215" s="52">
        <v>4.5199999999999997E-3</v>
      </c>
      <c r="F215" s="51">
        <v>1345</v>
      </c>
      <c r="G215" s="57">
        <v>733</v>
      </c>
      <c r="H215" s="51">
        <v>1345</v>
      </c>
      <c r="I215" s="51">
        <v>2078</v>
      </c>
      <c r="J215" s="51">
        <v>1677</v>
      </c>
      <c r="K215" s="2">
        <v>143.04</v>
      </c>
      <c r="L215" s="2">
        <v>99.359999999999985</v>
      </c>
      <c r="M215" s="2">
        <v>242.39999999999998</v>
      </c>
      <c r="N215" s="2">
        <v>242.4</v>
      </c>
      <c r="O215" s="2">
        <v>230.28</v>
      </c>
      <c r="P215" s="2">
        <v>230.28</v>
      </c>
      <c r="Q215" s="51" t="s">
        <v>55</v>
      </c>
      <c r="R215" s="53">
        <v>0.14454382826475851</v>
      </c>
      <c r="S215" s="54">
        <v>45065</v>
      </c>
      <c r="T215" s="54" t="s">
        <v>260</v>
      </c>
      <c r="U215" s="54">
        <v>45077.512499999997</v>
      </c>
      <c r="V215" s="26">
        <v>733</v>
      </c>
      <c r="W215" s="51">
        <v>0</v>
      </c>
      <c r="X215" s="51">
        <v>401</v>
      </c>
      <c r="Y215" s="26">
        <v>1134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34">
        <v>0</v>
      </c>
      <c r="AG215" s="34">
        <v>0</v>
      </c>
      <c r="AH215" s="54" t="s">
        <v>52</v>
      </c>
      <c r="AI215" s="51" t="s">
        <v>56</v>
      </c>
    </row>
    <row r="216" spans="2:35" s="51" customFormat="1" x14ac:dyDescent="0.2">
      <c r="B216" s="51">
        <v>1302396</v>
      </c>
      <c r="C216" s="52">
        <v>3013645854</v>
      </c>
      <c r="D216" s="52">
        <v>3013645109</v>
      </c>
      <c r="E216" s="52">
        <v>4.5599999999999998E-3</v>
      </c>
      <c r="F216" s="51">
        <v>1357</v>
      </c>
      <c r="G216" s="57">
        <v>4</v>
      </c>
      <c r="H216" s="51">
        <v>1357</v>
      </c>
      <c r="I216" s="51">
        <v>1361</v>
      </c>
      <c r="J216" s="51">
        <v>776</v>
      </c>
      <c r="K216" s="2">
        <v>116.97</v>
      </c>
      <c r="L216" s="2">
        <v>0.54</v>
      </c>
      <c r="M216" s="2">
        <v>117.51</v>
      </c>
      <c r="N216" s="2">
        <v>117.51</v>
      </c>
      <c r="O216" s="2">
        <v>111.63</v>
      </c>
      <c r="P216" s="2">
        <v>111.63</v>
      </c>
      <c r="Q216" s="51" t="s">
        <v>55</v>
      </c>
      <c r="R216" s="53">
        <v>0.15143041237113403</v>
      </c>
      <c r="S216" s="54">
        <v>45071</v>
      </c>
      <c r="T216" s="54" t="s">
        <v>261</v>
      </c>
      <c r="U216" s="54">
        <v>45076.835599999999</v>
      </c>
      <c r="V216" s="26">
        <v>3</v>
      </c>
      <c r="W216" s="51">
        <v>0</v>
      </c>
      <c r="X216" s="51">
        <v>585</v>
      </c>
      <c r="Y216" s="26">
        <v>588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34">
        <v>0</v>
      </c>
      <c r="AG216" s="34">
        <v>0</v>
      </c>
      <c r="AH216" s="54" t="s">
        <v>52</v>
      </c>
      <c r="AI216" s="51" t="s">
        <v>56</v>
      </c>
    </row>
    <row r="217" spans="2:35" s="51" customFormat="1" x14ac:dyDescent="0.2">
      <c r="B217" s="51">
        <v>2123921</v>
      </c>
      <c r="C217" s="52">
        <v>5126644292</v>
      </c>
      <c r="D217" s="52">
        <v>5126644066</v>
      </c>
      <c r="E217" s="52">
        <v>4.5599999999999998E-3</v>
      </c>
      <c r="F217" s="51">
        <v>1357</v>
      </c>
      <c r="G217" s="57">
        <v>427</v>
      </c>
      <c r="H217" s="51">
        <v>1357</v>
      </c>
      <c r="I217" s="51">
        <v>1784</v>
      </c>
      <c r="J217" s="51">
        <v>1354</v>
      </c>
      <c r="K217" s="2">
        <v>140.44999999999999</v>
      </c>
      <c r="L217" s="2">
        <v>57.879999999999995</v>
      </c>
      <c r="M217" s="2">
        <v>198.32999999999998</v>
      </c>
      <c r="N217" s="2">
        <v>198.33</v>
      </c>
      <c r="O217" s="2">
        <v>188.41</v>
      </c>
      <c r="P217" s="2">
        <v>188.41</v>
      </c>
      <c r="Q217" s="51" t="s">
        <v>55</v>
      </c>
      <c r="R217" s="53">
        <v>0.1464771048744461</v>
      </c>
      <c r="S217" s="54">
        <v>45071</v>
      </c>
      <c r="T217" s="54" t="s">
        <v>262</v>
      </c>
      <c r="U217" s="54">
        <v>45078.834799999997</v>
      </c>
      <c r="V217" s="26">
        <v>426</v>
      </c>
      <c r="W217" s="51">
        <v>0</v>
      </c>
      <c r="X217" s="51">
        <v>430</v>
      </c>
      <c r="Y217" s="26">
        <v>856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34">
        <v>0</v>
      </c>
      <c r="AG217" s="34">
        <v>0</v>
      </c>
      <c r="AH217" s="54" t="s">
        <v>52</v>
      </c>
      <c r="AI217" s="51" t="s">
        <v>56</v>
      </c>
    </row>
    <row r="218" spans="2:35" s="51" customFormat="1" x14ac:dyDescent="0.2">
      <c r="B218" s="51">
        <v>875743</v>
      </c>
      <c r="C218" s="52">
        <v>3990910000</v>
      </c>
      <c r="D218" s="52">
        <v>3990935330</v>
      </c>
      <c r="E218" s="52">
        <v>4.5999999999999999E-3</v>
      </c>
      <c r="F218" s="51">
        <v>1369</v>
      </c>
      <c r="G218" s="57">
        <v>972</v>
      </c>
      <c r="H218" s="51">
        <v>1369</v>
      </c>
      <c r="I218" s="51">
        <v>2341</v>
      </c>
      <c r="J218" s="51">
        <v>1942</v>
      </c>
      <c r="K218" s="2">
        <v>149.96</v>
      </c>
      <c r="L218" s="2">
        <v>123.63</v>
      </c>
      <c r="M218" s="2">
        <v>273.59000000000003</v>
      </c>
      <c r="N218" s="2">
        <v>273.58999999999997</v>
      </c>
      <c r="O218" s="2">
        <v>259.91000000000003</v>
      </c>
      <c r="P218" s="2">
        <v>259.91000000000003</v>
      </c>
      <c r="Q218" s="51" t="s">
        <v>55</v>
      </c>
      <c r="R218" s="53">
        <v>0.14088053553038105</v>
      </c>
      <c r="S218" s="54">
        <v>45065</v>
      </c>
      <c r="T218" s="54" t="s">
        <v>263</v>
      </c>
      <c r="U218" s="54">
        <v>45076.8364</v>
      </c>
      <c r="V218" s="26">
        <v>971</v>
      </c>
      <c r="W218" s="51">
        <v>0</v>
      </c>
      <c r="X218" s="51">
        <v>399</v>
      </c>
      <c r="Y218" s="26">
        <v>1370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34">
        <v>0</v>
      </c>
      <c r="AG218" s="34">
        <v>0</v>
      </c>
      <c r="AH218" s="54" t="s">
        <v>52</v>
      </c>
      <c r="AI218" s="51" t="s">
        <v>56</v>
      </c>
    </row>
    <row r="219" spans="2:35" s="51" customFormat="1" x14ac:dyDescent="0.2">
      <c r="B219" s="51">
        <v>1322456</v>
      </c>
      <c r="C219" s="52">
        <v>5530197246</v>
      </c>
      <c r="D219" s="52">
        <v>5530197473</v>
      </c>
      <c r="E219" s="52">
        <v>4.62E-3</v>
      </c>
      <c r="F219" s="51">
        <v>1375</v>
      </c>
      <c r="G219" s="57">
        <v>470</v>
      </c>
      <c r="H219" s="51">
        <v>1375</v>
      </c>
      <c r="I219" s="51">
        <v>1845</v>
      </c>
      <c r="J219" s="51">
        <v>1538</v>
      </c>
      <c r="K219" s="2">
        <v>165.12</v>
      </c>
      <c r="L219" s="2">
        <v>65.16</v>
      </c>
      <c r="M219" s="2">
        <v>230.28</v>
      </c>
      <c r="N219" s="2">
        <v>230.28</v>
      </c>
      <c r="O219" s="2">
        <v>218.77</v>
      </c>
      <c r="P219" s="2">
        <v>218.77</v>
      </c>
      <c r="Q219" s="51" t="s">
        <v>55</v>
      </c>
      <c r="R219" s="53">
        <v>0.14972691807542263</v>
      </c>
      <c r="S219" s="54">
        <v>45065</v>
      </c>
      <c r="T219" s="54" t="s">
        <v>264</v>
      </c>
      <c r="U219" s="54">
        <v>45071.834999999999</v>
      </c>
      <c r="V219" s="26">
        <v>470</v>
      </c>
      <c r="W219" s="51">
        <v>0</v>
      </c>
      <c r="X219" s="51">
        <v>307</v>
      </c>
      <c r="Y219" s="26">
        <v>777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34">
        <v>0</v>
      </c>
      <c r="AG219" s="34">
        <v>0</v>
      </c>
      <c r="AH219" s="54" t="s">
        <v>52</v>
      </c>
      <c r="AI219" s="51" t="s">
        <v>56</v>
      </c>
    </row>
    <row r="220" spans="2:35" s="51" customFormat="1" x14ac:dyDescent="0.2">
      <c r="B220" s="51">
        <v>943807</v>
      </c>
      <c r="C220" s="52">
        <v>5142460000</v>
      </c>
      <c r="D220" s="52">
        <v>5142448887</v>
      </c>
      <c r="E220" s="52">
        <v>4.6499999999999996E-3</v>
      </c>
      <c r="F220" s="51">
        <v>1383</v>
      </c>
      <c r="G220" s="57">
        <v>15</v>
      </c>
      <c r="H220" s="51">
        <v>1383</v>
      </c>
      <c r="I220" s="51">
        <v>1398</v>
      </c>
      <c r="J220" s="51">
        <v>1162</v>
      </c>
      <c r="K220" s="2">
        <v>173.79</v>
      </c>
      <c r="L220" s="2">
        <v>2.0300000000000002</v>
      </c>
      <c r="M220" s="2">
        <v>175.82</v>
      </c>
      <c r="N220" s="2">
        <v>175.82</v>
      </c>
      <c r="O220" s="2">
        <v>167.03</v>
      </c>
      <c r="P220" s="2">
        <v>167.03</v>
      </c>
      <c r="Q220" s="51" t="s">
        <v>55</v>
      </c>
      <c r="R220" s="53">
        <v>0.15130808950086058</v>
      </c>
      <c r="S220" s="54">
        <v>45064</v>
      </c>
      <c r="T220" s="54" t="s">
        <v>265</v>
      </c>
      <c r="U220" s="54">
        <v>45069.835700000003</v>
      </c>
      <c r="V220" s="26">
        <v>14</v>
      </c>
      <c r="W220" s="51">
        <v>0</v>
      </c>
      <c r="X220" s="51">
        <v>236</v>
      </c>
      <c r="Y220" s="26">
        <v>250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34">
        <v>0</v>
      </c>
      <c r="AG220" s="34">
        <v>0</v>
      </c>
      <c r="AH220" s="54" t="s">
        <v>52</v>
      </c>
      <c r="AI220" s="51" t="s">
        <v>56</v>
      </c>
    </row>
    <row r="221" spans="2:35" s="51" customFormat="1" x14ac:dyDescent="0.2">
      <c r="B221" s="51">
        <v>1237994</v>
      </c>
      <c r="C221" s="52">
        <v>7891320000</v>
      </c>
      <c r="D221" s="52">
        <v>7891384628</v>
      </c>
      <c r="E221" s="52">
        <v>4.6499999999999996E-3</v>
      </c>
      <c r="F221" s="51">
        <v>1383</v>
      </c>
      <c r="G221" s="57">
        <v>797</v>
      </c>
      <c r="H221" s="51">
        <v>1383</v>
      </c>
      <c r="I221" s="51">
        <v>2180</v>
      </c>
      <c r="J221" s="51">
        <v>1815</v>
      </c>
      <c r="K221" s="2">
        <v>157.38999999999999</v>
      </c>
      <c r="L221" s="2">
        <v>110.5</v>
      </c>
      <c r="M221" s="2">
        <v>267.89</v>
      </c>
      <c r="N221" s="2">
        <v>267.89</v>
      </c>
      <c r="O221" s="2">
        <v>254.5</v>
      </c>
      <c r="P221" s="2">
        <v>254.5</v>
      </c>
      <c r="Q221" s="51" t="s">
        <v>55</v>
      </c>
      <c r="R221" s="53">
        <v>0.14759779614325069</v>
      </c>
      <c r="S221" s="54">
        <v>45063</v>
      </c>
      <c r="T221" s="54" t="s">
        <v>266</v>
      </c>
      <c r="U221" s="54">
        <v>45069.835400000004</v>
      </c>
      <c r="V221" s="26">
        <v>796</v>
      </c>
      <c r="W221" s="51">
        <v>0</v>
      </c>
      <c r="X221" s="51">
        <v>365</v>
      </c>
      <c r="Y221" s="26">
        <v>1161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34">
        <v>0</v>
      </c>
      <c r="AG221" s="34">
        <v>0</v>
      </c>
      <c r="AH221" s="54" t="s">
        <v>52</v>
      </c>
      <c r="AI221" s="51" t="s">
        <v>56</v>
      </c>
    </row>
    <row r="222" spans="2:35" s="51" customFormat="1" x14ac:dyDescent="0.2">
      <c r="B222" s="51">
        <v>2632964</v>
      </c>
      <c r="C222" s="52">
        <v>1835646207</v>
      </c>
      <c r="D222" s="52">
        <v>1833757596</v>
      </c>
      <c r="E222" s="52">
        <v>4.7000000000000002E-3</v>
      </c>
      <c r="F222" s="51">
        <v>1398</v>
      </c>
      <c r="G222" s="57">
        <v>962</v>
      </c>
      <c r="H222" s="51">
        <v>1398</v>
      </c>
      <c r="I222" s="51">
        <v>2360</v>
      </c>
      <c r="J222" s="51">
        <v>1890</v>
      </c>
      <c r="K222" s="2">
        <v>150.56</v>
      </c>
      <c r="L222" s="2">
        <v>140.72</v>
      </c>
      <c r="M222" s="2">
        <v>291.27999999999997</v>
      </c>
      <c r="N222" s="2">
        <v>291.27999999999997</v>
      </c>
      <c r="O222" s="2">
        <v>276.72000000000003</v>
      </c>
      <c r="P222" s="2">
        <v>276.72000000000003</v>
      </c>
      <c r="Q222" s="51" t="s">
        <v>55</v>
      </c>
      <c r="R222" s="53">
        <v>0.1541164021164021</v>
      </c>
      <c r="S222" s="54">
        <v>45062</v>
      </c>
      <c r="T222" s="54" t="s">
        <v>267</v>
      </c>
      <c r="U222" s="54">
        <v>45067.834799999997</v>
      </c>
      <c r="V222" s="26">
        <v>961</v>
      </c>
      <c r="W222" s="51">
        <v>0</v>
      </c>
      <c r="X222" s="51">
        <v>470</v>
      </c>
      <c r="Y222" s="26">
        <v>1431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34">
        <v>0</v>
      </c>
      <c r="AG222" s="34">
        <v>0</v>
      </c>
      <c r="AH222" s="54" t="s">
        <v>52</v>
      </c>
      <c r="AI222" s="51" t="s">
        <v>56</v>
      </c>
    </row>
    <row r="223" spans="2:35" s="51" customFormat="1" x14ac:dyDescent="0.2">
      <c r="B223" s="51">
        <v>1290802</v>
      </c>
      <c r="C223" s="52">
        <v>7992443383</v>
      </c>
      <c r="D223" s="52">
        <v>7992443062</v>
      </c>
      <c r="E223" s="52">
        <v>4.7400000000000003E-3</v>
      </c>
      <c r="F223" s="51">
        <v>1410</v>
      </c>
      <c r="G223" s="57">
        <v>868</v>
      </c>
      <c r="H223" s="51">
        <v>1410</v>
      </c>
      <c r="I223" s="51">
        <v>2278</v>
      </c>
      <c r="J223" s="51">
        <v>1860</v>
      </c>
      <c r="K223" s="2">
        <v>153.38</v>
      </c>
      <c r="L223" s="2">
        <v>120.35000000000001</v>
      </c>
      <c r="M223" s="2">
        <v>273.73</v>
      </c>
      <c r="N223" s="2">
        <v>273.73</v>
      </c>
      <c r="O223" s="2">
        <v>260.04000000000002</v>
      </c>
      <c r="P223" s="2">
        <v>260.04000000000002</v>
      </c>
      <c r="Q223" s="51" t="s">
        <v>55</v>
      </c>
      <c r="R223" s="53">
        <v>0.14716666666666667</v>
      </c>
      <c r="S223" s="54">
        <v>45070</v>
      </c>
      <c r="T223" s="54" t="s">
        <v>268</v>
      </c>
      <c r="U223" s="54">
        <v>45091.8338</v>
      </c>
      <c r="V223" s="26">
        <v>867</v>
      </c>
      <c r="W223" s="51">
        <v>0</v>
      </c>
      <c r="X223" s="51">
        <v>418</v>
      </c>
      <c r="Y223" s="26">
        <v>1285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34">
        <v>0</v>
      </c>
      <c r="AG223" s="34">
        <v>0</v>
      </c>
      <c r="AH223" s="54" t="s">
        <v>52</v>
      </c>
      <c r="AI223" s="51" t="s">
        <v>56</v>
      </c>
    </row>
    <row r="224" spans="2:35" s="51" customFormat="1" x14ac:dyDescent="0.2">
      <c r="B224" s="51">
        <v>1293575</v>
      </c>
      <c r="C224" s="52">
        <v>1623300000</v>
      </c>
      <c r="D224" s="52">
        <v>1623323548</v>
      </c>
      <c r="E224" s="52">
        <v>4.7999999999999996E-3</v>
      </c>
      <c r="F224" s="51">
        <v>1428</v>
      </c>
      <c r="G224" s="57">
        <v>593</v>
      </c>
      <c r="H224" s="51">
        <v>1428</v>
      </c>
      <c r="I224" s="51">
        <v>2021</v>
      </c>
      <c r="J224" s="51">
        <v>1622</v>
      </c>
      <c r="K224" s="2">
        <v>153.47</v>
      </c>
      <c r="L224" s="2">
        <v>93.21</v>
      </c>
      <c r="M224" s="2">
        <v>246.68</v>
      </c>
      <c r="N224" s="2">
        <v>246.68</v>
      </c>
      <c r="O224" s="2">
        <v>234.35</v>
      </c>
      <c r="P224" s="2">
        <v>234.35</v>
      </c>
      <c r="Q224" s="51" t="s">
        <v>55</v>
      </c>
      <c r="R224" s="53">
        <v>0.1520838471023428</v>
      </c>
      <c r="S224" s="54">
        <v>45065</v>
      </c>
      <c r="T224" s="54" t="s">
        <v>269</v>
      </c>
      <c r="U224" s="54">
        <v>45071.834999999999</v>
      </c>
      <c r="V224" s="26">
        <v>593</v>
      </c>
      <c r="W224" s="51">
        <v>0</v>
      </c>
      <c r="X224" s="51">
        <v>399</v>
      </c>
      <c r="Y224" s="26">
        <v>992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34">
        <v>0</v>
      </c>
      <c r="AG224" s="34">
        <v>0</v>
      </c>
      <c r="AH224" s="54" t="s">
        <v>52</v>
      </c>
      <c r="AI224" s="51" t="s">
        <v>56</v>
      </c>
    </row>
    <row r="225" spans="2:35" s="51" customFormat="1" x14ac:dyDescent="0.2">
      <c r="B225" s="51">
        <v>1112687</v>
      </c>
      <c r="C225" s="52">
        <v>4126852227</v>
      </c>
      <c r="D225" s="52">
        <v>4126852915</v>
      </c>
      <c r="E225" s="52">
        <v>4.8999999999999998E-3</v>
      </c>
      <c r="F225" s="51">
        <v>1458</v>
      </c>
      <c r="G225" s="57">
        <v>87</v>
      </c>
      <c r="H225" s="51">
        <v>1458</v>
      </c>
      <c r="I225" s="51">
        <v>1545</v>
      </c>
      <c r="J225" s="51">
        <v>1336</v>
      </c>
      <c r="K225" s="2">
        <v>189.24</v>
      </c>
      <c r="L225" s="2">
        <v>11.79</v>
      </c>
      <c r="M225" s="2">
        <v>201.03</v>
      </c>
      <c r="N225" s="2">
        <v>201.03</v>
      </c>
      <c r="O225" s="2">
        <v>190.98</v>
      </c>
      <c r="P225" s="2">
        <v>190.98</v>
      </c>
      <c r="Q225" s="51" t="s">
        <v>55</v>
      </c>
      <c r="R225" s="53">
        <v>0.15047155688622754</v>
      </c>
      <c r="S225" s="54">
        <v>45065</v>
      </c>
      <c r="T225" s="54" t="s">
        <v>270</v>
      </c>
      <c r="U225" s="54">
        <v>45070.835299999999</v>
      </c>
      <c r="V225" s="26">
        <v>86</v>
      </c>
      <c r="W225" s="51">
        <v>0</v>
      </c>
      <c r="X225" s="51">
        <v>209</v>
      </c>
      <c r="Y225" s="26">
        <v>295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34">
        <v>0</v>
      </c>
      <c r="AG225" s="34">
        <v>0</v>
      </c>
      <c r="AH225" s="54" t="s">
        <v>52</v>
      </c>
      <c r="AI225" s="51" t="s">
        <v>56</v>
      </c>
    </row>
    <row r="226" spans="2:35" s="51" customFormat="1" x14ac:dyDescent="0.2">
      <c r="B226" s="51">
        <v>1302696</v>
      </c>
      <c r="C226" s="52">
        <v>2891700000</v>
      </c>
      <c r="D226" s="52">
        <v>2891700878</v>
      </c>
      <c r="E226" s="52">
        <v>4.9100000000000003E-3</v>
      </c>
      <c r="F226" s="51">
        <v>1461</v>
      </c>
      <c r="G226" s="57">
        <v>1356</v>
      </c>
      <c r="H226" s="51">
        <v>1461</v>
      </c>
      <c r="I226" s="51">
        <v>2817</v>
      </c>
      <c r="J226" s="51">
        <v>2147</v>
      </c>
      <c r="K226" s="2">
        <v>119.85</v>
      </c>
      <c r="L226" s="2">
        <v>122.08</v>
      </c>
      <c r="M226" s="2">
        <v>241.93</v>
      </c>
      <c r="N226" s="2">
        <v>241.93</v>
      </c>
      <c r="O226" s="2">
        <v>229.83</v>
      </c>
      <c r="P226" s="2">
        <v>229.83</v>
      </c>
      <c r="Q226" s="51" t="s">
        <v>55</v>
      </c>
      <c r="R226" s="53">
        <v>0.11268281322775967</v>
      </c>
      <c r="S226" s="54">
        <v>45071</v>
      </c>
      <c r="T226" s="54" t="s">
        <v>271</v>
      </c>
      <c r="U226" s="54">
        <v>45076.835500000001</v>
      </c>
      <c r="V226" s="26">
        <v>1356</v>
      </c>
      <c r="W226" s="51">
        <v>0</v>
      </c>
      <c r="X226" s="51">
        <v>670</v>
      </c>
      <c r="Y226" s="26">
        <v>2026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34">
        <v>0</v>
      </c>
      <c r="AG226" s="34">
        <v>0</v>
      </c>
      <c r="AH226" s="54" t="s">
        <v>52</v>
      </c>
      <c r="AI226" s="51" t="s">
        <v>56</v>
      </c>
    </row>
    <row r="227" spans="2:35" s="51" customFormat="1" x14ac:dyDescent="0.2">
      <c r="B227" s="51">
        <v>1295411</v>
      </c>
      <c r="C227" s="52">
        <v>9203841000</v>
      </c>
      <c r="D227" s="52">
        <v>9203841486</v>
      </c>
      <c r="E227" s="52">
        <v>4.9399999999999999E-3</v>
      </c>
      <c r="F227" s="51">
        <v>1470</v>
      </c>
      <c r="G227" s="57">
        <v>643</v>
      </c>
      <c r="H227" s="51">
        <v>1470</v>
      </c>
      <c r="I227" s="51">
        <v>2113</v>
      </c>
      <c r="J227" s="51">
        <v>1743</v>
      </c>
      <c r="K227" s="2">
        <v>166.67</v>
      </c>
      <c r="L227" s="2">
        <v>87.16</v>
      </c>
      <c r="M227" s="2">
        <v>253.82999999999998</v>
      </c>
      <c r="N227" s="2">
        <v>253.83</v>
      </c>
      <c r="O227" s="2">
        <v>241.14</v>
      </c>
      <c r="P227" s="2">
        <v>241.14</v>
      </c>
      <c r="Q227" s="51" t="s">
        <v>55</v>
      </c>
      <c r="R227" s="53">
        <v>0.14562822719449225</v>
      </c>
      <c r="S227" s="54">
        <v>45065</v>
      </c>
      <c r="T227" s="54" t="s">
        <v>272</v>
      </c>
      <c r="U227" s="54">
        <v>45071.834799999997</v>
      </c>
      <c r="V227" s="26">
        <v>643</v>
      </c>
      <c r="W227" s="51">
        <v>0</v>
      </c>
      <c r="X227" s="51">
        <v>370</v>
      </c>
      <c r="Y227" s="26">
        <v>1013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34">
        <v>0</v>
      </c>
      <c r="AG227" s="34">
        <v>0</v>
      </c>
      <c r="AH227" s="54" t="s">
        <v>52</v>
      </c>
      <c r="AI227" s="51" t="s">
        <v>56</v>
      </c>
    </row>
    <row r="228" spans="2:35" s="51" customFormat="1" x14ac:dyDescent="0.2">
      <c r="B228" s="51">
        <v>1322038</v>
      </c>
      <c r="C228" s="52">
        <v>669031000</v>
      </c>
      <c r="D228" s="52">
        <v>669029524</v>
      </c>
      <c r="E228" s="52">
        <v>5.0499999999999998E-3</v>
      </c>
      <c r="F228" s="51">
        <v>1502</v>
      </c>
      <c r="G228" s="57">
        <v>632</v>
      </c>
      <c r="H228" s="51">
        <v>1502</v>
      </c>
      <c r="I228" s="51">
        <v>2134</v>
      </c>
      <c r="J228" s="51">
        <v>1339</v>
      </c>
      <c r="K228" s="2">
        <v>114.7</v>
      </c>
      <c r="L228" s="2">
        <v>92.449999999999989</v>
      </c>
      <c r="M228" s="2">
        <v>207.14999999999998</v>
      </c>
      <c r="N228" s="2">
        <v>207.15</v>
      </c>
      <c r="O228" s="2">
        <v>196.79</v>
      </c>
      <c r="P228" s="2">
        <v>196.79</v>
      </c>
      <c r="Q228" s="51" t="s">
        <v>55</v>
      </c>
      <c r="R228" s="53">
        <v>0.15470500373412996</v>
      </c>
      <c r="S228" s="54">
        <v>45064</v>
      </c>
      <c r="T228" s="54" t="s">
        <v>273</v>
      </c>
      <c r="U228" s="54">
        <v>45073.834900000002</v>
      </c>
      <c r="V228" s="26">
        <v>631</v>
      </c>
      <c r="W228" s="51">
        <v>0</v>
      </c>
      <c r="X228" s="51">
        <v>795</v>
      </c>
      <c r="Y228" s="26">
        <v>1426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34">
        <v>0</v>
      </c>
      <c r="AG228" s="34">
        <v>0</v>
      </c>
      <c r="AH228" s="54" t="s">
        <v>52</v>
      </c>
      <c r="AI228" s="51" t="s">
        <v>56</v>
      </c>
    </row>
    <row r="229" spans="2:35" s="51" customFormat="1" x14ac:dyDescent="0.2">
      <c r="B229" s="51">
        <v>1322613</v>
      </c>
      <c r="C229" s="52">
        <v>6812443763</v>
      </c>
      <c r="D229" s="52">
        <v>6812443427</v>
      </c>
      <c r="E229" s="52">
        <v>5.1900000000000002E-3</v>
      </c>
      <c r="F229" s="51">
        <v>1544</v>
      </c>
      <c r="G229" s="57">
        <v>567</v>
      </c>
      <c r="H229" s="51">
        <v>1544</v>
      </c>
      <c r="I229" s="51">
        <v>2111</v>
      </c>
      <c r="J229" s="51">
        <v>1686</v>
      </c>
      <c r="K229" s="2">
        <v>169.54</v>
      </c>
      <c r="L229" s="2">
        <v>76.86</v>
      </c>
      <c r="M229" s="2">
        <v>246.39999999999998</v>
      </c>
      <c r="N229" s="2">
        <v>246.4</v>
      </c>
      <c r="O229" s="2">
        <v>234.08</v>
      </c>
      <c r="P229" s="2">
        <v>234.08</v>
      </c>
      <c r="Q229" s="51" t="s">
        <v>55</v>
      </c>
      <c r="R229" s="53">
        <v>0.14614472123368921</v>
      </c>
      <c r="S229" s="54">
        <v>45071</v>
      </c>
      <c r="T229" s="54" t="s">
        <v>274</v>
      </c>
      <c r="U229" s="54">
        <v>45077.834999999999</v>
      </c>
      <c r="V229" s="26">
        <v>566</v>
      </c>
      <c r="W229" s="51">
        <v>0</v>
      </c>
      <c r="X229" s="51">
        <v>425</v>
      </c>
      <c r="Y229" s="26">
        <v>991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34">
        <v>0</v>
      </c>
      <c r="AG229" s="34">
        <v>0</v>
      </c>
      <c r="AH229" s="54" t="s">
        <v>52</v>
      </c>
      <c r="AI229" s="51" t="s">
        <v>56</v>
      </c>
    </row>
    <row r="230" spans="2:35" s="51" customFormat="1" x14ac:dyDescent="0.2">
      <c r="B230" s="51">
        <v>924467</v>
      </c>
      <c r="C230" s="52">
        <v>6998481000</v>
      </c>
      <c r="D230" s="52">
        <v>6998442114</v>
      </c>
      <c r="E230" s="52">
        <v>5.1999999999999998E-3</v>
      </c>
      <c r="F230" s="51">
        <v>1547</v>
      </c>
      <c r="G230" s="57">
        <v>936</v>
      </c>
      <c r="H230" s="51">
        <v>1547</v>
      </c>
      <c r="I230" s="51">
        <v>2483</v>
      </c>
      <c r="J230" s="51">
        <v>1757</v>
      </c>
      <c r="K230" s="2">
        <v>124.39</v>
      </c>
      <c r="L230" s="2">
        <v>114.44999999999999</v>
      </c>
      <c r="M230" s="2">
        <v>238.83999999999997</v>
      </c>
      <c r="N230" s="2">
        <v>238.84</v>
      </c>
      <c r="O230" s="2">
        <v>226.9</v>
      </c>
      <c r="P230" s="2">
        <v>226.9</v>
      </c>
      <c r="Q230" s="51" t="s">
        <v>55</v>
      </c>
      <c r="R230" s="53">
        <v>0.13593625498007969</v>
      </c>
      <c r="S230" s="54">
        <v>45062</v>
      </c>
      <c r="T230" s="54" t="s">
        <v>275</v>
      </c>
      <c r="U230" s="54">
        <v>45068.834999999999</v>
      </c>
      <c r="V230" s="26">
        <v>936</v>
      </c>
      <c r="W230" s="51">
        <v>0</v>
      </c>
      <c r="X230" s="51">
        <v>726</v>
      </c>
      <c r="Y230" s="26">
        <v>1662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34">
        <v>0</v>
      </c>
      <c r="AG230" s="34">
        <v>0</v>
      </c>
      <c r="AH230" s="54" t="s">
        <v>52</v>
      </c>
      <c r="AI230" s="51" t="s">
        <v>56</v>
      </c>
    </row>
    <row r="231" spans="2:35" s="51" customFormat="1" x14ac:dyDescent="0.2">
      <c r="B231" s="51">
        <v>1336865</v>
      </c>
      <c r="C231" s="52">
        <v>8278873438</v>
      </c>
      <c r="D231" s="52">
        <v>8278873722</v>
      </c>
      <c r="E231" s="52">
        <v>5.2399999999999999E-3</v>
      </c>
      <c r="F231" s="51">
        <v>1559</v>
      </c>
      <c r="G231" s="57">
        <v>0</v>
      </c>
      <c r="H231" s="51">
        <v>1559</v>
      </c>
      <c r="I231" s="51">
        <v>1559</v>
      </c>
      <c r="J231" s="51">
        <v>871</v>
      </c>
      <c r="K231" s="2">
        <v>131.97</v>
      </c>
      <c r="L231" s="2">
        <v>0</v>
      </c>
      <c r="M231" s="2">
        <v>131.97</v>
      </c>
      <c r="N231" s="2">
        <v>131.97</v>
      </c>
      <c r="O231" s="2">
        <v>125.37</v>
      </c>
      <c r="P231" s="2">
        <v>125.37</v>
      </c>
      <c r="Q231" s="51" t="s">
        <v>55</v>
      </c>
      <c r="R231" s="53">
        <v>0.15151549942594719</v>
      </c>
      <c r="S231" s="54">
        <v>45064</v>
      </c>
      <c r="T231" s="54" t="s">
        <v>276</v>
      </c>
      <c r="U231" s="54">
        <v>45071.835299999999</v>
      </c>
      <c r="V231" s="26">
        <v>0</v>
      </c>
      <c r="W231" s="51">
        <v>0</v>
      </c>
      <c r="X231" s="51">
        <v>688</v>
      </c>
      <c r="Y231" s="26">
        <v>688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34">
        <v>0</v>
      </c>
      <c r="AG231" s="34">
        <v>0</v>
      </c>
      <c r="AH231" s="54" t="s">
        <v>52</v>
      </c>
      <c r="AI231" s="51" t="s">
        <v>56</v>
      </c>
    </row>
    <row r="232" spans="2:35" s="51" customFormat="1" x14ac:dyDescent="0.2">
      <c r="B232" s="51">
        <v>1289316</v>
      </c>
      <c r="C232" s="52">
        <v>3193168895</v>
      </c>
      <c r="D232" s="52">
        <v>3193168806</v>
      </c>
      <c r="E232" s="52">
        <v>5.3E-3</v>
      </c>
      <c r="F232" s="51">
        <v>1577</v>
      </c>
      <c r="G232" s="57">
        <v>537</v>
      </c>
      <c r="H232" s="51">
        <v>1577</v>
      </c>
      <c r="I232" s="51">
        <v>2114</v>
      </c>
      <c r="J232" s="51">
        <v>1577</v>
      </c>
      <c r="K232" s="2">
        <v>157.57</v>
      </c>
      <c r="L232" s="2">
        <v>72.790000000000006</v>
      </c>
      <c r="M232" s="2">
        <v>230.36</v>
      </c>
      <c r="N232" s="2">
        <v>230.36</v>
      </c>
      <c r="O232" s="2">
        <v>218.84</v>
      </c>
      <c r="P232" s="2">
        <v>218.84</v>
      </c>
      <c r="Q232" s="51" t="s">
        <v>55</v>
      </c>
      <c r="R232" s="53">
        <v>0.14607482561826254</v>
      </c>
      <c r="S232" s="54">
        <v>45071</v>
      </c>
      <c r="T232" s="54" t="s">
        <v>277</v>
      </c>
      <c r="U232" s="54">
        <v>45083.554199999999</v>
      </c>
      <c r="V232" s="26">
        <v>537</v>
      </c>
      <c r="W232" s="51">
        <v>0</v>
      </c>
      <c r="X232" s="51">
        <v>537</v>
      </c>
      <c r="Y232" s="26">
        <v>1074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34">
        <v>0</v>
      </c>
      <c r="AG232" s="34">
        <v>0</v>
      </c>
      <c r="AH232" s="54" t="s">
        <v>52</v>
      </c>
      <c r="AI232" s="51" t="s">
        <v>56</v>
      </c>
    </row>
    <row r="233" spans="2:35" s="51" customFormat="1" x14ac:dyDescent="0.2">
      <c r="B233" s="51">
        <v>880659</v>
      </c>
      <c r="C233" s="52">
        <v>9804151000</v>
      </c>
      <c r="D233" s="52">
        <v>9804174043</v>
      </c>
      <c r="E233" s="52">
        <v>5.3200000000000001E-3</v>
      </c>
      <c r="F233" s="51">
        <v>1583</v>
      </c>
      <c r="G233" s="57">
        <v>330</v>
      </c>
      <c r="H233" s="51">
        <v>1583</v>
      </c>
      <c r="I233" s="51">
        <v>1913</v>
      </c>
      <c r="J233" s="51">
        <v>1213</v>
      </c>
      <c r="K233" s="2">
        <v>133.79</v>
      </c>
      <c r="L233" s="2">
        <v>44.730000000000004</v>
      </c>
      <c r="M233" s="2">
        <v>178.51999999999998</v>
      </c>
      <c r="N233" s="2">
        <v>178.52</v>
      </c>
      <c r="O233" s="2">
        <v>169.59</v>
      </c>
      <c r="P233" s="2">
        <v>169.59</v>
      </c>
      <c r="Q233" s="51" t="s">
        <v>55</v>
      </c>
      <c r="R233" s="53">
        <v>0.14717230008244023</v>
      </c>
      <c r="S233" s="54">
        <v>45068</v>
      </c>
      <c r="T233" s="54" t="s">
        <v>278</v>
      </c>
      <c r="U233" s="54">
        <v>45077.8338</v>
      </c>
      <c r="V233" s="26">
        <v>330</v>
      </c>
      <c r="W233" s="51">
        <v>0</v>
      </c>
      <c r="X233" s="51">
        <v>700</v>
      </c>
      <c r="Y233" s="26">
        <v>1030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34">
        <v>0</v>
      </c>
      <c r="AG233" s="34">
        <v>0</v>
      </c>
      <c r="AH233" s="54" t="s">
        <v>52</v>
      </c>
      <c r="AI233" s="51" t="s">
        <v>56</v>
      </c>
    </row>
    <row r="234" spans="2:35" s="51" customFormat="1" x14ac:dyDescent="0.2">
      <c r="B234" s="51">
        <v>1389980</v>
      </c>
      <c r="C234" s="52">
        <v>9681992633</v>
      </c>
      <c r="D234" s="52">
        <v>9681992780</v>
      </c>
      <c r="E234" s="52">
        <v>5.3400000000000001E-3</v>
      </c>
      <c r="F234" s="51">
        <v>1589</v>
      </c>
      <c r="G234" s="57">
        <v>1178</v>
      </c>
      <c r="H234" s="51">
        <v>1589</v>
      </c>
      <c r="I234" s="51">
        <v>2767</v>
      </c>
      <c r="J234" s="51">
        <v>2180</v>
      </c>
      <c r="K234" s="2">
        <v>152</v>
      </c>
      <c r="L234" s="2">
        <v>185.17000000000002</v>
      </c>
      <c r="M234" s="2">
        <v>337.17</v>
      </c>
      <c r="N234" s="2">
        <v>337.17</v>
      </c>
      <c r="O234" s="2">
        <v>320.31</v>
      </c>
      <c r="P234" s="2">
        <v>320.31</v>
      </c>
      <c r="Q234" s="51" t="s">
        <v>55</v>
      </c>
      <c r="R234" s="53">
        <v>0.1546651376146789</v>
      </c>
      <c r="S234" s="54">
        <v>45071</v>
      </c>
      <c r="T234" s="54" t="s">
        <v>279</v>
      </c>
      <c r="U234" s="54">
        <v>45077.835099999997</v>
      </c>
      <c r="V234" s="26">
        <v>1178</v>
      </c>
      <c r="W234" s="51">
        <v>0</v>
      </c>
      <c r="X234" s="51">
        <v>587</v>
      </c>
      <c r="Y234" s="26">
        <v>1765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34">
        <v>0</v>
      </c>
      <c r="AG234" s="34">
        <v>0</v>
      </c>
      <c r="AH234" s="54" t="s">
        <v>52</v>
      </c>
      <c r="AI234" s="51" t="s">
        <v>56</v>
      </c>
    </row>
    <row r="235" spans="2:35" s="51" customFormat="1" x14ac:dyDescent="0.2">
      <c r="B235" s="51">
        <v>1283085</v>
      </c>
      <c r="C235" s="52">
        <v>4510402000</v>
      </c>
      <c r="D235" s="52">
        <v>4510439268</v>
      </c>
      <c r="E235" s="52">
        <v>5.4400000000000004E-3</v>
      </c>
      <c r="F235" s="51">
        <v>1619</v>
      </c>
      <c r="G235" s="57">
        <v>456</v>
      </c>
      <c r="H235" s="51">
        <v>1619</v>
      </c>
      <c r="I235" s="51">
        <v>2075</v>
      </c>
      <c r="J235" s="51">
        <v>1296</v>
      </c>
      <c r="K235" s="2">
        <v>127.27</v>
      </c>
      <c r="L235" s="2">
        <v>61.81</v>
      </c>
      <c r="M235" s="2">
        <v>189.07999999999998</v>
      </c>
      <c r="N235" s="2">
        <v>189.08</v>
      </c>
      <c r="O235" s="2">
        <v>179.63</v>
      </c>
      <c r="P235" s="2">
        <v>179.63</v>
      </c>
      <c r="Q235" s="51" t="s">
        <v>55</v>
      </c>
      <c r="R235" s="53">
        <v>0.14589506172839506</v>
      </c>
      <c r="S235" s="54">
        <v>45065</v>
      </c>
      <c r="T235" s="54" t="s">
        <v>280</v>
      </c>
      <c r="U235" s="54">
        <v>45072.835599999999</v>
      </c>
      <c r="V235" s="26">
        <v>456</v>
      </c>
      <c r="W235" s="51">
        <v>0</v>
      </c>
      <c r="X235" s="51">
        <v>779</v>
      </c>
      <c r="Y235" s="26">
        <v>1235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34">
        <v>0</v>
      </c>
      <c r="AG235" s="34">
        <v>0</v>
      </c>
      <c r="AH235" s="54" t="s">
        <v>52</v>
      </c>
      <c r="AI235" s="51" t="s">
        <v>56</v>
      </c>
    </row>
    <row r="236" spans="2:35" s="51" customFormat="1" x14ac:dyDescent="0.2">
      <c r="B236" s="51">
        <v>1290769</v>
      </c>
      <c r="C236" s="52">
        <v>9586129795</v>
      </c>
      <c r="D236" s="52">
        <v>9586129147</v>
      </c>
      <c r="E236" s="52">
        <v>5.4799999999999996E-3</v>
      </c>
      <c r="F236" s="51">
        <v>1630</v>
      </c>
      <c r="G236" s="57">
        <v>220</v>
      </c>
      <c r="H236" s="51">
        <v>1630</v>
      </c>
      <c r="I236" s="51">
        <v>1850</v>
      </c>
      <c r="J236" s="51">
        <v>1791</v>
      </c>
      <c r="K236" s="2">
        <v>238.02</v>
      </c>
      <c r="L236" s="2">
        <v>29.82</v>
      </c>
      <c r="M236" s="2">
        <v>267.84000000000003</v>
      </c>
      <c r="N236" s="2">
        <v>267.83999999999997</v>
      </c>
      <c r="O236" s="2">
        <v>254.45</v>
      </c>
      <c r="P236" s="2">
        <v>254.45</v>
      </c>
      <c r="Q236" s="51" t="s">
        <v>55</v>
      </c>
      <c r="R236" s="53">
        <v>0.14954773869346732</v>
      </c>
      <c r="S236" s="54">
        <v>45062</v>
      </c>
      <c r="T236" s="54" t="s">
        <v>281</v>
      </c>
      <c r="U236" s="54">
        <v>45069.834799999997</v>
      </c>
      <c r="V236" s="26">
        <v>220</v>
      </c>
      <c r="W236" s="51">
        <v>0</v>
      </c>
      <c r="X236" s="51">
        <v>59</v>
      </c>
      <c r="Y236" s="26">
        <v>279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34">
        <v>0</v>
      </c>
      <c r="AG236" s="34">
        <v>0</v>
      </c>
      <c r="AH236" s="54" t="s">
        <v>52</v>
      </c>
      <c r="AI236" s="51" t="s">
        <v>56</v>
      </c>
    </row>
    <row r="237" spans="2:35" s="51" customFormat="1" x14ac:dyDescent="0.2">
      <c r="B237" s="51">
        <v>1121158</v>
      </c>
      <c r="C237" s="52">
        <v>219910326</v>
      </c>
      <c r="D237" s="52">
        <v>219910556</v>
      </c>
      <c r="E237" s="52">
        <v>5.4900000000000001E-3</v>
      </c>
      <c r="F237" s="51">
        <v>1633</v>
      </c>
      <c r="G237" s="57">
        <v>357</v>
      </c>
      <c r="H237" s="51">
        <v>1633</v>
      </c>
      <c r="I237" s="51">
        <v>1990</v>
      </c>
      <c r="J237" s="51">
        <v>1757</v>
      </c>
      <c r="K237" s="2">
        <v>212.12</v>
      </c>
      <c r="L237" s="2">
        <v>48.39</v>
      </c>
      <c r="M237" s="2">
        <v>260.51</v>
      </c>
      <c r="N237" s="2">
        <v>260.51</v>
      </c>
      <c r="O237" s="2">
        <v>247.48</v>
      </c>
      <c r="P237" s="2">
        <v>247.48</v>
      </c>
      <c r="Q237" s="51" t="s">
        <v>55</v>
      </c>
      <c r="R237" s="53">
        <v>0.14826977803073421</v>
      </c>
      <c r="S237" s="54">
        <v>45069</v>
      </c>
      <c r="T237" s="54" t="s">
        <v>282</v>
      </c>
      <c r="U237" s="54">
        <v>45079.597600000001</v>
      </c>
      <c r="V237" s="26">
        <v>356</v>
      </c>
      <c r="W237" s="51">
        <v>0</v>
      </c>
      <c r="X237" s="51">
        <v>233</v>
      </c>
      <c r="Y237" s="26">
        <v>589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34">
        <v>0</v>
      </c>
      <c r="AG237" s="34">
        <v>0</v>
      </c>
      <c r="AH237" s="54" t="s">
        <v>52</v>
      </c>
      <c r="AI237" s="51" t="s">
        <v>56</v>
      </c>
    </row>
    <row r="238" spans="2:35" s="51" customFormat="1" x14ac:dyDescent="0.2">
      <c r="B238" s="51">
        <v>1017341</v>
      </c>
      <c r="C238" s="52">
        <v>2571202000</v>
      </c>
      <c r="D238" s="52">
        <v>2571202809</v>
      </c>
      <c r="E238" s="52">
        <v>5.5199999999999997E-3</v>
      </c>
      <c r="F238" s="51">
        <v>1642</v>
      </c>
      <c r="G238" s="57">
        <v>321</v>
      </c>
      <c r="H238" s="51">
        <v>1642</v>
      </c>
      <c r="I238" s="51">
        <v>1963</v>
      </c>
      <c r="J238" s="51">
        <v>1840</v>
      </c>
      <c r="K238" s="2">
        <v>230.14</v>
      </c>
      <c r="L238" s="2">
        <v>43.51</v>
      </c>
      <c r="M238" s="2">
        <v>273.64999999999998</v>
      </c>
      <c r="N238" s="2">
        <v>273.64999999999998</v>
      </c>
      <c r="O238" s="2">
        <v>259.97000000000003</v>
      </c>
      <c r="P238" s="2">
        <v>259.97000000000003</v>
      </c>
      <c r="Q238" s="51" t="s">
        <v>55</v>
      </c>
      <c r="R238" s="53">
        <v>0.1487228260869565</v>
      </c>
      <c r="S238" s="54">
        <v>45062</v>
      </c>
      <c r="T238" s="54" t="s">
        <v>283</v>
      </c>
      <c r="U238" s="54">
        <v>45071.578099999999</v>
      </c>
      <c r="V238" s="26">
        <v>321</v>
      </c>
      <c r="W238" s="51">
        <v>0</v>
      </c>
      <c r="X238" s="51">
        <v>123</v>
      </c>
      <c r="Y238" s="26">
        <v>444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34">
        <v>0</v>
      </c>
      <c r="AG238" s="34">
        <v>0</v>
      </c>
      <c r="AH238" s="54" t="s">
        <v>52</v>
      </c>
      <c r="AI238" s="51" t="s">
        <v>56</v>
      </c>
    </row>
    <row r="239" spans="2:35" s="51" customFormat="1" x14ac:dyDescent="0.2">
      <c r="B239" s="51">
        <v>1303264</v>
      </c>
      <c r="C239" s="52">
        <v>7849421000</v>
      </c>
      <c r="D239" s="52">
        <v>7849402212</v>
      </c>
      <c r="E239" s="52">
        <v>5.5700000000000003E-3</v>
      </c>
      <c r="F239" s="51">
        <v>1657</v>
      </c>
      <c r="G239" s="57">
        <v>1019</v>
      </c>
      <c r="H239" s="51">
        <v>1657</v>
      </c>
      <c r="I239" s="51">
        <v>2676</v>
      </c>
      <c r="J239" s="51">
        <v>2659</v>
      </c>
      <c r="K239" s="2">
        <v>248.49</v>
      </c>
      <c r="L239" s="2">
        <v>91.74</v>
      </c>
      <c r="M239" s="2">
        <v>340.23</v>
      </c>
      <c r="N239" s="2">
        <v>340.23</v>
      </c>
      <c r="O239" s="2">
        <v>323.22000000000003</v>
      </c>
      <c r="P239" s="2">
        <v>323.22000000000003</v>
      </c>
      <c r="Q239" s="51" t="s">
        <v>55</v>
      </c>
      <c r="R239" s="53">
        <v>0.12795411808950735</v>
      </c>
      <c r="S239" s="54">
        <v>45062</v>
      </c>
      <c r="T239" s="54" t="s">
        <v>284</v>
      </c>
      <c r="U239" s="54">
        <v>45071.508600000001</v>
      </c>
      <c r="V239" s="26">
        <v>1018</v>
      </c>
      <c r="W239" s="51">
        <v>0</v>
      </c>
      <c r="X239" s="51">
        <v>17</v>
      </c>
      <c r="Y239" s="26">
        <v>1035</v>
      </c>
      <c r="Z239" s="5">
        <v>170.11</v>
      </c>
      <c r="AA239" s="5">
        <v>0</v>
      </c>
      <c r="AB239" s="5">
        <v>0</v>
      </c>
      <c r="AC239" s="5">
        <v>170.11</v>
      </c>
      <c r="AD239" s="5">
        <v>0</v>
      </c>
      <c r="AE239" s="5">
        <v>0</v>
      </c>
      <c r="AF239" s="34">
        <v>0</v>
      </c>
      <c r="AG239" s="34">
        <v>0</v>
      </c>
      <c r="AH239" s="54" t="s">
        <v>52</v>
      </c>
      <c r="AI239" s="51" t="s">
        <v>56</v>
      </c>
    </row>
    <row r="240" spans="2:35" s="51" customFormat="1" x14ac:dyDescent="0.2">
      <c r="B240" s="51">
        <v>1326849</v>
      </c>
      <c r="C240" s="52">
        <v>8683711000</v>
      </c>
      <c r="D240" s="52">
        <v>8683711683</v>
      </c>
      <c r="E240" s="52">
        <v>5.6299999999999996E-3</v>
      </c>
      <c r="F240" s="51">
        <v>1675</v>
      </c>
      <c r="G240" s="57">
        <v>106</v>
      </c>
      <c r="H240" s="51">
        <v>1675</v>
      </c>
      <c r="I240" s="51">
        <v>1781</v>
      </c>
      <c r="J240" s="51">
        <v>1549</v>
      </c>
      <c r="K240" s="2">
        <v>218.64</v>
      </c>
      <c r="L240" s="2">
        <v>14.37</v>
      </c>
      <c r="M240" s="2">
        <v>233.01</v>
      </c>
      <c r="N240" s="2">
        <v>233.01</v>
      </c>
      <c r="O240" s="2">
        <v>221.36</v>
      </c>
      <c r="P240" s="2">
        <v>221.36</v>
      </c>
      <c r="Q240" s="51" t="s">
        <v>55</v>
      </c>
      <c r="R240" s="53">
        <v>0.1504260813428018</v>
      </c>
      <c r="S240" s="54">
        <v>45065</v>
      </c>
      <c r="T240" s="54" t="s">
        <v>285</v>
      </c>
      <c r="U240" s="54">
        <v>45072.8459</v>
      </c>
      <c r="V240" s="26">
        <v>106</v>
      </c>
      <c r="W240" s="51">
        <v>0</v>
      </c>
      <c r="X240" s="51">
        <v>232</v>
      </c>
      <c r="Y240" s="26">
        <v>338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34">
        <v>0</v>
      </c>
      <c r="AG240" s="34">
        <v>0</v>
      </c>
      <c r="AH240" s="54" t="s">
        <v>52</v>
      </c>
      <c r="AI240" s="51" t="s">
        <v>56</v>
      </c>
    </row>
    <row r="241" spans="2:35" s="51" customFormat="1" x14ac:dyDescent="0.2">
      <c r="B241" s="51">
        <v>1289484</v>
      </c>
      <c r="C241" s="52">
        <v>5519680000</v>
      </c>
      <c r="D241" s="52">
        <v>5519666128</v>
      </c>
      <c r="E241" s="52">
        <v>5.6899999999999997E-3</v>
      </c>
      <c r="F241" s="51">
        <v>1693</v>
      </c>
      <c r="G241" s="57">
        <v>275</v>
      </c>
      <c r="H241" s="51">
        <v>1693</v>
      </c>
      <c r="I241" s="51">
        <v>1968</v>
      </c>
      <c r="J241" s="51">
        <v>1645</v>
      </c>
      <c r="K241" s="2">
        <v>207.58</v>
      </c>
      <c r="L241" s="2">
        <v>37.28</v>
      </c>
      <c r="M241" s="2">
        <v>244.86</v>
      </c>
      <c r="N241" s="2">
        <v>244.86</v>
      </c>
      <c r="O241" s="2">
        <v>232.62</v>
      </c>
      <c r="P241" s="2">
        <v>232.62</v>
      </c>
      <c r="Q241" s="51" t="s">
        <v>55</v>
      </c>
      <c r="R241" s="53">
        <v>0.14885106382978724</v>
      </c>
      <c r="S241" s="54">
        <v>45069</v>
      </c>
      <c r="T241" s="54" t="s">
        <v>286</v>
      </c>
      <c r="U241" s="54">
        <v>45077.834499999997</v>
      </c>
      <c r="V241" s="26">
        <v>274</v>
      </c>
      <c r="W241" s="51">
        <v>0</v>
      </c>
      <c r="X241" s="51">
        <v>323</v>
      </c>
      <c r="Y241" s="26">
        <v>597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34">
        <v>0</v>
      </c>
      <c r="AG241" s="34">
        <v>0</v>
      </c>
      <c r="AH241" s="54" t="s">
        <v>52</v>
      </c>
      <c r="AI241" s="51" t="s">
        <v>56</v>
      </c>
    </row>
    <row r="242" spans="2:35" s="51" customFormat="1" x14ac:dyDescent="0.2">
      <c r="B242" s="51">
        <v>1351494</v>
      </c>
      <c r="C242" s="52">
        <v>9181224237</v>
      </c>
      <c r="D242" s="52">
        <v>9181224633</v>
      </c>
      <c r="E242" s="52">
        <v>5.7000000000000002E-3</v>
      </c>
      <c r="F242" s="51">
        <v>1696</v>
      </c>
      <c r="G242" s="57">
        <v>234</v>
      </c>
      <c r="H242" s="51">
        <v>1696</v>
      </c>
      <c r="I242" s="51">
        <v>1930</v>
      </c>
      <c r="J242" s="51">
        <v>1087</v>
      </c>
      <c r="K242" s="2">
        <v>131.88</v>
      </c>
      <c r="L242" s="2">
        <v>32.450000000000003</v>
      </c>
      <c r="M242" s="2">
        <v>164.32999999999998</v>
      </c>
      <c r="N242" s="2">
        <v>164.33</v>
      </c>
      <c r="O242" s="2">
        <v>156.11000000000001</v>
      </c>
      <c r="P242" s="2">
        <v>156.11000000000001</v>
      </c>
      <c r="Q242" s="51" t="s">
        <v>55</v>
      </c>
      <c r="R242" s="53">
        <v>0.15117755289788409</v>
      </c>
      <c r="S242" s="54">
        <v>45071</v>
      </c>
      <c r="T242" s="54" t="s">
        <v>287</v>
      </c>
      <c r="U242" s="54">
        <v>45076.835700000003</v>
      </c>
      <c r="V242" s="26">
        <v>234</v>
      </c>
      <c r="W242" s="51">
        <v>0</v>
      </c>
      <c r="X242" s="51">
        <v>843</v>
      </c>
      <c r="Y242" s="26">
        <v>1077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34">
        <v>0</v>
      </c>
      <c r="AG242" s="34">
        <v>0</v>
      </c>
      <c r="AH242" s="54" t="s">
        <v>52</v>
      </c>
      <c r="AI242" s="51" t="s">
        <v>56</v>
      </c>
    </row>
    <row r="243" spans="2:35" s="51" customFormat="1" x14ac:dyDescent="0.2">
      <c r="B243" s="51">
        <v>1122234</v>
      </c>
      <c r="C243" s="52">
        <v>2978909155</v>
      </c>
      <c r="D243" s="52">
        <v>2978909596</v>
      </c>
      <c r="E243" s="52">
        <v>5.7099999999999998E-3</v>
      </c>
      <c r="F243" s="51">
        <v>1699</v>
      </c>
      <c r="G243" s="57">
        <v>24</v>
      </c>
      <c r="H243" s="51">
        <v>1699</v>
      </c>
      <c r="I243" s="51">
        <v>1723</v>
      </c>
      <c r="J243" s="51">
        <v>1163</v>
      </c>
      <c r="K243" s="2">
        <v>176.1</v>
      </c>
      <c r="L243" s="2">
        <v>3.33</v>
      </c>
      <c r="M243" s="2">
        <v>179.43</v>
      </c>
      <c r="N243" s="2">
        <v>179.43</v>
      </c>
      <c r="O243" s="2">
        <v>170.46</v>
      </c>
      <c r="P243" s="2">
        <v>170.46</v>
      </c>
      <c r="Q243" s="51" t="s">
        <v>55</v>
      </c>
      <c r="R243" s="53">
        <v>0.15428202923473774</v>
      </c>
      <c r="S243" s="54">
        <v>45071</v>
      </c>
      <c r="T243" s="54" t="s">
        <v>288</v>
      </c>
      <c r="U243" s="54">
        <v>45076.835700000003</v>
      </c>
      <c r="V243" s="26">
        <v>24</v>
      </c>
      <c r="W243" s="51">
        <v>0</v>
      </c>
      <c r="X243" s="51">
        <v>560</v>
      </c>
      <c r="Y243" s="26">
        <v>584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34">
        <v>0</v>
      </c>
      <c r="AG243" s="34">
        <v>0</v>
      </c>
      <c r="AH243" s="54" t="s">
        <v>52</v>
      </c>
      <c r="AI243" s="51" t="s">
        <v>56</v>
      </c>
    </row>
    <row r="244" spans="2:35" s="51" customFormat="1" x14ac:dyDescent="0.2">
      <c r="B244" s="51">
        <v>431443</v>
      </c>
      <c r="C244" s="52">
        <v>2296240000</v>
      </c>
      <c r="D244" s="52">
        <v>2296240232</v>
      </c>
      <c r="E244" s="52">
        <v>5.77E-3</v>
      </c>
      <c r="F244" s="51">
        <v>1717</v>
      </c>
      <c r="G244" s="57">
        <v>674</v>
      </c>
      <c r="H244" s="51">
        <v>1717</v>
      </c>
      <c r="I244" s="51">
        <v>2391</v>
      </c>
      <c r="J244" s="51">
        <v>1927</v>
      </c>
      <c r="K244" s="2">
        <v>189.85</v>
      </c>
      <c r="L244" s="2">
        <v>91.36</v>
      </c>
      <c r="M244" s="2">
        <v>281.20999999999998</v>
      </c>
      <c r="N244" s="2">
        <v>281.20999999999998</v>
      </c>
      <c r="O244" s="2">
        <v>267.14999999999998</v>
      </c>
      <c r="P244" s="2">
        <v>267.14999999999998</v>
      </c>
      <c r="Q244" s="51" t="s">
        <v>55</v>
      </c>
      <c r="R244" s="53">
        <v>0.1459314997405293</v>
      </c>
      <c r="S244" s="54">
        <v>45062</v>
      </c>
      <c r="T244" s="54" t="s">
        <v>289</v>
      </c>
      <c r="U244" s="54">
        <v>45068.835599999999</v>
      </c>
      <c r="V244" s="26">
        <v>674</v>
      </c>
      <c r="W244" s="51">
        <v>0</v>
      </c>
      <c r="X244" s="51">
        <v>464</v>
      </c>
      <c r="Y244" s="26">
        <v>1138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34">
        <v>0</v>
      </c>
      <c r="AG244" s="34">
        <v>0</v>
      </c>
      <c r="AH244" s="54" t="s">
        <v>52</v>
      </c>
      <c r="AI244" s="51" t="s">
        <v>56</v>
      </c>
    </row>
    <row r="245" spans="2:35" s="51" customFormat="1" x14ac:dyDescent="0.2">
      <c r="B245" s="51">
        <v>1291745</v>
      </c>
      <c r="C245" s="52">
        <v>5608100000</v>
      </c>
      <c r="D245" s="52">
        <v>5608143643</v>
      </c>
      <c r="E245" s="52">
        <v>5.7800000000000004E-3</v>
      </c>
      <c r="F245" s="51">
        <v>1720</v>
      </c>
      <c r="G245" s="57">
        <v>0</v>
      </c>
      <c r="H245" s="51">
        <v>1720</v>
      </c>
      <c r="I245" s="51">
        <v>1720</v>
      </c>
      <c r="J245" s="51">
        <v>1041</v>
      </c>
      <c r="K245" s="2">
        <v>157.72999999999999</v>
      </c>
      <c r="L245" s="2">
        <v>0</v>
      </c>
      <c r="M245" s="2">
        <v>157.72999999999999</v>
      </c>
      <c r="N245" s="2">
        <v>157.72999999999999</v>
      </c>
      <c r="O245" s="2">
        <v>149.84</v>
      </c>
      <c r="P245" s="2">
        <v>149.84</v>
      </c>
      <c r="Q245" s="51" t="s">
        <v>55</v>
      </c>
      <c r="R245" s="53">
        <v>0.15151777137367914</v>
      </c>
      <c r="S245" s="54">
        <v>45071</v>
      </c>
      <c r="T245" s="54" t="s">
        <v>290</v>
      </c>
      <c r="U245" s="54">
        <v>45083.515899999999</v>
      </c>
      <c r="V245" s="26">
        <v>0</v>
      </c>
      <c r="W245" s="51">
        <v>0</v>
      </c>
      <c r="X245" s="51">
        <v>679</v>
      </c>
      <c r="Y245" s="26">
        <v>679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34">
        <v>0</v>
      </c>
      <c r="AG245" s="34">
        <v>0</v>
      </c>
      <c r="AH245" s="54" t="s">
        <v>52</v>
      </c>
      <c r="AI245" s="51" t="s">
        <v>56</v>
      </c>
    </row>
    <row r="246" spans="2:35" s="51" customFormat="1" x14ac:dyDescent="0.2">
      <c r="B246" s="51">
        <v>1020691</v>
      </c>
      <c r="C246" s="52">
        <v>777600000</v>
      </c>
      <c r="D246" s="52">
        <v>777665672</v>
      </c>
      <c r="E246" s="52">
        <v>5.8300000000000001E-3</v>
      </c>
      <c r="F246" s="51">
        <v>1735</v>
      </c>
      <c r="G246" s="57">
        <v>1442</v>
      </c>
      <c r="H246" s="51">
        <v>1735</v>
      </c>
      <c r="I246" s="51">
        <v>3177</v>
      </c>
      <c r="J246" s="51">
        <v>2770</v>
      </c>
      <c r="K246" s="2">
        <v>205.31</v>
      </c>
      <c r="L246" s="2">
        <v>199.92</v>
      </c>
      <c r="M246" s="2">
        <v>405.23</v>
      </c>
      <c r="N246" s="2">
        <v>405.23</v>
      </c>
      <c r="O246" s="2">
        <v>384.97</v>
      </c>
      <c r="P246" s="2">
        <v>384.97</v>
      </c>
      <c r="Q246" s="51" t="s">
        <v>55</v>
      </c>
      <c r="R246" s="53">
        <v>0.14629241877256319</v>
      </c>
      <c r="S246" s="54">
        <v>45071</v>
      </c>
      <c r="T246" s="54" t="s">
        <v>291</v>
      </c>
      <c r="U246" s="54">
        <v>45077.835099999997</v>
      </c>
      <c r="V246" s="26">
        <v>1442</v>
      </c>
      <c r="W246" s="51">
        <v>0</v>
      </c>
      <c r="X246" s="51">
        <v>407</v>
      </c>
      <c r="Y246" s="26">
        <v>1849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34">
        <v>0</v>
      </c>
      <c r="AG246" s="34">
        <v>0</v>
      </c>
      <c r="AH246" s="54" t="s">
        <v>52</v>
      </c>
      <c r="AI246" s="51" t="s">
        <v>56</v>
      </c>
    </row>
    <row r="247" spans="2:35" s="51" customFormat="1" x14ac:dyDescent="0.2">
      <c r="B247" s="51">
        <v>981688</v>
      </c>
      <c r="C247" s="52">
        <v>5457463209</v>
      </c>
      <c r="D247" s="52">
        <v>5457463321</v>
      </c>
      <c r="E247" s="52">
        <v>5.8399999999999997E-3</v>
      </c>
      <c r="F247" s="51">
        <v>1738</v>
      </c>
      <c r="G247" s="57">
        <v>223</v>
      </c>
      <c r="H247" s="51">
        <v>1738</v>
      </c>
      <c r="I247" s="51">
        <v>1961</v>
      </c>
      <c r="J247" s="51">
        <v>1582</v>
      </c>
      <c r="K247" s="2">
        <v>205.91</v>
      </c>
      <c r="L247" s="2">
        <v>30.229999999999997</v>
      </c>
      <c r="M247" s="2">
        <v>236.14</v>
      </c>
      <c r="N247" s="2">
        <v>236.14</v>
      </c>
      <c r="O247" s="2">
        <v>224.33</v>
      </c>
      <c r="P247" s="2">
        <v>224.33</v>
      </c>
      <c r="Q247" s="51" t="s">
        <v>55</v>
      </c>
      <c r="R247" s="53">
        <v>0.14926675094816688</v>
      </c>
      <c r="S247" s="54">
        <v>45068</v>
      </c>
      <c r="T247" s="54" t="s">
        <v>292</v>
      </c>
      <c r="U247" s="54">
        <v>45072.835400000004</v>
      </c>
      <c r="V247" s="26">
        <v>223</v>
      </c>
      <c r="W247" s="51">
        <v>0</v>
      </c>
      <c r="X247" s="51">
        <v>379</v>
      </c>
      <c r="Y247" s="26">
        <v>602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34">
        <v>0</v>
      </c>
      <c r="AG247" s="34">
        <v>0</v>
      </c>
      <c r="AH247" s="54" t="s">
        <v>52</v>
      </c>
      <c r="AI247" s="51" t="s">
        <v>56</v>
      </c>
    </row>
    <row r="248" spans="2:35" s="51" customFormat="1" x14ac:dyDescent="0.2">
      <c r="B248" s="51">
        <v>1302529</v>
      </c>
      <c r="C248" s="52">
        <v>3724000000</v>
      </c>
      <c r="D248" s="52">
        <v>3724059469</v>
      </c>
      <c r="E248" s="52">
        <v>6.0600000000000003E-3</v>
      </c>
      <c r="F248" s="51">
        <v>1803</v>
      </c>
      <c r="G248" s="57">
        <v>1105</v>
      </c>
      <c r="H248" s="51">
        <v>1803</v>
      </c>
      <c r="I248" s="51">
        <v>2908</v>
      </c>
      <c r="J248" s="51">
        <v>2275</v>
      </c>
      <c r="K248" s="2">
        <v>175.8</v>
      </c>
      <c r="L248" s="2">
        <v>173.7</v>
      </c>
      <c r="M248" s="2">
        <v>349.5</v>
      </c>
      <c r="N248" s="2">
        <v>349.5</v>
      </c>
      <c r="O248" s="2">
        <v>332.03</v>
      </c>
      <c r="P248" s="2">
        <v>332.03</v>
      </c>
      <c r="Q248" s="51" t="s">
        <v>55</v>
      </c>
      <c r="R248" s="53">
        <v>0.15362637362637363</v>
      </c>
      <c r="S248" s="54">
        <v>45062</v>
      </c>
      <c r="T248" s="54" t="s">
        <v>293</v>
      </c>
      <c r="U248" s="54">
        <v>45067.834699999999</v>
      </c>
      <c r="V248" s="26">
        <v>1104</v>
      </c>
      <c r="W248" s="51">
        <v>0</v>
      </c>
      <c r="X248" s="51">
        <v>633</v>
      </c>
      <c r="Y248" s="26">
        <v>1737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34">
        <v>0</v>
      </c>
      <c r="AG248" s="34">
        <v>0</v>
      </c>
      <c r="AH248" s="54" t="s">
        <v>52</v>
      </c>
      <c r="AI248" s="51" t="s">
        <v>56</v>
      </c>
    </row>
    <row r="249" spans="2:35" s="51" customFormat="1" x14ac:dyDescent="0.2">
      <c r="B249" s="51">
        <v>1023228</v>
      </c>
      <c r="C249" s="52">
        <v>2292097591</v>
      </c>
      <c r="D249" s="52">
        <v>2292097664</v>
      </c>
      <c r="E249" s="52">
        <v>6.0899999999999999E-3</v>
      </c>
      <c r="F249" s="51">
        <v>1812</v>
      </c>
      <c r="G249" s="57">
        <v>190</v>
      </c>
      <c r="H249" s="51">
        <v>1812</v>
      </c>
      <c r="I249" s="51">
        <v>2002</v>
      </c>
      <c r="J249" s="51">
        <v>1517</v>
      </c>
      <c r="K249" s="2">
        <v>201.05</v>
      </c>
      <c r="L249" s="2">
        <v>25.759999999999998</v>
      </c>
      <c r="M249" s="2">
        <v>226.81</v>
      </c>
      <c r="N249" s="2">
        <v>226.81</v>
      </c>
      <c r="O249" s="2">
        <v>215.47</v>
      </c>
      <c r="P249" s="2">
        <v>215.47</v>
      </c>
      <c r="Q249" s="51" t="s">
        <v>55</v>
      </c>
      <c r="R249" s="53">
        <v>0.14951219512195121</v>
      </c>
      <c r="S249" s="54">
        <v>45071</v>
      </c>
      <c r="T249" s="54" t="s">
        <v>294</v>
      </c>
      <c r="U249" s="54">
        <v>45086.833899999998</v>
      </c>
      <c r="V249" s="26">
        <v>189</v>
      </c>
      <c r="W249" s="51">
        <v>0</v>
      </c>
      <c r="X249" s="51">
        <v>485</v>
      </c>
      <c r="Y249" s="26">
        <v>674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34">
        <v>0</v>
      </c>
      <c r="AG249" s="34">
        <v>0</v>
      </c>
      <c r="AH249" s="54" t="s">
        <v>52</v>
      </c>
      <c r="AI249" s="51" t="s">
        <v>56</v>
      </c>
    </row>
    <row r="250" spans="2:35" s="51" customFormat="1" x14ac:dyDescent="0.2">
      <c r="B250" s="51">
        <v>346604</v>
      </c>
      <c r="C250" s="52">
        <v>6862601000</v>
      </c>
      <c r="D250" s="52">
        <v>6862699023</v>
      </c>
      <c r="E250" s="52">
        <v>6.11E-3</v>
      </c>
      <c r="F250" s="51">
        <v>1818</v>
      </c>
      <c r="G250" s="57">
        <v>272</v>
      </c>
      <c r="H250" s="51">
        <v>1818</v>
      </c>
      <c r="I250" s="51">
        <v>2090</v>
      </c>
      <c r="J250" s="51">
        <v>1652</v>
      </c>
      <c r="K250" s="2">
        <v>209.09</v>
      </c>
      <c r="L250" s="2">
        <v>36.869999999999997</v>
      </c>
      <c r="M250" s="2">
        <v>245.96</v>
      </c>
      <c r="N250" s="2">
        <v>245.96</v>
      </c>
      <c r="O250" s="2">
        <v>233.66</v>
      </c>
      <c r="P250" s="2">
        <v>233.66</v>
      </c>
      <c r="Q250" s="51" t="s">
        <v>55</v>
      </c>
      <c r="R250" s="53">
        <v>0.14888619854721549</v>
      </c>
      <c r="S250" s="54">
        <v>45069</v>
      </c>
      <c r="T250" s="54" t="s">
        <v>295</v>
      </c>
      <c r="U250" s="54">
        <v>45079.520299999996</v>
      </c>
      <c r="V250" s="26">
        <v>271</v>
      </c>
      <c r="W250" s="51">
        <v>0</v>
      </c>
      <c r="X250" s="51">
        <v>438</v>
      </c>
      <c r="Y250" s="26">
        <v>709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34">
        <v>0</v>
      </c>
      <c r="AG250" s="34">
        <v>0</v>
      </c>
      <c r="AH250" s="54" t="s">
        <v>52</v>
      </c>
      <c r="AI250" s="51" t="s">
        <v>56</v>
      </c>
    </row>
    <row r="251" spans="2:35" s="51" customFormat="1" x14ac:dyDescent="0.2">
      <c r="B251" s="51">
        <v>1289752</v>
      </c>
      <c r="C251" s="52">
        <v>8893306508</v>
      </c>
      <c r="D251" s="52">
        <v>8893306532</v>
      </c>
      <c r="E251" s="52">
        <v>6.1500000000000001E-3</v>
      </c>
      <c r="F251" s="51">
        <v>1830</v>
      </c>
      <c r="G251" s="57">
        <v>0</v>
      </c>
      <c r="H251" s="51">
        <v>1830</v>
      </c>
      <c r="I251" s="51">
        <v>1830</v>
      </c>
      <c r="J251" s="51">
        <v>1036</v>
      </c>
      <c r="K251" s="2">
        <v>156.96</v>
      </c>
      <c r="L251" s="2">
        <v>0</v>
      </c>
      <c r="M251" s="2">
        <v>156.96</v>
      </c>
      <c r="N251" s="2">
        <v>156.96</v>
      </c>
      <c r="O251" s="2">
        <v>149.11000000000001</v>
      </c>
      <c r="P251" s="2">
        <v>149.11000000000001</v>
      </c>
      <c r="Q251" s="51" t="s">
        <v>55</v>
      </c>
      <c r="R251" s="53">
        <v>0.15150579150579152</v>
      </c>
      <c r="S251" s="54">
        <v>45071</v>
      </c>
      <c r="T251" s="54" t="s">
        <v>296</v>
      </c>
      <c r="U251" s="54">
        <v>45082.549299999999</v>
      </c>
      <c r="V251" s="26">
        <v>0</v>
      </c>
      <c r="W251" s="51">
        <v>0</v>
      </c>
      <c r="X251" s="51">
        <v>794</v>
      </c>
      <c r="Y251" s="26">
        <v>794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34">
        <v>0</v>
      </c>
      <c r="AG251" s="34">
        <v>0</v>
      </c>
      <c r="AH251" s="54" t="s">
        <v>52</v>
      </c>
      <c r="AI251" s="51" t="s">
        <v>56</v>
      </c>
    </row>
    <row r="252" spans="2:35" s="51" customFormat="1" x14ac:dyDescent="0.2">
      <c r="B252" s="51">
        <v>1289019</v>
      </c>
      <c r="C252" s="52">
        <v>8138350000</v>
      </c>
      <c r="D252" s="52">
        <v>8138398755</v>
      </c>
      <c r="E252" s="52">
        <v>6.1900000000000002E-3</v>
      </c>
      <c r="F252" s="51">
        <v>1842</v>
      </c>
      <c r="G252" s="57">
        <v>1386</v>
      </c>
      <c r="H252" s="51">
        <v>1842</v>
      </c>
      <c r="I252" s="51">
        <v>3228</v>
      </c>
      <c r="J252" s="51">
        <v>2409</v>
      </c>
      <c r="K252" s="2">
        <v>155</v>
      </c>
      <c r="L252" s="2">
        <v>187.87</v>
      </c>
      <c r="M252" s="2">
        <v>342.87</v>
      </c>
      <c r="N252" s="2">
        <v>342.87</v>
      </c>
      <c r="O252" s="2">
        <v>325.73</v>
      </c>
      <c r="P252" s="2">
        <v>325.73</v>
      </c>
      <c r="Q252" s="51" t="s">
        <v>55</v>
      </c>
      <c r="R252" s="53">
        <v>0.14232876712328768</v>
      </c>
      <c r="S252" s="54">
        <v>45071</v>
      </c>
      <c r="T252" s="54" t="s">
        <v>297</v>
      </c>
      <c r="U252" s="54">
        <v>45077.835200000001</v>
      </c>
      <c r="V252" s="26">
        <v>1385</v>
      </c>
      <c r="W252" s="51">
        <v>0</v>
      </c>
      <c r="X252" s="51">
        <v>819</v>
      </c>
      <c r="Y252" s="26">
        <v>2204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34">
        <v>0</v>
      </c>
      <c r="AG252" s="34">
        <v>0</v>
      </c>
      <c r="AH252" s="54" t="s">
        <v>52</v>
      </c>
      <c r="AI252" s="51" t="s">
        <v>56</v>
      </c>
    </row>
    <row r="253" spans="2:35" s="51" customFormat="1" x14ac:dyDescent="0.2">
      <c r="B253" s="51">
        <v>1157246</v>
      </c>
      <c r="C253" s="52">
        <v>3314791000</v>
      </c>
      <c r="D253" s="52">
        <v>3314766130</v>
      </c>
      <c r="E253" s="52">
        <v>6.2300000000000003E-3</v>
      </c>
      <c r="F253" s="51">
        <v>1854</v>
      </c>
      <c r="G253" s="57">
        <v>188</v>
      </c>
      <c r="H253" s="51">
        <v>1854</v>
      </c>
      <c r="I253" s="51">
        <v>2042</v>
      </c>
      <c r="J253" s="51">
        <v>1737</v>
      </c>
      <c r="K253" s="2">
        <v>234.69</v>
      </c>
      <c r="L253" s="2">
        <v>25.490000000000002</v>
      </c>
      <c r="M253" s="2">
        <v>260.18</v>
      </c>
      <c r="N253" s="2">
        <v>260.18</v>
      </c>
      <c r="O253" s="2">
        <v>247.17</v>
      </c>
      <c r="P253" s="2">
        <v>247.17</v>
      </c>
      <c r="Q253" s="51" t="s">
        <v>55</v>
      </c>
      <c r="R253" s="53">
        <v>0.14978698906160046</v>
      </c>
      <c r="S253" s="54">
        <v>45062</v>
      </c>
      <c r="T253" s="54" t="s">
        <v>298</v>
      </c>
      <c r="U253" s="54">
        <v>45072.507899999997</v>
      </c>
      <c r="V253" s="26">
        <v>188</v>
      </c>
      <c r="W253" s="51">
        <v>0</v>
      </c>
      <c r="X253" s="51">
        <v>305</v>
      </c>
      <c r="Y253" s="26">
        <v>493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34">
        <v>0</v>
      </c>
      <c r="AG253" s="34">
        <v>0</v>
      </c>
      <c r="AH253" s="54" t="s">
        <v>52</v>
      </c>
      <c r="AI253" s="51" t="s">
        <v>56</v>
      </c>
    </row>
    <row r="254" spans="2:35" s="51" customFormat="1" x14ac:dyDescent="0.2">
      <c r="B254" s="51">
        <v>1677773</v>
      </c>
      <c r="C254" s="52">
        <v>234061000</v>
      </c>
      <c r="D254" s="52">
        <v>234099093</v>
      </c>
      <c r="E254" s="52">
        <v>6.2700000000000004E-3</v>
      </c>
      <c r="F254" s="51">
        <v>1865</v>
      </c>
      <c r="G254" s="57">
        <v>805</v>
      </c>
      <c r="H254" s="51">
        <v>1865</v>
      </c>
      <c r="I254" s="51">
        <v>2670</v>
      </c>
      <c r="J254" s="51">
        <v>2476</v>
      </c>
      <c r="K254" s="2">
        <v>253.18</v>
      </c>
      <c r="L254" s="2">
        <v>75.84</v>
      </c>
      <c r="M254" s="2">
        <v>329.02</v>
      </c>
      <c r="N254" s="2">
        <v>329.02</v>
      </c>
      <c r="O254" s="2">
        <v>312.57</v>
      </c>
      <c r="P254" s="2">
        <v>312.57</v>
      </c>
      <c r="Q254" s="51" t="s">
        <v>55</v>
      </c>
      <c r="R254" s="53">
        <v>0.13288368336025846</v>
      </c>
      <c r="S254" s="54">
        <v>45064</v>
      </c>
      <c r="T254" s="54" t="s">
        <v>299</v>
      </c>
      <c r="U254" s="54">
        <v>45072.835599999999</v>
      </c>
      <c r="V254" s="26">
        <v>805</v>
      </c>
      <c r="W254" s="51">
        <v>0</v>
      </c>
      <c r="X254" s="51">
        <v>194</v>
      </c>
      <c r="Y254" s="26">
        <v>999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34">
        <v>0</v>
      </c>
      <c r="AG254" s="34">
        <v>0</v>
      </c>
      <c r="AH254" s="54" t="s">
        <v>52</v>
      </c>
      <c r="AI254" s="51" t="s">
        <v>56</v>
      </c>
    </row>
    <row r="255" spans="2:35" s="51" customFormat="1" x14ac:dyDescent="0.2">
      <c r="B255" s="51">
        <v>1268615</v>
      </c>
      <c r="C255" s="52">
        <v>5754638592</v>
      </c>
      <c r="D255" s="52">
        <v>5754638290</v>
      </c>
      <c r="E255" s="52">
        <v>6.2899999999999996E-3</v>
      </c>
      <c r="F255" s="51">
        <v>1871</v>
      </c>
      <c r="G255" s="57">
        <v>264</v>
      </c>
      <c r="H255" s="51">
        <v>1871</v>
      </c>
      <c r="I255" s="51">
        <v>2135</v>
      </c>
      <c r="J255" s="51">
        <v>1698</v>
      </c>
      <c r="K255" s="2">
        <v>216.59</v>
      </c>
      <c r="L255" s="2">
        <v>41.5</v>
      </c>
      <c r="M255" s="2">
        <v>258.09000000000003</v>
      </c>
      <c r="N255" s="2">
        <v>258.08999999999997</v>
      </c>
      <c r="O255" s="2">
        <v>245.19</v>
      </c>
      <c r="P255" s="2">
        <v>245.19</v>
      </c>
      <c r="Q255" s="51" t="s">
        <v>55</v>
      </c>
      <c r="R255" s="53">
        <v>0.15199646643109538</v>
      </c>
      <c r="S255" s="54">
        <v>45063</v>
      </c>
      <c r="T255" s="54" t="s">
        <v>300</v>
      </c>
      <c r="U255" s="54">
        <v>45068.835400000004</v>
      </c>
      <c r="V255" s="26">
        <v>264</v>
      </c>
      <c r="W255" s="51">
        <v>0</v>
      </c>
      <c r="X255" s="51">
        <v>437</v>
      </c>
      <c r="Y255" s="26">
        <v>701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34">
        <v>0</v>
      </c>
      <c r="AG255" s="34">
        <v>0</v>
      </c>
      <c r="AH255" s="54" t="s">
        <v>52</v>
      </c>
      <c r="AI255" s="51" t="s">
        <v>56</v>
      </c>
    </row>
    <row r="256" spans="2:35" s="51" customFormat="1" x14ac:dyDescent="0.2">
      <c r="B256" s="51">
        <v>999086</v>
      </c>
      <c r="C256" s="52">
        <v>8857981000</v>
      </c>
      <c r="D256" s="52">
        <v>8857981760</v>
      </c>
      <c r="E256" s="52">
        <v>6.3299999999999997E-3</v>
      </c>
      <c r="F256" s="51">
        <v>1883</v>
      </c>
      <c r="G256" s="57">
        <v>974</v>
      </c>
      <c r="H256" s="51">
        <v>1883</v>
      </c>
      <c r="I256" s="51">
        <v>2857</v>
      </c>
      <c r="J256" s="51">
        <v>2559</v>
      </c>
      <c r="K256" s="2">
        <v>240.14</v>
      </c>
      <c r="L256" s="2">
        <v>121.37</v>
      </c>
      <c r="M256" s="2">
        <v>361.51</v>
      </c>
      <c r="N256" s="2">
        <v>361.51</v>
      </c>
      <c r="O256" s="2">
        <v>343.43</v>
      </c>
      <c r="P256" s="2">
        <v>343.43</v>
      </c>
      <c r="Q256" s="51" t="s">
        <v>55</v>
      </c>
      <c r="R256" s="53">
        <v>0.14127002735443533</v>
      </c>
      <c r="S256" s="54">
        <v>45062</v>
      </c>
      <c r="T256" s="54" t="s">
        <v>301</v>
      </c>
      <c r="U256" s="54">
        <v>45067.834499999997</v>
      </c>
      <c r="V256" s="26">
        <v>973</v>
      </c>
      <c r="W256" s="51">
        <v>0</v>
      </c>
      <c r="X256" s="51">
        <v>298</v>
      </c>
      <c r="Y256" s="26">
        <v>1271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34">
        <v>0</v>
      </c>
      <c r="AG256" s="34">
        <v>0</v>
      </c>
      <c r="AH256" s="54" t="s">
        <v>52</v>
      </c>
      <c r="AI256" s="51" t="s">
        <v>56</v>
      </c>
    </row>
    <row r="257" spans="2:35" s="51" customFormat="1" x14ac:dyDescent="0.2">
      <c r="B257" s="51">
        <v>1296865</v>
      </c>
      <c r="C257" s="52">
        <v>7987777120</v>
      </c>
      <c r="D257" s="52">
        <v>7987777281</v>
      </c>
      <c r="E257" s="52">
        <v>6.3800000000000003E-3</v>
      </c>
      <c r="F257" s="51">
        <v>1898</v>
      </c>
      <c r="G257" s="57">
        <v>586</v>
      </c>
      <c r="H257" s="51">
        <v>1898</v>
      </c>
      <c r="I257" s="51">
        <v>2484</v>
      </c>
      <c r="J257" s="51">
        <v>1765</v>
      </c>
      <c r="K257" s="2">
        <v>178.64</v>
      </c>
      <c r="L257" s="2">
        <v>79.430000000000007</v>
      </c>
      <c r="M257" s="2">
        <v>258.07</v>
      </c>
      <c r="N257" s="2">
        <v>258.07</v>
      </c>
      <c r="O257" s="2">
        <v>245.17</v>
      </c>
      <c r="P257" s="2">
        <v>245.17</v>
      </c>
      <c r="Q257" s="51" t="s">
        <v>55</v>
      </c>
      <c r="R257" s="53">
        <v>0.14621529745042491</v>
      </c>
      <c r="S257" s="54">
        <v>45070</v>
      </c>
      <c r="T257" s="54" t="s">
        <v>302</v>
      </c>
      <c r="U257" s="54">
        <v>45075.834600000002</v>
      </c>
      <c r="V257" s="26">
        <v>585</v>
      </c>
      <c r="W257" s="51">
        <v>0</v>
      </c>
      <c r="X257" s="51">
        <v>719</v>
      </c>
      <c r="Y257" s="26">
        <v>1304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34">
        <v>0</v>
      </c>
      <c r="AG257" s="34">
        <v>0</v>
      </c>
      <c r="AH257" s="54" t="s">
        <v>52</v>
      </c>
      <c r="AI257" s="51" t="s">
        <v>56</v>
      </c>
    </row>
    <row r="258" spans="2:35" s="51" customFormat="1" x14ac:dyDescent="0.2">
      <c r="B258" s="51">
        <v>1015222</v>
      </c>
      <c r="C258" s="52">
        <v>3570100028</v>
      </c>
      <c r="D258" s="52">
        <v>3570100227</v>
      </c>
      <c r="E258" s="52">
        <v>6.3899999999999998E-3</v>
      </c>
      <c r="F258" s="51">
        <v>1901</v>
      </c>
      <c r="G258" s="57">
        <v>79</v>
      </c>
      <c r="H258" s="51">
        <v>1901</v>
      </c>
      <c r="I258" s="51">
        <v>1980</v>
      </c>
      <c r="J258" s="51">
        <v>1707</v>
      </c>
      <c r="K258" s="2">
        <v>246.67</v>
      </c>
      <c r="L258" s="2">
        <v>10.71</v>
      </c>
      <c r="M258" s="2">
        <v>257.38</v>
      </c>
      <c r="N258" s="2">
        <v>257.38</v>
      </c>
      <c r="O258" s="2">
        <v>244.51</v>
      </c>
      <c r="P258" s="2">
        <v>244.51</v>
      </c>
      <c r="Q258" s="51" t="s">
        <v>55</v>
      </c>
      <c r="R258" s="53">
        <v>0.15077914469830112</v>
      </c>
      <c r="S258" s="54">
        <v>45062</v>
      </c>
      <c r="T258" s="54" t="s">
        <v>303</v>
      </c>
      <c r="U258" s="54">
        <v>45067.834699999999</v>
      </c>
      <c r="V258" s="26">
        <v>78</v>
      </c>
      <c r="W258" s="51">
        <v>0</v>
      </c>
      <c r="X258" s="51">
        <v>273</v>
      </c>
      <c r="Y258" s="26">
        <v>351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34">
        <v>0</v>
      </c>
      <c r="AG258" s="34">
        <v>0</v>
      </c>
      <c r="AH258" s="54" t="s">
        <v>52</v>
      </c>
      <c r="AI258" s="51" t="s">
        <v>56</v>
      </c>
    </row>
    <row r="259" spans="2:35" s="51" customFormat="1" x14ac:dyDescent="0.2">
      <c r="B259" s="51">
        <v>995128</v>
      </c>
      <c r="C259" s="52">
        <v>791048244</v>
      </c>
      <c r="D259" s="52">
        <v>791048654</v>
      </c>
      <c r="E259" s="52">
        <v>6.4200000000000004E-3</v>
      </c>
      <c r="F259" s="51">
        <v>1910</v>
      </c>
      <c r="G259" s="57">
        <v>0</v>
      </c>
      <c r="H259" s="51">
        <v>1910</v>
      </c>
      <c r="I259" s="51">
        <v>1910</v>
      </c>
      <c r="J259" s="51">
        <v>1620</v>
      </c>
      <c r="K259" s="2">
        <v>245.45</v>
      </c>
      <c r="L259" s="2">
        <v>0</v>
      </c>
      <c r="M259" s="2">
        <v>245.45</v>
      </c>
      <c r="N259" s="2">
        <v>245.45</v>
      </c>
      <c r="O259" s="2">
        <v>233.18</v>
      </c>
      <c r="P259" s="2">
        <v>233.18</v>
      </c>
      <c r="Q259" s="51" t="s">
        <v>55</v>
      </c>
      <c r="R259" s="53">
        <v>0.15151234567901234</v>
      </c>
      <c r="S259" s="54">
        <v>45062</v>
      </c>
      <c r="T259" s="54" t="s">
        <v>304</v>
      </c>
      <c r="U259" s="54">
        <v>45067.834600000002</v>
      </c>
      <c r="V259" s="26">
        <v>0</v>
      </c>
      <c r="W259" s="51">
        <v>0</v>
      </c>
      <c r="X259" s="51">
        <v>290</v>
      </c>
      <c r="Y259" s="26">
        <v>290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34">
        <v>0</v>
      </c>
      <c r="AG259" s="34">
        <v>0</v>
      </c>
      <c r="AH259" s="54" t="s">
        <v>52</v>
      </c>
      <c r="AI259" s="51" t="s">
        <v>56</v>
      </c>
    </row>
    <row r="260" spans="2:35" s="51" customFormat="1" x14ac:dyDescent="0.2">
      <c r="B260" s="51">
        <v>1288806</v>
      </c>
      <c r="C260" s="52">
        <v>6722892351</v>
      </c>
      <c r="D260" s="52">
        <v>6722892691</v>
      </c>
      <c r="E260" s="52">
        <v>6.4799999999999996E-3</v>
      </c>
      <c r="F260" s="51">
        <v>1928</v>
      </c>
      <c r="G260" s="57">
        <v>0</v>
      </c>
      <c r="H260" s="51">
        <v>1928</v>
      </c>
      <c r="I260" s="51">
        <v>1928</v>
      </c>
      <c r="J260" s="51">
        <v>932</v>
      </c>
      <c r="K260" s="2">
        <v>141.21</v>
      </c>
      <c r="L260" s="2">
        <v>0</v>
      </c>
      <c r="M260" s="2">
        <v>141.21</v>
      </c>
      <c r="N260" s="2">
        <v>141.21</v>
      </c>
      <c r="O260" s="2">
        <v>134.15</v>
      </c>
      <c r="P260" s="2">
        <v>134.15</v>
      </c>
      <c r="Q260" s="51" t="s">
        <v>55</v>
      </c>
      <c r="R260" s="53">
        <v>0.15151287553648068</v>
      </c>
      <c r="S260" s="54">
        <v>45071</v>
      </c>
      <c r="T260" s="54" t="s">
        <v>305</v>
      </c>
      <c r="U260" s="54">
        <v>45076.835700000003</v>
      </c>
      <c r="V260" s="26">
        <v>0</v>
      </c>
      <c r="W260" s="51">
        <v>0</v>
      </c>
      <c r="X260" s="51">
        <v>996</v>
      </c>
      <c r="Y260" s="26">
        <v>996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34">
        <v>0</v>
      </c>
      <c r="AG260" s="34">
        <v>0</v>
      </c>
      <c r="AH260" s="54" t="s">
        <v>52</v>
      </c>
      <c r="AI260" s="51" t="s">
        <v>56</v>
      </c>
    </row>
    <row r="261" spans="2:35" s="51" customFormat="1" x14ac:dyDescent="0.2">
      <c r="B261" s="51">
        <v>1320003</v>
      </c>
      <c r="C261" s="52">
        <v>1905531000</v>
      </c>
      <c r="D261" s="52">
        <v>1905512651</v>
      </c>
      <c r="E261" s="52">
        <v>6.5399999999999998E-3</v>
      </c>
      <c r="F261" s="51">
        <v>1946</v>
      </c>
      <c r="G261" s="57">
        <v>0</v>
      </c>
      <c r="H261" s="51">
        <v>1946</v>
      </c>
      <c r="I261" s="51">
        <v>1946</v>
      </c>
      <c r="J261" s="51">
        <v>1528</v>
      </c>
      <c r="K261" s="2">
        <v>231.52</v>
      </c>
      <c r="L261" s="2">
        <v>0</v>
      </c>
      <c r="M261" s="2">
        <v>231.52</v>
      </c>
      <c r="N261" s="2">
        <v>231.52</v>
      </c>
      <c r="O261" s="2">
        <v>219.94</v>
      </c>
      <c r="P261" s="2">
        <v>219.94</v>
      </c>
      <c r="Q261" s="51" t="s">
        <v>55</v>
      </c>
      <c r="R261" s="53">
        <v>0.15151832460732986</v>
      </c>
      <c r="S261" s="54">
        <v>45064</v>
      </c>
      <c r="T261" s="54" t="s">
        <v>306</v>
      </c>
      <c r="U261" s="54">
        <v>45073.834799999997</v>
      </c>
      <c r="V261" s="26">
        <v>0</v>
      </c>
      <c r="W261" s="51">
        <v>0</v>
      </c>
      <c r="X261" s="51">
        <v>418</v>
      </c>
      <c r="Y261" s="26">
        <v>418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34">
        <v>0</v>
      </c>
      <c r="AG261" s="34">
        <v>0</v>
      </c>
      <c r="AH261" s="54" t="s">
        <v>52</v>
      </c>
      <c r="AI261" s="51" t="s">
        <v>56</v>
      </c>
    </row>
    <row r="262" spans="2:35" s="51" customFormat="1" x14ac:dyDescent="0.2">
      <c r="B262" s="51">
        <v>1291527</v>
      </c>
      <c r="C262" s="52">
        <v>2044001000</v>
      </c>
      <c r="D262" s="52">
        <v>2044099939</v>
      </c>
      <c r="E262" s="52">
        <v>6.5799999999999999E-3</v>
      </c>
      <c r="F262" s="51">
        <v>1958</v>
      </c>
      <c r="G262" s="57">
        <v>86</v>
      </c>
      <c r="H262" s="51">
        <v>1958</v>
      </c>
      <c r="I262" s="51">
        <v>2044</v>
      </c>
      <c r="J262" s="51">
        <v>1487</v>
      </c>
      <c r="K262" s="2">
        <v>228.13</v>
      </c>
      <c r="L262" s="2">
        <v>12.629999999999999</v>
      </c>
      <c r="M262" s="2">
        <v>240.76</v>
      </c>
      <c r="N262" s="2">
        <v>240.76</v>
      </c>
      <c r="O262" s="2">
        <v>228.72</v>
      </c>
      <c r="P262" s="2">
        <v>228.72</v>
      </c>
      <c r="Q262" s="51" t="s">
        <v>55</v>
      </c>
      <c r="R262" s="53">
        <v>0.16190988567585743</v>
      </c>
      <c r="S262" s="54">
        <v>45065</v>
      </c>
      <c r="T262" s="54" t="s">
        <v>307</v>
      </c>
      <c r="U262" s="54">
        <v>45077.8338</v>
      </c>
      <c r="V262" s="26">
        <v>85</v>
      </c>
      <c r="W262" s="51">
        <v>0</v>
      </c>
      <c r="X262" s="51">
        <v>557</v>
      </c>
      <c r="Y262" s="26">
        <v>642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34">
        <v>0</v>
      </c>
      <c r="AG262" s="34">
        <v>0</v>
      </c>
      <c r="AH262" s="54" t="s">
        <v>52</v>
      </c>
      <c r="AI262" s="51" t="s">
        <v>56</v>
      </c>
    </row>
    <row r="263" spans="2:35" s="51" customFormat="1" x14ac:dyDescent="0.2">
      <c r="B263" s="51">
        <v>1354687</v>
      </c>
      <c r="C263" s="52">
        <v>3467775395</v>
      </c>
      <c r="D263" s="52">
        <v>3467775902</v>
      </c>
      <c r="E263" s="52">
        <v>6.5799999999999999E-3</v>
      </c>
      <c r="F263" s="51">
        <v>1958</v>
      </c>
      <c r="G263" s="57">
        <v>2049</v>
      </c>
      <c r="H263" s="51">
        <v>1958</v>
      </c>
      <c r="I263" s="51">
        <v>4007</v>
      </c>
      <c r="J263" s="51">
        <v>3473</v>
      </c>
      <c r="K263" s="2">
        <v>215.87</v>
      </c>
      <c r="L263" s="2">
        <v>322.09000000000003</v>
      </c>
      <c r="M263" s="2">
        <v>537.96</v>
      </c>
      <c r="N263" s="2">
        <v>537.96</v>
      </c>
      <c r="O263" s="2">
        <v>511.06</v>
      </c>
      <c r="P263" s="2">
        <v>511.06</v>
      </c>
      <c r="Q263" s="51" t="s">
        <v>55</v>
      </c>
      <c r="R263" s="53">
        <v>0.15489778289663117</v>
      </c>
      <c r="S263" s="54">
        <v>45071</v>
      </c>
      <c r="T263" s="54" t="s">
        <v>308</v>
      </c>
      <c r="U263" s="54">
        <v>45077.835200000001</v>
      </c>
      <c r="V263" s="26">
        <v>2048</v>
      </c>
      <c r="W263" s="51">
        <v>0</v>
      </c>
      <c r="X263" s="51">
        <v>534</v>
      </c>
      <c r="Y263" s="26">
        <v>2582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34">
        <v>0</v>
      </c>
      <c r="AG263" s="34">
        <v>0</v>
      </c>
      <c r="AH263" s="54" t="s">
        <v>52</v>
      </c>
      <c r="AI263" s="51" t="s">
        <v>56</v>
      </c>
    </row>
    <row r="264" spans="2:35" s="51" customFormat="1" x14ac:dyDescent="0.2">
      <c r="B264" s="51">
        <v>1285224</v>
      </c>
      <c r="C264" s="52">
        <v>6699371000</v>
      </c>
      <c r="D264" s="52">
        <v>6699354540</v>
      </c>
      <c r="E264" s="52">
        <v>6.6299999999999996E-3</v>
      </c>
      <c r="F264" s="51">
        <v>1973</v>
      </c>
      <c r="G264" s="57">
        <v>209</v>
      </c>
      <c r="H264" s="51">
        <v>1973</v>
      </c>
      <c r="I264" s="51">
        <v>2182</v>
      </c>
      <c r="J264" s="51">
        <v>1777</v>
      </c>
      <c r="K264" s="2">
        <v>237.58</v>
      </c>
      <c r="L264" s="2">
        <v>28.33</v>
      </c>
      <c r="M264" s="2">
        <v>265.91000000000003</v>
      </c>
      <c r="N264" s="2">
        <v>265.91000000000003</v>
      </c>
      <c r="O264" s="2">
        <v>252.61</v>
      </c>
      <c r="P264" s="2">
        <v>252.61</v>
      </c>
      <c r="Q264" s="51" t="s">
        <v>55</v>
      </c>
      <c r="R264" s="53">
        <v>0.1496398424310636</v>
      </c>
      <c r="S264" s="54">
        <v>45065</v>
      </c>
      <c r="T264" s="54" t="s">
        <v>309</v>
      </c>
      <c r="U264" s="54">
        <v>45070.835200000001</v>
      </c>
      <c r="V264" s="26">
        <v>208</v>
      </c>
      <c r="W264" s="51">
        <v>0</v>
      </c>
      <c r="X264" s="51">
        <v>405</v>
      </c>
      <c r="Y264" s="26">
        <v>613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34">
        <v>0</v>
      </c>
      <c r="AG264" s="34">
        <v>0</v>
      </c>
      <c r="AH264" s="54" t="s">
        <v>52</v>
      </c>
      <c r="AI264" s="51" t="s">
        <v>56</v>
      </c>
    </row>
    <row r="265" spans="2:35" s="51" customFormat="1" x14ac:dyDescent="0.2">
      <c r="B265" s="51">
        <v>1319727</v>
      </c>
      <c r="C265" s="52">
        <v>511690000</v>
      </c>
      <c r="D265" s="52">
        <v>511673236</v>
      </c>
      <c r="E265" s="52">
        <v>6.6800000000000002E-3</v>
      </c>
      <c r="F265" s="51">
        <v>1987</v>
      </c>
      <c r="G265" s="57">
        <v>161</v>
      </c>
      <c r="H265" s="51">
        <v>1987</v>
      </c>
      <c r="I265" s="51">
        <v>2148</v>
      </c>
      <c r="J265" s="51">
        <v>1806</v>
      </c>
      <c r="K265" s="2">
        <v>249.25</v>
      </c>
      <c r="L265" s="2">
        <v>21.82</v>
      </c>
      <c r="M265" s="2">
        <v>271.07</v>
      </c>
      <c r="N265" s="2">
        <v>271.07</v>
      </c>
      <c r="O265" s="2">
        <v>257.52</v>
      </c>
      <c r="P265" s="2">
        <v>257.52</v>
      </c>
      <c r="Q265" s="51" t="s">
        <v>55</v>
      </c>
      <c r="R265" s="53">
        <v>0.15009413067552602</v>
      </c>
      <c r="S265" s="54">
        <v>45064</v>
      </c>
      <c r="T265" s="54" t="s">
        <v>310</v>
      </c>
      <c r="U265" s="54">
        <v>45069.835700000003</v>
      </c>
      <c r="V265" s="26">
        <v>161</v>
      </c>
      <c r="W265" s="51">
        <v>0</v>
      </c>
      <c r="X265" s="51">
        <v>342</v>
      </c>
      <c r="Y265" s="26">
        <v>503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34">
        <v>0</v>
      </c>
      <c r="AG265" s="34">
        <v>0</v>
      </c>
      <c r="AH265" s="54" t="s">
        <v>52</v>
      </c>
      <c r="AI265" s="51" t="s">
        <v>56</v>
      </c>
    </row>
    <row r="266" spans="2:35" s="51" customFormat="1" x14ac:dyDescent="0.2">
      <c r="B266" s="51">
        <v>336729</v>
      </c>
      <c r="C266" s="52">
        <v>2135281000</v>
      </c>
      <c r="D266" s="52">
        <v>2135295596</v>
      </c>
      <c r="E266" s="52">
        <v>6.7099999999999998E-3</v>
      </c>
      <c r="F266" s="51">
        <v>1996</v>
      </c>
      <c r="G266" s="57">
        <v>74</v>
      </c>
      <c r="H266" s="51">
        <v>1996</v>
      </c>
      <c r="I266" s="51">
        <v>2070</v>
      </c>
      <c r="J266" s="51">
        <v>1622</v>
      </c>
      <c r="K266" s="2">
        <v>234.54</v>
      </c>
      <c r="L266" s="2">
        <v>10.030000000000001</v>
      </c>
      <c r="M266" s="2">
        <v>244.57</v>
      </c>
      <c r="N266" s="2">
        <v>244.57</v>
      </c>
      <c r="O266" s="2">
        <v>232.34</v>
      </c>
      <c r="P266" s="2">
        <v>232.34</v>
      </c>
      <c r="Q266" s="51" t="s">
        <v>55</v>
      </c>
      <c r="R266" s="53">
        <v>0.1507829839704069</v>
      </c>
      <c r="S266" s="54">
        <v>45065</v>
      </c>
      <c r="T266" s="54" t="s">
        <v>311</v>
      </c>
      <c r="U266" s="54">
        <v>45077.554100000001</v>
      </c>
      <c r="V266" s="26">
        <v>73</v>
      </c>
      <c r="W266" s="51">
        <v>0</v>
      </c>
      <c r="X266" s="51">
        <v>448</v>
      </c>
      <c r="Y266" s="26">
        <v>521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34">
        <v>0</v>
      </c>
      <c r="AG266" s="34">
        <v>0</v>
      </c>
      <c r="AH266" s="54" t="s">
        <v>52</v>
      </c>
      <c r="AI266" s="51" t="s">
        <v>56</v>
      </c>
    </row>
    <row r="267" spans="2:35" s="51" customFormat="1" x14ac:dyDescent="0.2">
      <c r="B267" s="51">
        <v>1337986</v>
      </c>
      <c r="C267" s="52">
        <v>4269917636</v>
      </c>
      <c r="D267" s="52">
        <v>4269917574</v>
      </c>
      <c r="E267" s="52">
        <v>6.7499999999999999E-3</v>
      </c>
      <c r="F267" s="51">
        <v>2008</v>
      </c>
      <c r="G267" s="57">
        <v>0</v>
      </c>
      <c r="H267" s="51">
        <v>2008</v>
      </c>
      <c r="I267" s="51">
        <v>2008</v>
      </c>
      <c r="J267" s="51">
        <v>1845</v>
      </c>
      <c r="K267" s="2">
        <v>279.54000000000002</v>
      </c>
      <c r="L267" s="2">
        <v>0</v>
      </c>
      <c r="M267" s="2">
        <v>279.54000000000002</v>
      </c>
      <c r="N267" s="2">
        <v>279.54000000000002</v>
      </c>
      <c r="O267" s="2">
        <v>265.56</v>
      </c>
      <c r="P267" s="2">
        <v>265.56</v>
      </c>
      <c r="Q267" s="51" t="s">
        <v>55</v>
      </c>
      <c r="R267" s="53">
        <v>0.15151219512195124</v>
      </c>
      <c r="S267" s="54">
        <v>45071</v>
      </c>
      <c r="T267" s="54" t="s">
        <v>312</v>
      </c>
      <c r="U267" s="54">
        <v>45076.835599999999</v>
      </c>
      <c r="V267" s="26">
        <v>0</v>
      </c>
      <c r="W267" s="51">
        <v>0</v>
      </c>
      <c r="X267" s="51">
        <v>163</v>
      </c>
      <c r="Y267" s="26">
        <v>163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34">
        <v>0</v>
      </c>
      <c r="AG267" s="34">
        <v>0</v>
      </c>
      <c r="AH267" s="54" t="s">
        <v>52</v>
      </c>
      <c r="AI267" s="51" t="s">
        <v>56</v>
      </c>
    </row>
    <row r="268" spans="2:35" s="51" customFormat="1" x14ac:dyDescent="0.2">
      <c r="B268" s="51">
        <v>1928728</v>
      </c>
      <c r="C268" s="52">
        <v>1840173457</v>
      </c>
      <c r="D268" s="52">
        <v>1840173582</v>
      </c>
      <c r="E268" s="52">
        <v>6.8100000000000001E-3</v>
      </c>
      <c r="F268" s="51">
        <v>2026</v>
      </c>
      <c r="G268" s="57">
        <v>0</v>
      </c>
      <c r="H268" s="51">
        <v>2026</v>
      </c>
      <c r="I268" s="51">
        <v>2026</v>
      </c>
      <c r="J268" s="51">
        <v>963</v>
      </c>
      <c r="K268" s="2">
        <v>145.91</v>
      </c>
      <c r="L268" s="2">
        <v>0</v>
      </c>
      <c r="M268" s="2">
        <v>145.91</v>
      </c>
      <c r="N268" s="2">
        <v>145.91</v>
      </c>
      <c r="O268" s="2">
        <v>138.61000000000001</v>
      </c>
      <c r="P268" s="2">
        <v>138.61000000000001</v>
      </c>
      <c r="Q268" s="51" t="s">
        <v>55</v>
      </c>
      <c r="R268" s="53">
        <v>0.15151609553478712</v>
      </c>
      <c r="S268" s="54">
        <v>45071</v>
      </c>
      <c r="T268" s="54" t="s">
        <v>313</v>
      </c>
      <c r="U268" s="54">
        <v>45076.835500000001</v>
      </c>
      <c r="V268" s="26">
        <v>0</v>
      </c>
      <c r="W268" s="51">
        <v>0</v>
      </c>
      <c r="X268" s="51">
        <v>1063</v>
      </c>
      <c r="Y268" s="26">
        <v>1063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34">
        <v>0</v>
      </c>
      <c r="AG268" s="34">
        <v>0</v>
      </c>
      <c r="AH268" s="54" t="s">
        <v>52</v>
      </c>
      <c r="AI268" s="51" t="s">
        <v>56</v>
      </c>
    </row>
    <row r="269" spans="2:35" s="51" customFormat="1" x14ac:dyDescent="0.2">
      <c r="B269" s="51">
        <v>1283226</v>
      </c>
      <c r="C269" s="52">
        <v>6797987462</v>
      </c>
      <c r="D269" s="52">
        <v>6797987930</v>
      </c>
      <c r="E269" s="52">
        <v>6.9100000000000003E-3</v>
      </c>
      <c r="F269" s="51">
        <v>2056</v>
      </c>
      <c r="G269" s="57">
        <v>0</v>
      </c>
      <c r="H269" s="51">
        <v>2056</v>
      </c>
      <c r="I269" s="51">
        <v>2056</v>
      </c>
      <c r="J269" s="51">
        <v>1743</v>
      </c>
      <c r="K269" s="2">
        <v>264.08999999999997</v>
      </c>
      <c r="L269" s="2">
        <v>0</v>
      </c>
      <c r="M269" s="2">
        <v>264.08999999999997</v>
      </c>
      <c r="N269" s="2">
        <v>264.08999999999997</v>
      </c>
      <c r="O269" s="2">
        <v>250.89</v>
      </c>
      <c r="P269" s="2">
        <v>250.89</v>
      </c>
      <c r="Q269" s="51" t="s">
        <v>55</v>
      </c>
      <c r="R269" s="53">
        <v>0.15151462994836487</v>
      </c>
      <c r="S269" s="54">
        <v>45068</v>
      </c>
      <c r="T269" s="54" t="s">
        <v>314</v>
      </c>
      <c r="U269" s="54">
        <v>45079.833899999998</v>
      </c>
      <c r="V269" s="26">
        <v>0</v>
      </c>
      <c r="W269" s="51">
        <v>0</v>
      </c>
      <c r="X269" s="51">
        <v>313</v>
      </c>
      <c r="Y269" s="26">
        <v>313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34">
        <v>0</v>
      </c>
      <c r="AG269" s="34">
        <v>0</v>
      </c>
      <c r="AH269" s="54" t="s">
        <v>52</v>
      </c>
      <c r="AI269" s="51" t="s">
        <v>56</v>
      </c>
    </row>
    <row r="270" spans="2:35" s="51" customFormat="1" x14ac:dyDescent="0.2">
      <c r="B270" s="51">
        <v>1302591</v>
      </c>
      <c r="C270" s="52">
        <v>9611990000</v>
      </c>
      <c r="D270" s="52">
        <v>9611901919</v>
      </c>
      <c r="E270" s="52">
        <v>7.0200000000000002E-3</v>
      </c>
      <c r="F270" s="51">
        <v>2089</v>
      </c>
      <c r="G270" s="57">
        <v>226</v>
      </c>
      <c r="H270" s="51">
        <v>2089</v>
      </c>
      <c r="I270" s="51">
        <v>2315</v>
      </c>
      <c r="J270" s="51">
        <v>1644</v>
      </c>
      <c r="K270" s="2">
        <v>214.85</v>
      </c>
      <c r="L270" s="2">
        <v>30.64</v>
      </c>
      <c r="M270" s="2">
        <v>245.49</v>
      </c>
      <c r="N270" s="2">
        <v>245.49</v>
      </c>
      <c r="O270" s="2">
        <v>233.22</v>
      </c>
      <c r="P270" s="2">
        <v>233.22</v>
      </c>
      <c r="Q270" s="51" t="s">
        <v>55</v>
      </c>
      <c r="R270" s="53">
        <v>0.14932481751824819</v>
      </c>
      <c r="S270" s="54">
        <v>45070</v>
      </c>
      <c r="T270" s="54" t="s">
        <v>315</v>
      </c>
      <c r="U270" s="54">
        <v>45075.834699999999</v>
      </c>
      <c r="V270" s="26">
        <v>225</v>
      </c>
      <c r="W270" s="51">
        <v>0</v>
      </c>
      <c r="X270" s="51">
        <v>671</v>
      </c>
      <c r="Y270" s="26">
        <v>896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34">
        <v>0</v>
      </c>
      <c r="AG270" s="34">
        <v>0</v>
      </c>
      <c r="AH270" s="54" t="s">
        <v>52</v>
      </c>
      <c r="AI270" s="51" t="s">
        <v>56</v>
      </c>
    </row>
    <row r="271" spans="2:35" s="51" customFormat="1" x14ac:dyDescent="0.2">
      <c r="B271" s="51">
        <v>1723280</v>
      </c>
      <c r="C271" s="52">
        <v>2867069380</v>
      </c>
      <c r="D271" s="52">
        <v>2867069165</v>
      </c>
      <c r="E271" s="52">
        <v>7.1300000000000001E-3</v>
      </c>
      <c r="F271" s="51">
        <v>2121</v>
      </c>
      <c r="G271" s="57">
        <v>0</v>
      </c>
      <c r="H271" s="51">
        <v>2121</v>
      </c>
      <c r="I271" s="51">
        <v>2121</v>
      </c>
      <c r="J271" s="51">
        <v>1658</v>
      </c>
      <c r="K271" s="2">
        <v>251.22</v>
      </c>
      <c r="L271" s="2">
        <v>0</v>
      </c>
      <c r="M271" s="2">
        <v>251.22</v>
      </c>
      <c r="N271" s="2">
        <v>251.22</v>
      </c>
      <c r="O271" s="2">
        <v>238.66</v>
      </c>
      <c r="P271" s="2">
        <v>238.66</v>
      </c>
      <c r="Q271" s="51" t="s">
        <v>55</v>
      </c>
      <c r="R271" s="53">
        <v>0.15151990349819058</v>
      </c>
      <c r="S271" s="54">
        <v>45064</v>
      </c>
      <c r="T271" s="54" t="s">
        <v>316</v>
      </c>
      <c r="U271" s="54">
        <v>45069.835700000003</v>
      </c>
      <c r="V271" s="26">
        <v>0</v>
      </c>
      <c r="W271" s="51">
        <v>0</v>
      </c>
      <c r="X271" s="51">
        <v>463</v>
      </c>
      <c r="Y271" s="26">
        <v>463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34">
        <v>0</v>
      </c>
      <c r="AG271" s="34">
        <v>0</v>
      </c>
      <c r="AH271" s="54" t="s">
        <v>52</v>
      </c>
      <c r="AI271" s="51" t="s">
        <v>56</v>
      </c>
    </row>
    <row r="272" spans="2:35" s="51" customFormat="1" x14ac:dyDescent="0.2">
      <c r="B272" s="51">
        <v>334502</v>
      </c>
      <c r="C272" s="52">
        <v>8089421000</v>
      </c>
      <c r="D272" s="52">
        <v>8089496868</v>
      </c>
      <c r="E272" s="52">
        <v>7.2899999999999996E-3</v>
      </c>
      <c r="F272" s="51">
        <v>2169</v>
      </c>
      <c r="G272" s="57">
        <v>0</v>
      </c>
      <c r="H272" s="51">
        <v>2169</v>
      </c>
      <c r="I272" s="51">
        <v>2169</v>
      </c>
      <c r="J272" s="51">
        <v>2017</v>
      </c>
      <c r="K272" s="2">
        <v>303.62</v>
      </c>
      <c r="L272" s="2">
        <v>0</v>
      </c>
      <c r="M272" s="2">
        <v>303.62</v>
      </c>
      <c r="N272" s="2">
        <v>303.62</v>
      </c>
      <c r="O272" s="2">
        <v>288.44</v>
      </c>
      <c r="P272" s="2">
        <v>288.44</v>
      </c>
      <c r="Q272" s="51" t="s">
        <v>55</v>
      </c>
      <c r="R272" s="53">
        <v>0.15053049082796233</v>
      </c>
      <c r="S272" s="54">
        <v>45065</v>
      </c>
      <c r="T272" s="54" t="s">
        <v>317</v>
      </c>
      <c r="U272" s="54">
        <v>45077.549800000001</v>
      </c>
      <c r="V272" s="26">
        <v>0</v>
      </c>
      <c r="W272" s="51">
        <v>0</v>
      </c>
      <c r="X272" s="51">
        <v>152</v>
      </c>
      <c r="Y272" s="26">
        <v>152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34">
        <v>0</v>
      </c>
      <c r="AG272" s="34">
        <v>0</v>
      </c>
      <c r="AH272" s="54" t="s">
        <v>52</v>
      </c>
      <c r="AI272" s="51" t="s">
        <v>56</v>
      </c>
    </row>
    <row r="273" spans="2:35" s="51" customFormat="1" x14ac:dyDescent="0.2">
      <c r="B273" s="51">
        <v>1289473</v>
      </c>
      <c r="C273" s="52">
        <v>7174270000</v>
      </c>
      <c r="D273" s="52">
        <v>7174272174</v>
      </c>
      <c r="E273" s="52">
        <v>7.5300000000000002E-3</v>
      </c>
      <c r="F273" s="51">
        <v>2240</v>
      </c>
      <c r="G273" s="57">
        <v>948</v>
      </c>
      <c r="H273" s="51">
        <v>2240</v>
      </c>
      <c r="I273" s="51">
        <v>3188</v>
      </c>
      <c r="J273" s="51">
        <v>3083</v>
      </c>
      <c r="K273" s="2">
        <v>323.48</v>
      </c>
      <c r="L273" s="2">
        <v>128.5</v>
      </c>
      <c r="M273" s="2">
        <v>451.98</v>
      </c>
      <c r="N273" s="2">
        <v>451.98</v>
      </c>
      <c r="O273" s="2">
        <v>429.38</v>
      </c>
      <c r="P273" s="2">
        <v>429.38</v>
      </c>
      <c r="Q273" s="51" t="s">
        <v>55</v>
      </c>
      <c r="R273" s="53">
        <v>0.14660395718456051</v>
      </c>
      <c r="S273" s="54">
        <v>45065</v>
      </c>
      <c r="T273" s="54" t="s">
        <v>318</v>
      </c>
      <c r="U273" s="54">
        <v>45079.834499999997</v>
      </c>
      <c r="V273" s="26">
        <v>948</v>
      </c>
      <c r="W273" s="51">
        <v>0</v>
      </c>
      <c r="X273" s="51">
        <v>105</v>
      </c>
      <c r="Y273" s="26">
        <v>1053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34">
        <v>0</v>
      </c>
      <c r="AG273" s="34">
        <v>0</v>
      </c>
      <c r="AH273" s="54" t="s">
        <v>52</v>
      </c>
      <c r="AI273" s="51" t="s">
        <v>56</v>
      </c>
    </row>
    <row r="274" spans="2:35" s="51" customFormat="1" x14ac:dyDescent="0.2">
      <c r="B274" s="51">
        <v>1293509</v>
      </c>
      <c r="C274" s="52">
        <v>2149991463</v>
      </c>
      <c r="D274" s="52">
        <v>2149991606</v>
      </c>
      <c r="E274" s="52">
        <v>7.6400000000000001E-3</v>
      </c>
      <c r="F274" s="51">
        <v>2273</v>
      </c>
      <c r="G274" s="57">
        <v>301</v>
      </c>
      <c r="H274" s="51">
        <v>2273</v>
      </c>
      <c r="I274" s="51">
        <v>2574</v>
      </c>
      <c r="J274" s="51">
        <v>2179</v>
      </c>
      <c r="K274" s="2">
        <v>284.54000000000002</v>
      </c>
      <c r="L274" s="2">
        <v>40.799999999999997</v>
      </c>
      <c r="M274" s="2">
        <v>325.34000000000003</v>
      </c>
      <c r="N274" s="2">
        <v>325.33999999999997</v>
      </c>
      <c r="O274" s="2">
        <v>309.07</v>
      </c>
      <c r="P274" s="2">
        <v>309.07</v>
      </c>
      <c r="Q274" s="51" t="s">
        <v>55</v>
      </c>
      <c r="R274" s="53">
        <v>0.1493070215695273</v>
      </c>
      <c r="S274" s="54">
        <v>45064</v>
      </c>
      <c r="T274" s="54" t="s">
        <v>319</v>
      </c>
      <c r="U274" s="54">
        <v>45069.835800000001</v>
      </c>
      <c r="V274" s="26">
        <v>301</v>
      </c>
      <c r="W274" s="51">
        <v>0</v>
      </c>
      <c r="X274" s="51">
        <v>395</v>
      </c>
      <c r="Y274" s="26">
        <v>696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34">
        <v>0</v>
      </c>
      <c r="AG274" s="34">
        <v>0</v>
      </c>
      <c r="AH274" s="54" t="s">
        <v>52</v>
      </c>
      <c r="AI274" s="51" t="s">
        <v>56</v>
      </c>
    </row>
    <row r="275" spans="2:35" s="51" customFormat="1" x14ac:dyDescent="0.2">
      <c r="B275" s="51">
        <v>1298959</v>
      </c>
      <c r="C275" s="52">
        <v>8553780000</v>
      </c>
      <c r="D275" s="52">
        <v>8553780417</v>
      </c>
      <c r="E275" s="52">
        <v>8.0400000000000003E-3</v>
      </c>
      <c r="F275" s="51">
        <v>2392</v>
      </c>
      <c r="G275" s="57">
        <v>572</v>
      </c>
      <c r="H275" s="51">
        <v>2392</v>
      </c>
      <c r="I275" s="51">
        <v>2964</v>
      </c>
      <c r="J275" s="51">
        <v>2487</v>
      </c>
      <c r="K275" s="2">
        <v>290.16000000000003</v>
      </c>
      <c r="L275" s="2">
        <v>77.539999999999992</v>
      </c>
      <c r="M275" s="2">
        <v>367.70000000000005</v>
      </c>
      <c r="N275" s="2">
        <v>367.7</v>
      </c>
      <c r="O275" s="2">
        <v>349.32</v>
      </c>
      <c r="P275" s="2">
        <v>349.32</v>
      </c>
      <c r="Q275" s="51" t="s">
        <v>55</v>
      </c>
      <c r="R275" s="53">
        <v>0.14784881383192602</v>
      </c>
      <c r="S275" s="54">
        <v>45069</v>
      </c>
      <c r="T275" s="54" t="s">
        <v>320</v>
      </c>
      <c r="U275" s="54">
        <v>45074.834600000002</v>
      </c>
      <c r="V275" s="26">
        <v>571</v>
      </c>
      <c r="W275" s="51">
        <v>0</v>
      </c>
      <c r="X275" s="51">
        <v>477</v>
      </c>
      <c r="Y275" s="26">
        <v>1048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34">
        <v>0</v>
      </c>
      <c r="AG275" s="34">
        <v>0</v>
      </c>
      <c r="AH275" s="54" t="s">
        <v>52</v>
      </c>
      <c r="AI275" s="51" t="s">
        <v>56</v>
      </c>
    </row>
    <row r="276" spans="2:35" s="51" customFormat="1" x14ac:dyDescent="0.2">
      <c r="B276" s="51">
        <v>1338154</v>
      </c>
      <c r="C276" s="52">
        <v>990511000</v>
      </c>
      <c r="D276" s="52">
        <v>990500604</v>
      </c>
      <c r="E276" s="52">
        <v>8.0400000000000003E-3</v>
      </c>
      <c r="F276" s="51">
        <v>2392</v>
      </c>
      <c r="G276" s="57">
        <v>0</v>
      </c>
      <c r="H276" s="51">
        <v>2392</v>
      </c>
      <c r="I276" s="51">
        <v>2392</v>
      </c>
      <c r="J276" s="51">
        <v>1611</v>
      </c>
      <c r="K276" s="2">
        <v>244.09</v>
      </c>
      <c r="L276" s="2">
        <v>0</v>
      </c>
      <c r="M276" s="2">
        <v>244.09</v>
      </c>
      <c r="N276" s="2">
        <v>244.09</v>
      </c>
      <c r="O276" s="2">
        <v>231.89</v>
      </c>
      <c r="P276" s="2">
        <v>231.89</v>
      </c>
      <c r="Q276" s="51" t="s">
        <v>55</v>
      </c>
      <c r="R276" s="53">
        <v>0.15151458721291125</v>
      </c>
      <c r="S276" s="54">
        <v>45068</v>
      </c>
      <c r="T276" s="54" t="s">
        <v>321</v>
      </c>
      <c r="U276" s="54">
        <v>45072.835500000001</v>
      </c>
      <c r="V276" s="26">
        <v>0</v>
      </c>
      <c r="W276" s="51">
        <v>0</v>
      </c>
      <c r="X276" s="51">
        <v>781</v>
      </c>
      <c r="Y276" s="26">
        <v>781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34">
        <v>0</v>
      </c>
      <c r="AG276" s="34">
        <v>0</v>
      </c>
      <c r="AH276" s="54" t="s">
        <v>52</v>
      </c>
      <c r="AI276" s="51" t="s">
        <v>56</v>
      </c>
    </row>
    <row r="277" spans="2:35" s="51" customFormat="1" x14ac:dyDescent="0.2">
      <c r="B277" s="51">
        <v>653011</v>
      </c>
      <c r="C277" s="52">
        <v>234918980</v>
      </c>
      <c r="D277" s="52">
        <v>234918177</v>
      </c>
      <c r="E277" s="52">
        <v>8.0499999999999999E-3</v>
      </c>
      <c r="F277" s="51">
        <v>2395</v>
      </c>
      <c r="G277" s="57">
        <v>162</v>
      </c>
      <c r="H277" s="51">
        <v>2395</v>
      </c>
      <c r="I277" s="51">
        <v>2557</v>
      </c>
      <c r="J277" s="51">
        <v>2198</v>
      </c>
      <c r="K277" s="2">
        <v>330.32</v>
      </c>
      <c r="L277" s="2">
        <v>23.689999999999998</v>
      </c>
      <c r="M277" s="2">
        <v>354.01</v>
      </c>
      <c r="N277" s="2">
        <v>354.01</v>
      </c>
      <c r="O277" s="2">
        <v>336.31</v>
      </c>
      <c r="P277" s="2">
        <v>336.31</v>
      </c>
      <c r="Q277" s="51" t="s">
        <v>55</v>
      </c>
      <c r="R277" s="53">
        <v>0.16106005459508643</v>
      </c>
      <c r="S277" s="54">
        <v>45064</v>
      </c>
      <c r="T277" s="54" t="s">
        <v>322</v>
      </c>
      <c r="U277" s="54">
        <v>45069.835899999998</v>
      </c>
      <c r="V277" s="26">
        <v>161</v>
      </c>
      <c r="W277" s="51">
        <v>0</v>
      </c>
      <c r="X277" s="51">
        <v>359</v>
      </c>
      <c r="Y277" s="26">
        <v>520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34">
        <v>0</v>
      </c>
      <c r="AG277" s="34">
        <v>0</v>
      </c>
      <c r="AH277" s="54" t="s">
        <v>52</v>
      </c>
      <c r="AI277" s="51" t="s">
        <v>56</v>
      </c>
    </row>
    <row r="278" spans="2:35" s="51" customFormat="1" x14ac:dyDescent="0.2">
      <c r="B278" s="51">
        <v>1293111</v>
      </c>
      <c r="C278" s="52">
        <v>2799631711</v>
      </c>
      <c r="D278" s="52">
        <v>2799631899</v>
      </c>
      <c r="E278" s="52">
        <v>8.0999999999999996E-3</v>
      </c>
      <c r="F278" s="51">
        <v>2410</v>
      </c>
      <c r="G278" s="57">
        <v>193</v>
      </c>
      <c r="H278" s="51">
        <v>2410</v>
      </c>
      <c r="I278" s="51">
        <v>2603</v>
      </c>
      <c r="J278" s="51">
        <v>2239</v>
      </c>
      <c r="K278" s="2">
        <v>306.76</v>
      </c>
      <c r="L278" s="2">
        <v>30.33</v>
      </c>
      <c r="M278" s="2">
        <v>337.09</v>
      </c>
      <c r="N278" s="2">
        <v>337.09</v>
      </c>
      <c r="O278" s="2">
        <v>320.24</v>
      </c>
      <c r="P278" s="2">
        <v>320.24</v>
      </c>
      <c r="Q278" s="51" t="s">
        <v>55</v>
      </c>
      <c r="R278" s="53">
        <v>0.15055381866904868</v>
      </c>
      <c r="S278" s="54">
        <v>45062</v>
      </c>
      <c r="T278" s="54" t="s">
        <v>323</v>
      </c>
      <c r="U278" s="54">
        <v>45067.834600000002</v>
      </c>
      <c r="V278" s="26">
        <v>192</v>
      </c>
      <c r="W278" s="51">
        <v>0</v>
      </c>
      <c r="X278" s="51">
        <v>364</v>
      </c>
      <c r="Y278" s="26">
        <v>556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34">
        <v>0</v>
      </c>
      <c r="AG278" s="34">
        <v>0</v>
      </c>
      <c r="AH278" s="54" t="s">
        <v>52</v>
      </c>
      <c r="AI278" s="51" t="s">
        <v>56</v>
      </c>
    </row>
    <row r="279" spans="2:35" s="51" customFormat="1" x14ac:dyDescent="0.2">
      <c r="B279" s="51">
        <v>1311920</v>
      </c>
      <c r="C279" s="52">
        <v>3362571000</v>
      </c>
      <c r="D279" s="52">
        <v>3362536888</v>
      </c>
      <c r="E279" s="52">
        <v>8.5000000000000006E-3</v>
      </c>
      <c r="F279" s="51">
        <v>2529</v>
      </c>
      <c r="G279" s="57">
        <v>615</v>
      </c>
      <c r="H279" s="51">
        <v>2529</v>
      </c>
      <c r="I279" s="51">
        <v>3144</v>
      </c>
      <c r="J279" s="51">
        <v>2453</v>
      </c>
      <c r="K279" s="2">
        <v>278.49</v>
      </c>
      <c r="L279" s="2">
        <v>83.36</v>
      </c>
      <c r="M279" s="2">
        <v>361.85</v>
      </c>
      <c r="N279" s="2">
        <v>361.85</v>
      </c>
      <c r="O279" s="2">
        <v>343.76</v>
      </c>
      <c r="P279" s="2">
        <v>343.76</v>
      </c>
      <c r="Q279" s="51" t="s">
        <v>55</v>
      </c>
      <c r="R279" s="53">
        <v>0.14751324908275582</v>
      </c>
      <c r="S279" s="54">
        <v>45069</v>
      </c>
      <c r="T279" s="54" t="s">
        <v>324</v>
      </c>
      <c r="U279" s="54">
        <v>45074.834499999997</v>
      </c>
      <c r="V279" s="26">
        <v>614</v>
      </c>
      <c r="W279" s="51">
        <v>0</v>
      </c>
      <c r="X279" s="51">
        <v>691</v>
      </c>
      <c r="Y279" s="26">
        <v>1305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34">
        <v>0</v>
      </c>
      <c r="AG279" s="34">
        <v>0</v>
      </c>
      <c r="AH279" s="54" t="s">
        <v>52</v>
      </c>
      <c r="AI279" s="51" t="s">
        <v>56</v>
      </c>
    </row>
    <row r="280" spans="2:35" s="51" customFormat="1" x14ac:dyDescent="0.2">
      <c r="B280" s="51">
        <v>1217215</v>
      </c>
      <c r="C280" s="52">
        <v>8518400000</v>
      </c>
      <c r="D280" s="52">
        <v>8518400146</v>
      </c>
      <c r="E280" s="52">
        <v>8.6300000000000005E-3</v>
      </c>
      <c r="F280" s="51">
        <v>2568</v>
      </c>
      <c r="G280" s="57">
        <v>423</v>
      </c>
      <c r="H280" s="51">
        <v>2568</v>
      </c>
      <c r="I280" s="51">
        <v>2991</v>
      </c>
      <c r="J280" s="51">
        <v>2272</v>
      </c>
      <c r="K280" s="2">
        <v>280.16000000000003</v>
      </c>
      <c r="L280" s="2">
        <v>57.33</v>
      </c>
      <c r="M280" s="2">
        <v>337.49</v>
      </c>
      <c r="N280" s="2">
        <v>337.49</v>
      </c>
      <c r="O280" s="2">
        <v>320.62</v>
      </c>
      <c r="P280" s="2">
        <v>320.62</v>
      </c>
      <c r="Q280" s="51" t="s">
        <v>55</v>
      </c>
      <c r="R280" s="53">
        <v>0.14854313380281692</v>
      </c>
      <c r="S280" s="54">
        <v>45062</v>
      </c>
      <c r="T280" s="54" t="s">
        <v>325</v>
      </c>
      <c r="U280" s="54">
        <v>45067.834600000002</v>
      </c>
      <c r="V280" s="26">
        <v>422</v>
      </c>
      <c r="W280" s="51">
        <v>0</v>
      </c>
      <c r="X280" s="51">
        <v>719</v>
      </c>
      <c r="Y280" s="26">
        <v>1141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34">
        <v>0</v>
      </c>
      <c r="AG280" s="34">
        <v>0</v>
      </c>
      <c r="AH280" s="54" t="s">
        <v>52</v>
      </c>
      <c r="AI280" s="51" t="s">
        <v>56</v>
      </c>
    </row>
    <row r="281" spans="2:35" s="51" customFormat="1" x14ac:dyDescent="0.2">
      <c r="B281" s="51">
        <v>1324162</v>
      </c>
      <c r="C281" s="52">
        <v>1059030000</v>
      </c>
      <c r="D281" s="52">
        <v>1059030480</v>
      </c>
      <c r="E281" s="52">
        <v>8.7299999999999999E-3</v>
      </c>
      <c r="F281" s="51">
        <v>2597</v>
      </c>
      <c r="G281" s="57">
        <v>1016</v>
      </c>
      <c r="H281" s="51">
        <v>2597</v>
      </c>
      <c r="I281" s="51">
        <v>3613</v>
      </c>
      <c r="J281" s="51">
        <v>3341</v>
      </c>
      <c r="K281" s="2">
        <v>352.28</v>
      </c>
      <c r="L281" s="2">
        <v>91.47</v>
      </c>
      <c r="M281" s="2">
        <v>443.75</v>
      </c>
      <c r="N281" s="2">
        <v>443.75</v>
      </c>
      <c r="O281" s="2">
        <v>421.56</v>
      </c>
      <c r="P281" s="2">
        <v>421.56</v>
      </c>
      <c r="Q281" s="51" t="s">
        <v>55</v>
      </c>
      <c r="R281" s="53">
        <v>0.13281951511523496</v>
      </c>
      <c r="S281" s="54">
        <v>45063</v>
      </c>
      <c r="T281" s="54" t="s">
        <v>326</v>
      </c>
      <c r="U281" s="54">
        <v>45069.835800000001</v>
      </c>
      <c r="V281" s="26">
        <v>1016</v>
      </c>
      <c r="W281" s="51">
        <v>0</v>
      </c>
      <c r="X281" s="51">
        <v>272</v>
      </c>
      <c r="Y281" s="26">
        <v>1288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34">
        <v>0</v>
      </c>
      <c r="AG281" s="34">
        <v>0</v>
      </c>
      <c r="AH281" s="54" t="s">
        <v>52</v>
      </c>
      <c r="AI281" s="51" t="s">
        <v>56</v>
      </c>
    </row>
    <row r="282" spans="2:35" s="51" customFormat="1" x14ac:dyDescent="0.2">
      <c r="B282" s="51">
        <v>997845</v>
      </c>
      <c r="C282" s="52">
        <v>3845794074</v>
      </c>
      <c r="D282" s="52">
        <v>3845794871</v>
      </c>
      <c r="E282" s="52">
        <v>8.8299999999999993E-3</v>
      </c>
      <c r="F282" s="51">
        <v>2627</v>
      </c>
      <c r="G282" s="57">
        <v>185</v>
      </c>
      <c r="H282" s="51">
        <v>2627</v>
      </c>
      <c r="I282" s="51">
        <v>2812</v>
      </c>
      <c r="J282" s="51">
        <v>2008</v>
      </c>
      <c r="K282" s="2">
        <v>276.20999999999998</v>
      </c>
      <c r="L282" s="2">
        <v>25.08</v>
      </c>
      <c r="M282" s="2">
        <v>301.28999999999996</v>
      </c>
      <c r="N282" s="2">
        <v>301.29000000000002</v>
      </c>
      <c r="O282" s="2">
        <v>286.23</v>
      </c>
      <c r="P282" s="2">
        <v>286.23</v>
      </c>
      <c r="Q282" s="51" t="s">
        <v>55</v>
      </c>
      <c r="R282" s="53">
        <v>0.15004482071713149</v>
      </c>
      <c r="S282" s="54">
        <v>45064</v>
      </c>
      <c r="T282" s="54" t="s">
        <v>327</v>
      </c>
      <c r="U282" s="54">
        <v>45069.836000000003</v>
      </c>
      <c r="V282" s="26">
        <v>184</v>
      </c>
      <c r="W282" s="51">
        <v>0</v>
      </c>
      <c r="X282" s="51">
        <v>804</v>
      </c>
      <c r="Y282" s="26">
        <v>988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34">
        <v>0</v>
      </c>
      <c r="AG282" s="34">
        <v>0</v>
      </c>
      <c r="AH282" s="54" t="s">
        <v>52</v>
      </c>
      <c r="AI282" s="51" t="s">
        <v>56</v>
      </c>
    </row>
    <row r="283" spans="2:35" s="51" customFormat="1" x14ac:dyDescent="0.2">
      <c r="B283" s="51">
        <v>985379</v>
      </c>
      <c r="C283" s="52">
        <v>7415411922</v>
      </c>
      <c r="D283" s="52">
        <v>7415411674</v>
      </c>
      <c r="E283" s="52">
        <v>9.2700000000000005E-3</v>
      </c>
      <c r="F283" s="51">
        <v>2758</v>
      </c>
      <c r="G283" s="57">
        <v>330</v>
      </c>
      <c r="H283" s="51">
        <v>2758</v>
      </c>
      <c r="I283" s="51">
        <v>3088</v>
      </c>
      <c r="J283" s="51">
        <v>2374</v>
      </c>
      <c r="K283" s="2">
        <v>305.62</v>
      </c>
      <c r="L283" s="2">
        <v>51.87</v>
      </c>
      <c r="M283" s="2">
        <v>357.49</v>
      </c>
      <c r="N283" s="2">
        <v>357.49</v>
      </c>
      <c r="O283" s="2">
        <v>339.62</v>
      </c>
      <c r="P283" s="2">
        <v>339.62</v>
      </c>
      <c r="Q283" s="51" t="s">
        <v>55</v>
      </c>
      <c r="R283" s="53">
        <v>0.15058550968828982</v>
      </c>
      <c r="S283" s="54">
        <v>45071</v>
      </c>
      <c r="T283" s="54" t="s">
        <v>328</v>
      </c>
      <c r="U283" s="54">
        <v>45083.556499999999</v>
      </c>
      <c r="V283" s="26">
        <v>330</v>
      </c>
      <c r="W283" s="51">
        <v>0</v>
      </c>
      <c r="X283" s="51">
        <v>714</v>
      </c>
      <c r="Y283" s="26">
        <v>1044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34">
        <v>0</v>
      </c>
      <c r="AG283" s="34">
        <v>0</v>
      </c>
      <c r="AH283" s="54" t="s">
        <v>52</v>
      </c>
      <c r="AI283" s="51" t="s">
        <v>56</v>
      </c>
    </row>
    <row r="284" spans="2:35" s="51" customFormat="1" x14ac:dyDescent="0.2">
      <c r="B284" s="51">
        <v>2633125</v>
      </c>
      <c r="C284" s="52">
        <v>3816716166</v>
      </c>
      <c r="D284" s="52">
        <v>3816716249</v>
      </c>
      <c r="E284" s="52">
        <v>9.3200000000000002E-3</v>
      </c>
      <c r="F284" s="51">
        <v>2773</v>
      </c>
      <c r="G284" s="57">
        <v>0</v>
      </c>
      <c r="H284" s="51">
        <v>2773</v>
      </c>
      <c r="I284" s="51">
        <v>2773</v>
      </c>
      <c r="J284" s="51">
        <v>2701</v>
      </c>
      <c r="K284" s="2">
        <v>409.24</v>
      </c>
      <c r="L284" s="2">
        <v>0</v>
      </c>
      <c r="M284" s="2">
        <v>409.24</v>
      </c>
      <c r="N284" s="2">
        <v>409.24</v>
      </c>
      <c r="O284" s="2">
        <v>388.78</v>
      </c>
      <c r="P284" s="2">
        <v>388.78</v>
      </c>
      <c r="Q284" s="51" t="s">
        <v>55</v>
      </c>
      <c r="R284" s="53">
        <v>0.1515142539800074</v>
      </c>
      <c r="S284" s="54">
        <v>45062</v>
      </c>
      <c r="T284" s="54" t="s">
        <v>329</v>
      </c>
      <c r="U284" s="54">
        <v>45067.835099999997</v>
      </c>
      <c r="V284" s="26">
        <v>0</v>
      </c>
      <c r="W284" s="51">
        <v>0</v>
      </c>
      <c r="X284" s="51">
        <v>72</v>
      </c>
      <c r="Y284" s="26">
        <v>72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34">
        <v>0</v>
      </c>
      <c r="AG284" s="34">
        <v>0</v>
      </c>
      <c r="AH284" s="54" t="s">
        <v>52</v>
      </c>
      <c r="AI284" s="51" t="s">
        <v>56</v>
      </c>
    </row>
    <row r="285" spans="2:35" s="51" customFormat="1" x14ac:dyDescent="0.2">
      <c r="B285" s="51">
        <v>1314281</v>
      </c>
      <c r="C285" s="52">
        <v>351795793</v>
      </c>
      <c r="D285" s="52">
        <v>351795615</v>
      </c>
      <c r="E285" s="52">
        <v>9.4299999999999991E-3</v>
      </c>
      <c r="F285" s="51">
        <v>2806</v>
      </c>
      <c r="G285" s="57">
        <v>0</v>
      </c>
      <c r="H285" s="51">
        <v>2806</v>
      </c>
      <c r="I285" s="51">
        <v>2806</v>
      </c>
      <c r="J285" s="51">
        <v>1819</v>
      </c>
      <c r="K285" s="2">
        <v>275.61</v>
      </c>
      <c r="L285" s="2">
        <v>0</v>
      </c>
      <c r="M285" s="2">
        <v>275.61</v>
      </c>
      <c r="N285" s="2">
        <v>275.61</v>
      </c>
      <c r="O285" s="2">
        <v>261.83</v>
      </c>
      <c r="P285" s="2">
        <v>261.83</v>
      </c>
      <c r="Q285" s="51" t="s">
        <v>55</v>
      </c>
      <c r="R285" s="53">
        <v>0.15151731720725675</v>
      </c>
      <c r="S285" s="54">
        <v>45065</v>
      </c>
      <c r="T285" s="54" t="s">
        <v>330</v>
      </c>
      <c r="U285" s="54">
        <v>45072.835500000001</v>
      </c>
      <c r="V285" s="26">
        <v>0</v>
      </c>
      <c r="W285" s="51">
        <v>0</v>
      </c>
      <c r="X285" s="51">
        <v>987</v>
      </c>
      <c r="Y285" s="26">
        <v>987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34">
        <v>0</v>
      </c>
      <c r="AG285" s="34">
        <v>0</v>
      </c>
      <c r="AH285" s="54" t="s">
        <v>52</v>
      </c>
      <c r="AI285" s="51" t="s">
        <v>56</v>
      </c>
    </row>
    <row r="286" spans="2:35" s="51" customFormat="1" x14ac:dyDescent="0.2">
      <c r="B286" s="51">
        <v>1033576</v>
      </c>
      <c r="C286" s="52">
        <v>5774707618</v>
      </c>
      <c r="D286" s="52">
        <v>5774707971</v>
      </c>
      <c r="E286" s="52">
        <v>9.5099999999999994E-3</v>
      </c>
      <c r="F286" s="51">
        <v>2829</v>
      </c>
      <c r="G286" s="57">
        <v>1616</v>
      </c>
      <c r="H286" s="51">
        <v>2829</v>
      </c>
      <c r="I286" s="51">
        <v>4445</v>
      </c>
      <c r="J286" s="51">
        <v>3837</v>
      </c>
      <c r="K286" s="2">
        <v>336.52</v>
      </c>
      <c r="L286" s="2">
        <v>219.05</v>
      </c>
      <c r="M286" s="2">
        <v>555.56999999999994</v>
      </c>
      <c r="N286" s="2">
        <v>555.57000000000005</v>
      </c>
      <c r="O286" s="2">
        <v>527.79</v>
      </c>
      <c r="P286" s="2">
        <v>527.79</v>
      </c>
      <c r="Q286" s="51" t="s">
        <v>55</v>
      </c>
      <c r="R286" s="53">
        <v>0.1447928068803753</v>
      </c>
      <c r="S286" s="54">
        <v>45068</v>
      </c>
      <c r="T286" s="54" t="s">
        <v>331</v>
      </c>
      <c r="U286" s="54">
        <v>45076.8364</v>
      </c>
      <c r="V286" s="26">
        <v>1616</v>
      </c>
      <c r="W286" s="51">
        <v>0</v>
      </c>
      <c r="X286" s="51">
        <v>608</v>
      </c>
      <c r="Y286" s="26">
        <v>2224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34">
        <v>0</v>
      </c>
      <c r="AG286" s="34">
        <v>0</v>
      </c>
      <c r="AH286" s="54" t="s">
        <v>52</v>
      </c>
      <c r="AI286" s="51" t="s">
        <v>56</v>
      </c>
    </row>
    <row r="287" spans="2:35" s="51" customFormat="1" x14ac:dyDescent="0.2">
      <c r="B287" s="51">
        <v>1316757</v>
      </c>
      <c r="C287" s="52">
        <v>3499182383</v>
      </c>
      <c r="D287" s="52">
        <v>3499182763</v>
      </c>
      <c r="E287" s="52">
        <v>9.5200000000000007E-3</v>
      </c>
      <c r="F287" s="51">
        <v>2832</v>
      </c>
      <c r="G287" s="57">
        <v>0</v>
      </c>
      <c r="H287" s="51">
        <v>2832</v>
      </c>
      <c r="I287" s="51">
        <v>2832</v>
      </c>
      <c r="J287" s="51">
        <v>2091</v>
      </c>
      <c r="K287" s="2">
        <v>316.82</v>
      </c>
      <c r="L287" s="2">
        <v>0</v>
      </c>
      <c r="M287" s="2">
        <v>316.82</v>
      </c>
      <c r="N287" s="2">
        <v>316.82</v>
      </c>
      <c r="O287" s="2">
        <v>300.98</v>
      </c>
      <c r="P287" s="2">
        <v>300.98</v>
      </c>
      <c r="Q287" s="51" t="s">
        <v>55</v>
      </c>
      <c r="R287" s="53">
        <v>0.15151602104256337</v>
      </c>
      <c r="S287" s="54">
        <v>45071</v>
      </c>
      <c r="T287" s="54" t="s">
        <v>332</v>
      </c>
      <c r="U287" s="54">
        <v>45082.5524</v>
      </c>
      <c r="V287" s="26">
        <v>0</v>
      </c>
      <c r="W287" s="51">
        <v>0</v>
      </c>
      <c r="X287" s="51">
        <v>741</v>
      </c>
      <c r="Y287" s="26">
        <v>741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34">
        <v>0</v>
      </c>
      <c r="AG287" s="34">
        <v>0</v>
      </c>
      <c r="AH287" s="54" t="s">
        <v>52</v>
      </c>
      <c r="AI287" s="51" t="s">
        <v>56</v>
      </c>
    </row>
    <row r="288" spans="2:35" s="51" customFormat="1" x14ac:dyDescent="0.2">
      <c r="B288" s="51">
        <v>1730298</v>
      </c>
      <c r="C288" s="52">
        <v>8588771000</v>
      </c>
      <c r="D288" s="52">
        <v>8588771785</v>
      </c>
      <c r="E288" s="52">
        <v>9.5200000000000007E-3</v>
      </c>
      <c r="F288" s="51">
        <v>2832</v>
      </c>
      <c r="G288" s="57">
        <v>360</v>
      </c>
      <c r="H288" s="51">
        <v>2832</v>
      </c>
      <c r="I288" s="51">
        <v>3192</v>
      </c>
      <c r="J288" s="51">
        <v>2133</v>
      </c>
      <c r="K288" s="2">
        <v>268.64</v>
      </c>
      <c r="L288" s="2">
        <v>48.8</v>
      </c>
      <c r="M288" s="2">
        <v>317.44</v>
      </c>
      <c r="N288" s="2">
        <v>317.44</v>
      </c>
      <c r="O288" s="2">
        <v>301.57</v>
      </c>
      <c r="P288" s="2">
        <v>301.57</v>
      </c>
      <c r="Q288" s="51" t="s">
        <v>55</v>
      </c>
      <c r="R288" s="53">
        <v>0.14882325363338023</v>
      </c>
      <c r="S288" s="54">
        <v>45068</v>
      </c>
      <c r="T288" s="54" t="s">
        <v>333</v>
      </c>
      <c r="U288" s="54">
        <v>45072.835599999999</v>
      </c>
      <c r="V288" s="26">
        <v>360</v>
      </c>
      <c r="W288" s="51">
        <v>0</v>
      </c>
      <c r="X288" s="51">
        <v>1059</v>
      </c>
      <c r="Y288" s="26">
        <v>1419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34">
        <v>0</v>
      </c>
      <c r="AG288" s="34">
        <v>0</v>
      </c>
      <c r="AH288" s="54" t="s">
        <v>52</v>
      </c>
      <c r="AI288" s="51" t="s">
        <v>56</v>
      </c>
    </row>
    <row r="289" spans="2:35" s="51" customFormat="1" x14ac:dyDescent="0.2">
      <c r="B289" s="51">
        <v>1318058</v>
      </c>
      <c r="C289" s="52">
        <v>297793051</v>
      </c>
      <c r="D289" s="52">
        <v>297793797</v>
      </c>
      <c r="E289" s="52">
        <v>1.188E-2</v>
      </c>
      <c r="F289" s="51">
        <v>3535</v>
      </c>
      <c r="G289" s="57">
        <v>0</v>
      </c>
      <c r="H289" s="51">
        <v>3535</v>
      </c>
      <c r="I289" s="51">
        <v>3535</v>
      </c>
      <c r="J289" s="51">
        <v>2373</v>
      </c>
      <c r="K289" s="2">
        <v>478.64</v>
      </c>
      <c r="L289" s="2">
        <v>0</v>
      </c>
      <c r="M289" s="2">
        <v>478.64</v>
      </c>
      <c r="N289" s="2">
        <v>344.62</v>
      </c>
      <c r="O289" s="2">
        <v>327.39</v>
      </c>
      <c r="P289" s="2">
        <v>327.39</v>
      </c>
      <c r="Q289" s="51" t="s">
        <v>55</v>
      </c>
      <c r="R289" s="53">
        <v>0.14522545301306364</v>
      </c>
      <c r="S289" s="54">
        <v>45062</v>
      </c>
      <c r="T289" s="54" t="s">
        <v>334</v>
      </c>
      <c r="U289" s="54">
        <v>45067.834699999999</v>
      </c>
      <c r="V289" s="26">
        <v>3751</v>
      </c>
      <c r="W289" s="51">
        <v>0</v>
      </c>
      <c r="X289" s="51">
        <v>1162</v>
      </c>
      <c r="Y289" s="26">
        <v>4913</v>
      </c>
      <c r="Z289" s="5">
        <v>0</v>
      </c>
      <c r="AA289" s="5">
        <v>0</v>
      </c>
      <c r="AB289" s="5">
        <v>134.01999999999998</v>
      </c>
      <c r="AC289" s="5">
        <v>134.02000000000001</v>
      </c>
      <c r="AD289" s="5">
        <v>0</v>
      </c>
      <c r="AE289" s="5">
        <v>0</v>
      </c>
      <c r="AF289" s="34">
        <v>0</v>
      </c>
      <c r="AG289" s="34">
        <v>0</v>
      </c>
      <c r="AH289" s="54" t="s">
        <v>52</v>
      </c>
    </row>
    <row r="290" spans="2:35" s="51" customFormat="1" x14ac:dyDescent="0.2">
      <c r="B290" s="51">
        <v>1335497</v>
      </c>
      <c r="C290" s="52">
        <v>9457293646</v>
      </c>
      <c r="D290" s="52">
        <v>722001250</v>
      </c>
      <c r="E290" s="52">
        <v>1.2529999999999999E-2</v>
      </c>
      <c r="F290" s="51">
        <v>3728</v>
      </c>
      <c r="G290" s="57">
        <v>897</v>
      </c>
      <c r="H290" s="51">
        <v>3728</v>
      </c>
      <c r="I290" s="51">
        <v>4625</v>
      </c>
      <c r="J290" s="51">
        <v>3497</v>
      </c>
      <c r="K290" s="2">
        <v>393.94</v>
      </c>
      <c r="L290" s="2">
        <v>96.15</v>
      </c>
      <c r="M290" s="2">
        <v>490.09000000000003</v>
      </c>
      <c r="N290" s="2">
        <v>490.09</v>
      </c>
      <c r="O290" s="2">
        <v>465.59</v>
      </c>
      <c r="P290" s="2">
        <v>465.59</v>
      </c>
      <c r="Q290" s="51" t="s">
        <v>55</v>
      </c>
      <c r="R290" s="53">
        <v>0.1401458392908207</v>
      </c>
      <c r="S290" s="54">
        <v>45063</v>
      </c>
      <c r="T290" s="54" t="s">
        <v>335</v>
      </c>
      <c r="U290" s="54">
        <v>45069.836000000003</v>
      </c>
      <c r="V290" s="26">
        <v>896</v>
      </c>
      <c r="W290" s="51">
        <v>0</v>
      </c>
      <c r="X290" s="51">
        <v>1128</v>
      </c>
      <c r="Y290" s="26">
        <v>2024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34">
        <v>0</v>
      </c>
      <c r="AG290" s="34">
        <v>0</v>
      </c>
      <c r="AH290" s="54" t="s">
        <v>52</v>
      </c>
      <c r="AI290" s="51" t="s">
        <v>56</v>
      </c>
    </row>
    <row r="291" spans="2:35" s="51" customFormat="1" x14ac:dyDescent="0.2">
      <c r="M291" s="2"/>
      <c r="N291" s="2"/>
      <c r="O291" s="2"/>
      <c r="P291" s="2"/>
      <c r="Q291" s="3"/>
      <c r="S291" s="54"/>
      <c r="T291" s="54"/>
      <c r="U291" s="54"/>
      <c r="AE291" s="34"/>
      <c r="AF291" s="34"/>
      <c r="AG291" s="34"/>
      <c r="AH291" s="2"/>
    </row>
    <row r="292" spans="2:35" s="51" customFormat="1" x14ac:dyDescent="0.2">
      <c r="M292" s="2"/>
      <c r="N292" s="2"/>
      <c r="O292" s="2"/>
      <c r="P292" s="2"/>
      <c r="Q292" s="3"/>
      <c r="S292" s="54"/>
      <c r="T292" s="54"/>
      <c r="U292" s="54"/>
      <c r="AE292" s="34"/>
      <c r="AF292" s="34"/>
      <c r="AG292" s="34"/>
      <c r="AH292" s="2"/>
    </row>
    <row r="293" spans="2:35" s="51" customFormat="1" x14ac:dyDescent="0.2">
      <c r="M293" s="2"/>
      <c r="N293" s="2"/>
      <c r="O293" s="2"/>
      <c r="P293" s="2"/>
      <c r="Q293" s="3"/>
      <c r="S293" s="54"/>
      <c r="T293" s="54"/>
      <c r="U293" s="54"/>
      <c r="AE293" s="34"/>
      <c r="AF293" s="34"/>
      <c r="AG293" s="34"/>
      <c r="AH293" s="2"/>
    </row>
    <row r="294" spans="2:35" s="51" customFormat="1" x14ac:dyDescent="0.2">
      <c r="L294" s="34"/>
      <c r="M294" s="2"/>
      <c r="N294" s="2"/>
      <c r="O294" s="2"/>
      <c r="P294" s="2"/>
      <c r="Q294" s="3"/>
      <c r="S294" s="54"/>
      <c r="T294" s="54"/>
      <c r="U294" s="54"/>
      <c r="AE294" s="34"/>
      <c r="AF294" s="34"/>
      <c r="AG294" s="34"/>
      <c r="AH294" s="2"/>
    </row>
    <row r="295" spans="2:35" s="51" customFormat="1" x14ac:dyDescent="0.2">
      <c r="M295" s="2"/>
      <c r="N295" s="2"/>
      <c r="O295" s="2"/>
      <c r="P295" s="2"/>
      <c r="Q295" s="3"/>
      <c r="S295" s="54"/>
      <c r="T295" s="54"/>
      <c r="U295" s="54"/>
      <c r="AE295" s="34"/>
      <c r="AF295" s="34"/>
      <c r="AG295" s="34"/>
      <c r="AH295" s="2"/>
    </row>
    <row r="296" spans="2:35" s="51" customFormat="1" x14ac:dyDescent="0.2">
      <c r="M296" s="2"/>
      <c r="N296" s="2"/>
      <c r="O296" s="2"/>
      <c r="P296" s="2"/>
      <c r="Q296" s="3"/>
      <c r="S296" s="54"/>
      <c r="T296" s="54"/>
      <c r="U296" s="54"/>
      <c r="AE296" s="34"/>
      <c r="AF296" s="34"/>
      <c r="AG296" s="34"/>
      <c r="AH296" s="2"/>
    </row>
    <row r="297" spans="2:35" s="51" customFormat="1" x14ac:dyDescent="0.2">
      <c r="M297" s="2"/>
      <c r="N297" s="2"/>
      <c r="O297" s="2"/>
      <c r="P297" s="2"/>
      <c r="Q297" s="3"/>
      <c r="S297" s="54"/>
      <c r="T297" s="54"/>
      <c r="U297" s="54"/>
      <c r="AE297" s="34"/>
      <c r="AF297" s="34"/>
      <c r="AG297" s="34"/>
      <c r="AH297" s="2"/>
    </row>
    <row r="298" spans="2:35" s="51" customFormat="1" x14ac:dyDescent="0.2">
      <c r="M298" s="2"/>
      <c r="N298" s="2"/>
      <c r="O298" s="2"/>
      <c r="P298" s="2"/>
      <c r="Q298" s="3"/>
      <c r="S298" s="54"/>
      <c r="T298" s="54"/>
      <c r="U298" s="54"/>
      <c r="AE298" s="34"/>
      <c r="AF298" s="34"/>
      <c r="AG298" s="34"/>
      <c r="AH298" s="2"/>
    </row>
    <row r="299" spans="2:35" s="51" customFormat="1" x14ac:dyDescent="0.2">
      <c r="M299" s="2"/>
      <c r="N299" s="2"/>
      <c r="O299" s="2"/>
      <c r="P299" s="2"/>
      <c r="Q299" s="3"/>
      <c r="S299" s="54"/>
      <c r="T299" s="54"/>
      <c r="U299" s="54"/>
      <c r="AE299" s="34"/>
      <c r="AF299" s="34"/>
      <c r="AG299" s="34"/>
      <c r="AH299" s="2"/>
    </row>
    <row r="300" spans="2:35" s="51" customFormat="1" x14ac:dyDescent="0.2">
      <c r="M300" s="2"/>
      <c r="N300" s="2"/>
      <c r="O300" s="2"/>
      <c r="P300" s="2"/>
      <c r="Q300" s="3"/>
      <c r="S300" s="54"/>
      <c r="T300" s="54"/>
      <c r="U300" s="54"/>
      <c r="AE300" s="34"/>
      <c r="AF300" s="34"/>
      <c r="AG300" s="34"/>
      <c r="AH300" s="2"/>
    </row>
    <row r="301" spans="2:35" s="51" customFormat="1" x14ac:dyDescent="0.2">
      <c r="M301" s="2"/>
      <c r="N301" s="2"/>
      <c r="O301" s="2"/>
      <c r="P301" s="2"/>
      <c r="Q301" s="3"/>
      <c r="S301" s="54"/>
      <c r="T301" s="54"/>
      <c r="U301" s="54"/>
      <c r="AE301" s="34"/>
      <c r="AF301" s="34"/>
      <c r="AG301" s="34"/>
      <c r="AH301" s="2"/>
    </row>
    <row r="302" spans="2:35" s="51" customFormat="1" x14ac:dyDescent="0.2">
      <c r="M302" s="2"/>
      <c r="N302" s="2"/>
      <c r="O302" s="2"/>
      <c r="P302" s="2"/>
      <c r="Q302" s="3"/>
      <c r="S302" s="54"/>
      <c r="T302" s="54"/>
      <c r="U302" s="54"/>
      <c r="AE302" s="34"/>
      <c r="AF302" s="34"/>
      <c r="AG302" s="34"/>
      <c r="AH302" s="2"/>
    </row>
    <row r="303" spans="2:35" s="51" customFormat="1" x14ac:dyDescent="0.2">
      <c r="M303" s="2"/>
      <c r="N303" s="2"/>
      <c r="O303" s="2"/>
      <c r="P303" s="2"/>
      <c r="Q303" s="3"/>
      <c r="S303" s="54"/>
      <c r="T303" s="54"/>
      <c r="U303" s="54"/>
      <c r="AE303" s="34"/>
      <c r="AF303" s="34"/>
      <c r="AG303" s="34"/>
      <c r="AH303" s="2"/>
    </row>
    <row r="304" spans="2:35" s="51" customFormat="1" x14ac:dyDescent="0.2">
      <c r="M304" s="2"/>
      <c r="N304" s="2"/>
      <c r="O304" s="2"/>
      <c r="P304" s="2"/>
      <c r="Q304" s="3"/>
      <c r="S304" s="54"/>
      <c r="T304" s="54"/>
      <c r="U304" s="54"/>
      <c r="AE304" s="34"/>
      <c r="AF304" s="34"/>
      <c r="AG304" s="34"/>
      <c r="AH304" s="2"/>
    </row>
    <row r="305" spans="13:34" s="51" customFormat="1" x14ac:dyDescent="0.2">
      <c r="M305" s="2"/>
      <c r="N305" s="2"/>
      <c r="O305" s="2"/>
      <c r="P305" s="2"/>
      <c r="Q305" s="3"/>
      <c r="S305" s="54"/>
      <c r="T305" s="54"/>
      <c r="U305" s="54"/>
      <c r="AE305" s="34"/>
      <c r="AF305" s="34"/>
      <c r="AG305" s="34"/>
      <c r="AH305" s="2"/>
    </row>
    <row r="306" spans="13:34" s="51" customFormat="1" x14ac:dyDescent="0.2">
      <c r="M306" s="2"/>
      <c r="N306" s="2"/>
      <c r="O306" s="2"/>
      <c r="P306" s="2"/>
      <c r="Q306" s="3"/>
      <c r="S306" s="54"/>
      <c r="T306" s="54"/>
      <c r="U306" s="54"/>
      <c r="AE306" s="34"/>
      <c r="AF306" s="34"/>
      <c r="AG306" s="34"/>
      <c r="AH306" s="2"/>
    </row>
    <row r="307" spans="13:34" s="51" customFormat="1" x14ac:dyDescent="0.2">
      <c r="M307" s="2"/>
      <c r="N307" s="2"/>
      <c r="O307" s="2"/>
      <c r="P307" s="2"/>
      <c r="Q307" s="3"/>
      <c r="S307" s="54"/>
      <c r="T307" s="54"/>
      <c r="U307" s="54"/>
      <c r="AE307" s="34"/>
      <c r="AF307" s="34"/>
      <c r="AG307" s="34"/>
      <c r="AH307" s="2"/>
    </row>
    <row r="308" spans="13:34" s="51" customFormat="1" x14ac:dyDescent="0.2">
      <c r="M308" s="2"/>
      <c r="N308" s="2"/>
      <c r="O308" s="2"/>
      <c r="P308" s="2"/>
      <c r="Q308" s="3"/>
      <c r="S308" s="54"/>
      <c r="T308" s="54"/>
      <c r="U308" s="54"/>
      <c r="AE308" s="34"/>
      <c r="AF308" s="34"/>
      <c r="AG308" s="34"/>
      <c r="AH308" s="2"/>
    </row>
    <row r="309" spans="13:34" s="51" customFormat="1" x14ac:dyDescent="0.2">
      <c r="M309" s="2"/>
      <c r="N309" s="2"/>
      <c r="O309" s="2"/>
      <c r="P309" s="2"/>
      <c r="Q309" s="3"/>
      <c r="S309" s="54"/>
      <c r="T309" s="54"/>
      <c r="U309" s="54"/>
      <c r="AE309" s="34"/>
      <c r="AF309" s="34"/>
      <c r="AG309" s="34"/>
      <c r="AH309" s="2"/>
    </row>
    <row r="310" spans="13:34" s="51" customFormat="1" x14ac:dyDescent="0.2">
      <c r="M310" s="2"/>
      <c r="N310" s="2"/>
      <c r="O310" s="2"/>
      <c r="P310" s="2"/>
      <c r="Q310" s="3"/>
      <c r="S310" s="54"/>
      <c r="T310" s="54"/>
      <c r="U310" s="54"/>
      <c r="AE310" s="34"/>
      <c r="AF310" s="34"/>
      <c r="AG310" s="34"/>
      <c r="AH310" s="2"/>
    </row>
    <row r="311" spans="13:34" s="51" customFormat="1" x14ac:dyDescent="0.2">
      <c r="M311" s="2"/>
      <c r="N311" s="2"/>
      <c r="O311" s="2"/>
      <c r="P311" s="2"/>
      <c r="Q311" s="3"/>
      <c r="S311" s="54"/>
      <c r="T311" s="54"/>
      <c r="U311" s="54"/>
      <c r="AE311" s="34"/>
      <c r="AF311" s="34"/>
      <c r="AG311" s="34"/>
      <c r="AH311" s="2"/>
    </row>
    <row r="312" spans="13:34" s="51" customFormat="1" x14ac:dyDescent="0.2">
      <c r="M312" s="2"/>
      <c r="N312" s="2"/>
      <c r="O312" s="2"/>
      <c r="P312" s="2"/>
      <c r="Q312" s="3"/>
      <c r="S312" s="54"/>
      <c r="T312" s="54"/>
      <c r="U312" s="54"/>
      <c r="AE312" s="34"/>
      <c r="AF312" s="34"/>
      <c r="AG312" s="34"/>
      <c r="AH312" s="2"/>
    </row>
    <row r="313" spans="13:34" s="51" customFormat="1" x14ac:dyDescent="0.2">
      <c r="M313" s="2"/>
      <c r="N313" s="2"/>
      <c r="O313" s="2"/>
      <c r="P313" s="2"/>
      <c r="Q313" s="3"/>
      <c r="S313" s="54"/>
      <c r="T313" s="54"/>
      <c r="U313" s="54"/>
      <c r="AE313" s="34"/>
      <c r="AF313" s="34"/>
      <c r="AG313" s="34"/>
      <c r="AH313" s="2"/>
    </row>
    <row r="314" spans="13:34" s="51" customFormat="1" x14ac:dyDescent="0.2">
      <c r="M314" s="2"/>
      <c r="N314" s="2"/>
      <c r="O314" s="2"/>
      <c r="P314" s="2"/>
      <c r="Q314" s="3"/>
      <c r="S314" s="54"/>
      <c r="T314" s="54"/>
      <c r="U314" s="54"/>
      <c r="AE314" s="34"/>
      <c r="AF314" s="34"/>
      <c r="AG314" s="34"/>
      <c r="AH314" s="2"/>
    </row>
    <row r="315" spans="13:34" s="51" customFormat="1" x14ac:dyDescent="0.2">
      <c r="M315" s="2"/>
      <c r="N315" s="2"/>
      <c r="O315" s="2"/>
      <c r="P315" s="2"/>
      <c r="Q315" s="3"/>
      <c r="S315" s="54"/>
      <c r="T315" s="54"/>
      <c r="U315" s="54"/>
      <c r="AE315" s="34"/>
      <c r="AF315" s="34"/>
      <c r="AG315" s="34"/>
      <c r="AH315" s="2"/>
    </row>
    <row r="316" spans="13:34" s="51" customFormat="1" x14ac:dyDescent="0.2">
      <c r="M316" s="2"/>
      <c r="N316" s="2"/>
      <c r="O316" s="2"/>
      <c r="P316" s="2"/>
      <c r="Q316" s="3"/>
      <c r="S316" s="54"/>
      <c r="T316" s="54"/>
      <c r="U316" s="54"/>
      <c r="AE316" s="34"/>
      <c r="AF316" s="34"/>
      <c r="AG316" s="34"/>
      <c r="AH316" s="2"/>
    </row>
    <row r="317" spans="13:34" s="51" customFormat="1" x14ac:dyDescent="0.2">
      <c r="M317" s="2"/>
      <c r="N317" s="2"/>
      <c r="O317" s="2"/>
      <c r="P317" s="2"/>
      <c r="Q317" s="3"/>
      <c r="S317" s="54"/>
      <c r="T317" s="54"/>
      <c r="U317" s="54"/>
      <c r="AE317" s="34"/>
      <c r="AF317" s="34"/>
      <c r="AG317" s="34"/>
      <c r="AH317" s="2"/>
    </row>
    <row r="318" spans="13:34" s="51" customFormat="1" x14ac:dyDescent="0.2">
      <c r="M318" s="2"/>
      <c r="N318" s="2"/>
      <c r="O318" s="2"/>
      <c r="P318" s="2"/>
      <c r="Q318" s="3"/>
      <c r="S318" s="54"/>
      <c r="T318" s="54"/>
      <c r="U318" s="54"/>
      <c r="AE318" s="34"/>
      <c r="AF318" s="34"/>
      <c r="AG318" s="34"/>
      <c r="AH318" s="2"/>
    </row>
    <row r="319" spans="13:34" s="51" customFormat="1" x14ac:dyDescent="0.2">
      <c r="M319" s="2"/>
      <c r="N319" s="2"/>
      <c r="O319" s="2"/>
      <c r="P319" s="2"/>
      <c r="Q319" s="3"/>
      <c r="S319" s="54"/>
      <c r="T319" s="54"/>
      <c r="U319" s="54"/>
      <c r="AE319" s="34"/>
      <c r="AF319" s="34"/>
      <c r="AG319" s="34"/>
      <c r="AH319" s="2"/>
    </row>
    <row r="320" spans="13:34" s="51" customFormat="1" x14ac:dyDescent="0.2">
      <c r="M320" s="2"/>
      <c r="N320" s="2"/>
      <c r="O320" s="2"/>
      <c r="P320" s="2"/>
      <c r="Q320" s="3"/>
      <c r="S320" s="54"/>
      <c r="T320" s="54"/>
      <c r="U320" s="54"/>
      <c r="AE320" s="34"/>
      <c r="AF320" s="34"/>
      <c r="AG320" s="34"/>
      <c r="AH320" s="2"/>
    </row>
    <row r="321" spans="13:34" s="51" customFormat="1" x14ac:dyDescent="0.2">
      <c r="M321" s="2"/>
      <c r="N321" s="2"/>
      <c r="O321" s="2"/>
      <c r="P321" s="2"/>
      <c r="Q321" s="3"/>
      <c r="S321" s="54"/>
      <c r="T321" s="54"/>
      <c r="U321" s="54"/>
      <c r="AE321" s="34"/>
      <c r="AF321" s="34"/>
      <c r="AG321" s="34"/>
      <c r="AH321" s="2"/>
    </row>
    <row r="322" spans="13:34" s="51" customFormat="1" x14ac:dyDescent="0.2">
      <c r="M322" s="2"/>
      <c r="N322" s="2"/>
      <c r="O322" s="2"/>
      <c r="P322" s="2"/>
      <c r="Q322" s="3"/>
      <c r="S322" s="54"/>
      <c r="T322" s="54"/>
      <c r="U322" s="54"/>
      <c r="AE322" s="34"/>
      <c r="AF322" s="34"/>
      <c r="AG322" s="34"/>
      <c r="AH322" s="2"/>
    </row>
    <row r="323" spans="13:34" s="51" customFormat="1" x14ac:dyDescent="0.2">
      <c r="M323" s="2"/>
      <c r="N323" s="2"/>
      <c r="O323" s="2"/>
      <c r="P323" s="2"/>
      <c r="Q323" s="3"/>
      <c r="S323" s="54"/>
      <c r="T323" s="54"/>
      <c r="U323" s="54"/>
      <c r="AE323" s="34"/>
      <c r="AF323" s="34"/>
      <c r="AG323" s="34"/>
      <c r="AH323" s="2"/>
    </row>
    <row r="324" spans="13:34" s="51" customFormat="1" x14ac:dyDescent="0.2">
      <c r="M324" s="2"/>
      <c r="N324" s="2"/>
      <c r="O324" s="2"/>
      <c r="P324" s="2"/>
      <c r="Q324" s="3"/>
      <c r="S324" s="54"/>
      <c r="T324" s="54"/>
      <c r="U324" s="54"/>
      <c r="AE324" s="34"/>
      <c r="AF324" s="34"/>
      <c r="AG324" s="34"/>
      <c r="AH324" s="2"/>
    </row>
    <row r="325" spans="13:34" s="51" customFormat="1" x14ac:dyDescent="0.2">
      <c r="M325" s="2"/>
      <c r="N325" s="2"/>
      <c r="O325" s="2"/>
      <c r="P325" s="2"/>
      <c r="Q325" s="3"/>
      <c r="S325" s="54"/>
      <c r="T325" s="54"/>
      <c r="U325" s="54"/>
      <c r="AE325" s="34"/>
      <c r="AF325" s="34"/>
      <c r="AG325" s="34"/>
      <c r="AH325" s="2"/>
    </row>
    <row r="326" spans="13:34" s="51" customFormat="1" x14ac:dyDescent="0.2">
      <c r="M326" s="2"/>
      <c r="N326" s="2"/>
      <c r="O326" s="2"/>
      <c r="P326" s="2"/>
      <c r="Q326" s="3"/>
      <c r="S326" s="54"/>
      <c r="T326" s="54"/>
      <c r="U326" s="54"/>
      <c r="AE326" s="34"/>
      <c r="AF326" s="34"/>
      <c r="AG326" s="34"/>
      <c r="AH326" s="2"/>
    </row>
    <row r="327" spans="13:34" s="51" customFormat="1" x14ac:dyDescent="0.2">
      <c r="M327" s="2"/>
      <c r="N327" s="2"/>
      <c r="O327" s="2"/>
      <c r="P327" s="2"/>
      <c r="Q327" s="3"/>
      <c r="S327" s="54"/>
      <c r="T327" s="54"/>
      <c r="U327" s="54"/>
      <c r="AE327" s="34"/>
      <c r="AF327" s="34"/>
      <c r="AG327" s="34"/>
      <c r="AH327" s="2"/>
    </row>
    <row r="328" spans="13:34" s="51" customFormat="1" x14ac:dyDescent="0.2">
      <c r="M328" s="2"/>
      <c r="N328" s="2"/>
      <c r="O328" s="2"/>
      <c r="P328" s="2"/>
      <c r="Q328" s="3"/>
      <c r="S328" s="54"/>
      <c r="T328" s="54"/>
      <c r="U328" s="54"/>
      <c r="AE328" s="34"/>
      <c r="AF328" s="34"/>
      <c r="AG328" s="34"/>
      <c r="AH328" s="2"/>
    </row>
    <row r="329" spans="13:34" s="51" customFormat="1" x14ac:dyDescent="0.2">
      <c r="M329" s="2"/>
      <c r="N329" s="2"/>
      <c r="O329" s="2"/>
      <c r="P329" s="2"/>
      <c r="Q329" s="3"/>
      <c r="S329" s="54"/>
      <c r="T329" s="54"/>
      <c r="U329" s="54"/>
      <c r="AE329" s="34"/>
      <c r="AF329" s="34"/>
      <c r="AG329" s="34"/>
      <c r="AH329" s="2"/>
    </row>
    <row r="330" spans="13:34" s="51" customFormat="1" x14ac:dyDescent="0.2">
      <c r="M330" s="2"/>
      <c r="N330" s="2"/>
      <c r="O330" s="2"/>
      <c r="P330" s="2"/>
      <c r="Q330" s="3"/>
      <c r="S330" s="54"/>
      <c r="T330" s="54"/>
      <c r="U330" s="54"/>
      <c r="AE330" s="34"/>
      <c r="AF330" s="34"/>
      <c r="AG330" s="34"/>
      <c r="AH330" s="2"/>
    </row>
    <row r="331" spans="13:34" s="51" customFormat="1" x14ac:dyDescent="0.2">
      <c r="M331" s="2"/>
      <c r="N331" s="2"/>
      <c r="O331" s="2"/>
      <c r="P331" s="2"/>
      <c r="Q331" s="3"/>
      <c r="S331" s="54"/>
      <c r="T331" s="54"/>
      <c r="U331" s="54"/>
      <c r="AE331" s="34"/>
      <c r="AF331" s="34"/>
      <c r="AG331" s="34"/>
      <c r="AH331" s="2"/>
    </row>
    <row r="332" spans="13:34" s="51" customFormat="1" x14ac:dyDescent="0.2">
      <c r="M332" s="2"/>
      <c r="N332" s="2"/>
      <c r="O332" s="2"/>
      <c r="P332" s="2"/>
      <c r="Q332" s="3"/>
      <c r="S332" s="54"/>
      <c r="T332" s="54"/>
      <c r="U332" s="54"/>
      <c r="AE332" s="34"/>
      <c r="AF332" s="34"/>
      <c r="AG332" s="34"/>
      <c r="AH332" s="2"/>
    </row>
    <row r="333" spans="13:34" s="51" customFormat="1" x14ac:dyDescent="0.2">
      <c r="M333" s="2"/>
      <c r="N333" s="2"/>
      <c r="O333" s="2"/>
      <c r="P333" s="2"/>
      <c r="Q333" s="3"/>
      <c r="S333" s="54"/>
      <c r="T333" s="54"/>
      <c r="U333" s="54"/>
      <c r="AE333" s="34"/>
      <c r="AF333" s="34"/>
      <c r="AG333" s="34"/>
      <c r="AH333" s="2"/>
    </row>
    <row r="334" spans="13:34" s="51" customFormat="1" x14ac:dyDescent="0.2">
      <c r="M334" s="2"/>
      <c r="N334" s="2"/>
      <c r="O334" s="2"/>
      <c r="P334" s="2"/>
      <c r="Q334" s="3"/>
      <c r="S334" s="54"/>
      <c r="T334" s="54"/>
      <c r="U334" s="54"/>
      <c r="AE334" s="34"/>
      <c r="AF334" s="34"/>
      <c r="AG334" s="34"/>
      <c r="AH334" s="2"/>
    </row>
    <row r="335" spans="13:34" s="51" customFormat="1" x14ac:dyDescent="0.2">
      <c r="M335" s="2"/>
      <c r="N335" s="2"/>
      <c r="O335" s="2"/>
      <c r="P335" s="2"/>
      <c r="Q335" s="3"/>
      <c r="S335" s="54"/>
      <c r="T335" s="54"/>
      <c r="U335" s="54"/>
      <c r="AE335" s="34"/>
      <c r="AF335" s="34"/>
      <c r="AG335" s="34"/>
      <c r="AH335" s="2"/>
    </row>
    <row r="336" spans="13:34" s="51" customFormat="1" x14ac:dyDescent="0.2">
      <c r="M336" s="2"/>
      <c r="N336" s="2"/>
      <c r="O336" s="2"/>
      <c r="P336" s="2"/>
      <c r="Q336" s="3"/>
      <c r="S336" s="54"/>
      <c r="T336" s="54"/>
      <c r="U336" s="54"/>
      <c r="AE336" s="34"/>
      <c r="AF336" s="34"/>
      <c r="AG336" s="34"/>
      <c r="AH336" s="2"/>
    </row>
    <row r="337" spans="13:34" s="51" customFormat="1" x14ac:dyDescent="0.2">
      <c r="M337" s="2"/>
      <c r="N337" s="2"/>
      <c r="O337" s="2"/>
      <c r="P337" s="2"/>
      <c r="Q337" s="3"/>
      <c r="S337" s="54"/>
      <c r="T337" s="54"/>
      <c r="U337" s="54"/>
      <c r="AE337" s="34"/>
      <c r="AF337" s="34"/>
      <c r="AG337" s="34"/>
      <c r="AH337" s="2"/>
    </row>
    <row r="338" spans="13:34" s="51" customFormat="1" x14ac:dyDescent="0.2">
      <c r="M338" s="2"/>
      <c r="N338" s="2"/>
      <c r="O338" s="2"/>
      <c r="P338" s="2"/>
      <c r="Q338" s="3"/>
      <c r="S338" s="54"/>
      <c r="T338" s="54"/>
      <c r="U338" s="54"/>
      <c r="AE338" s="34"/>
      <c r="AF338" s="34"/>
      <c r="AG338" s="34"/>
      <c r="AH338" s="2"/>
    </row>
    <row r="339" spans="13:34" s="51" customFormat="1" x14ac:dyDescent="0.2">
      <c r="M339" s="2"/>
      <c r="N339" s="2"/>
      <c r="O339" s="2"/>
      <c r="P339" s="2"/>
      <c r="Q339" s="3"/>
      <c r="S339" s="54"/>
      <c r="T339" s="54"/>
      <c r="U339" s="54"/>
      <c r="AE339" s="34"/>
      <c r="AF339" s="34"/>
      <c r="AG339" s="34"/>
      <c r="AH339" s="2"/>
    </row>
    <row r="340" spans="13:34" s="51" customFormat="1" x14ac:dyDescent="0.2">
      <c r="M340" s="2"/>
      <c r="N340" s="2"/>
      <c r="O340" s="2"/>
      <c r="P340" s="2"/>
      <c r="Q340" s="3"/>
      <c r="S340" s="54"/>
      <c r="T340" s="54"/>
      <c r="U340" s="54"/>
      <c r="AE340" s="34"/>
      <c r="AF340" s="34"/>
      <c r="AG340" s="34"/>
      <c r="AH340" s="2"/>
    </row>
    <row r="341" spans="13:34" s="51" customFormat="1" x14ac:dyDescent="0.2">
      <c r="M341" s="2"/>
      <c r="N341" s="2"/>
      <c r="O341" s="2"/>
      <c r="P341" s="2"/>
      <c r="Q341" s="3"/>
      <c r="S341" s="54"/>
      <c r="T341" s="54"/>
      <c r="U341" s="54"/>
      <c r="AE341" s="34"/>
      <c r="AF341" s="34"/>
      <c r="AG341" s="34"/>
      <c r="AH341" s="2"/>
    </row>
    <row r="342" spans="13:34" s="51" customFormat="1" x14ac:dyDescent="0.2">
      <c r="M342" s="2"/>
      <c r="N342" s="2"/>
      <c r="O342" s="2"/>
      <c r="P342" s="2"/>
      <c r="Q342" s="3"/>
      <c r="S342" s="54"/>
      <c r="T342" s="54"/>
      <c r="U342" s="54"/>
      <c r="AE342" s="34"/>
      <c r="AF342" s="34"/>
      <c r="AG342" s="34"/>
      <c r="AH342" s="2"/>
    </row>
    <row r="343" spans="13:34" s="51" customFormat="1" x14ac:dyDescent="0.2">
      <c r="M343" s="2"/>
      <c r="N343" s="2"/>
      <c r="O343" s="2"/>
      <c r="P343" s="2"/>
      <c r="Q343" s="3"/>
      <c r="S343" s="54"/>
      <c r="T343" s="54"/>
      <c r="U343" s="54"/>
      <c r="AE343" s="34"/>
      <c r="AF343" s="34"/>
      <c r="AG343" s="34"/>
      <c r="AH343" s="2"/>
    </row>
    <row r="344" spans="13:34" s="51" customFormat="1" x14ac:dyDescent="0.2">
      <c r="M344" s="2"/>
      <c r="N344" s="2"/>
      <c r="O344" s="2"/>
      <c r="P344" s="2"/>
      <c r="Q344" s="3"/>
      <c r="S344" s="54"/>
      <c r="T344" s="54"/>
      <c r="U344" s="54"/>
      <c r="AE344" s="34"/>
      <c r="AF344" s="34"/>
      <c r="AG344" s="34"/>
      <c r="AH344" s="2"/>
    </row>
    <row r="345" spans="13:34" s="51" customFormat="1" x14ac:dyDescent="0.2">
      <c r="M345" s="2"/>
      <c r="N345" s="2"/>
      <c r="O345" s="2"/>
      <c r="P345" s="2"/>
      <c r="Q345" s="3"/>
      <c r="S345" s="54"/>
      <c r="T345" s="54"/>
      <c r="U345" s="54"/>
      <c r="AE345" s="34"/>
      <c r="AF345" s="34"/>
      <c r="AG345" s="34"/>
      <c r="AH345" s="2"/>
    </row>
    <row r="346" spans="13:34" s="51" customFormat="1" x14ac:dyDescent="0.2">
      <c r="M346" s="2"/>
      <c r="N346" s="2"/>
      <c r="O346" s="2"/>
      <c r="P346" s="2"/>
      <c r="Q346" s="3"/>
      <c r="S346" s="54"/>
      <c r="T346" s="54"/>
      <c r="U346" s="54"/>
      <c r="AE346" s="34"/>
      <c r="AF346" s="34"/>
      <c r="AG346" s="34"/>
      <c r="AH346" s="2"/>
    </row>
    <row r="347" spans="13:34" s="51" customFormat="1" x14ac:dyDescent="0.2">
      <c r="M347" s="2"/>
      <c r="N347" s="2"/>
      <c r="O347" s="2"/>
      <c r="P347" s="2"/>
      <c r="Q347" s="3"/>
      <c r="S347" s="54"/>
      <c r="T347" s="54"/>
      <c r="U347" s="54"/>
      <c r="AE347" s="34"/>
      <c r="AF347" s="34"/>
      <c r="AG347" s="34"/>
      <c r="AH347" s="2"/>
    </row>
    <row r="348" spans="13:34" s="51" customFormat="1" x14ac:dyDescent="0.2">
      <c r="M348" s="2"/>
      <c r="N348" s="2"/>
      <c r="O348" s="2"/>
      <c r="P348" s="2"/>
      <c r="Q348" s="3"/>
      <c r="S348" s="54"/>
      <c r="T348" s="54"/>
      <c r="U348" s="54"/>
      <c r="AE348" s="34"/>
      <c r="AF348" s="34"/>
      <c r="AG348" s="34"/>
      <c r="AH348" s="2"/>
    </row>
    <row r="349" spans="13:34" s="51" customFormat="1" x14ac:dyDescent="0.2">
      <c r="M349" s="2"/>
      <c r="N349" s="2"/>
      <c r="O349" s="2"/>
      <c r="P349" s="2"/>
      <c r="Q349" s="3"/>
      <c r="S349" s="54"/>
      <c r="T349" s="54"/>
      <c r="U349" s="54"/>
      <c r="AE349" s="34"/>
      <c r="AF349" s="34"/>
      <c r="AG349" s="34"/>
      <c r="AH349" s="2"/>
    </row>
    <row r="350" spans="13:34" s="51" customFormat="1" x14ac:dyDescent="0.2">
      <c r="M350" s="2"/>
      <c r="N350" s="2"/>
      <c r="O350" s="2"/>
      <c r="P350" s="2"/>
      <c r="Q350" s="3"/>
      <c r="S350" s="54"/>
      <c r="T350" s="54"/>
      <c r="U350" s="54"/>
      <c r="AE350" s="34"/>
      <c r="AF350" s="34"/>
      <c r="AG350" s="34"/>
      <c r="AH350" s="2"/>
    </row>
    <row r="351" spans="13:34" s="51" customFormat="1" x14ac:dyDescent="0.2">
      <c r="M351" s="2"/>
      <c r="N351" s="2"/>
      <c r="O351" s="2"/>
      <c r="P351" s="2"/>
      <c r="Q351" s="3"/>
      <c r="S351" s="54"/>
      <c r="T351" s="54"/>
      <c r="U351" s="54"/>
      <c r="AE351" s="34"/>
      <c r="AF351" s="34"/>
      <c r="AG351" s="34"/>
      <c r="AH351" s="2"/>
    </row>
    <row r="352" spans="13:34" s="51" customFormat="1" x14ac:dyDescent="0.2">
      <c r="M352" s="2"/>
      <c r="N352" s="2"/>
      <c r="O352" s="2"/>
      <c r="P352" s="2"/>
      <c r="Q352" s="3"/>
      <c r="S352" s="54"/>
      <c r="T352" s="54"/>
      <c r="U352" s="54"/>
      <c r="AE352" s="34"/>
      <c r="AF352" s="34"/>
      <c r="AG352" s="34"/>
      <c r="AH352" s="2"/>
    </row>
    <row r="353" spans="13:34" s="51" customFormat="1" x14ac:dyDescent="0.2">
      <c r="M353" s="2"/>
      <c r="N353" s="2"/>
      <c r="O353" s="2"/>
      <c r="P353" s="2"/>
      <c r="Q353" s="3"/>
      <c r="S353" s="54"/>
      <c r="T353" s="54"/>
      <c r="U353" s="54"/>
      <c r="AE353" s="34"/>
      <c r="AF353" s="34"/>
      <c r="AG353" s="34"/>
      <c r="AH353" s="2"/>
    </row>
    <row r="354" spans="13:34" s="51" customFormat="1" x14ac:dyDescent="0.2">
      <c r="M354" s="2"/>
      <c r="N354" s="2"/>
      <c r="O354" s="2"/>
      <c r="P354" s="2"/>
      <c r="Q354" s="3"/>
      <c r="S354" s="54"/>
      <c r="T354" s="54"/>
      <c r="U354" s="54"/>
      <c r="AE354" s="34"/>
      <c r="AF354" s="34"/>
      <c r="AG354" s="34"/>
      <c r="AH354" s="2"/>
    </row>
    <row r="355" spans="13:34" s="51" customFormat="1" x14ac:dyDescent="0.2">
      <c r="M355" s="2"/>
      <c r="N355" s="2"/>
      <c r="O355" s="2"/>
      <c r="P355" s="2"/>
      <c r="Q355" s="3"/>
      <c r="S355" s="54"/>
      <c r="T355" s="54"/>
      <c r="U355" s="54"/>
      <c r="AE355" s="34"/>
      <c r="AF355" s="34"/>
      <c r="AG355" s="34"/>
      <c r="AH355" s="2"/>
    </row>
    <row r="356" spans="13:34" s="51" customFormat="1" x14ac:dyDescent="0.2">
      <c r="M356" s="2"/>
      <c r="N356" s="2"/>
      <c r="O356" s="2"/>
      <c r="P356" s="2"/>
      <c r="Q356" s="3"/>
      <c r="S356" s="54"/>
      <c r="T356" s="54"/>
      <c r="U356" s="54"/>
      <c r="AE356" s="34"/>
      <c r="AF356" s="34"/>
      <c r="AG356" s="34"/>
      <c r="AH356" s="2"/>
    </row>
    <row r="357" spans="13:34" s="51" customFormat="1" x14ac:dyDescent="0.2">
      <c r="M357" s="2"/>
      <c r="N357" s="2"/>
      <c r="O357" s="2"/>
      <c r="P357" s="2"/>
      <c r="Q357" s="3"/>
      <c r="S357" s="54"/>
      <c r="T357" s="54"/>
      <c r="U357" s="54"/>
      <c r="AE357" s="34"/>
      <c r="AF357" s="34"/>
      <c r="AG357" s="34"/>
      <c r="AH357" s="2"/>
    </row>
    <row r="358" spans="13:34" s="51" customFormat="1" x14ac:dyDescent="0.2">
      <c r="M358" s="2"/>
      <c r="N358" s="2"/>
      <c r="O358" s="2"/>
      <c r="P358" s="2"/>
      <c r="Q358" s="3"/>
      <c r="S358" s="54"/>
      <c r="T358" s="54"/>
      <c r="U358" s="54"/>
      <c r="AE358" s="34"/>
      <c r="AF358" s="34"/>
      <c r="AG358" s="34"/>
      <c r="AH358" s="2"/>
    </row>
    <row r="359" spans="13:34" s="51" customFormat="1" x14ac:dyDescent="0.2">
      <c r="M359" s="2"/>
      <c r="N359" s="2"/>
      <c r="O359" s="2"/>
      <c r="P359" s="2"/>
      <c r="Q359" s="3"/>
      <c r="S359" s="54"/>
      <c r="T359" s="54"/>
      <c r="U359" s="54"/>
      <c r="AE359" s="34"/>
      <c r="AF359" s="34"/>
      <c r="AG359" s="34"/>
      <c r="AH359" s="2"/>
    </row>
    <row r="360" spans="13:34" s="51" customFormat="1" x14ac:dyDescent="0.2">
      <c r="M360" s="2"/>
      <c r="N360" s="2"/>
      <c r="O360" s="2"/>
      <c r="P360" s="2"/>
      <c r="Q360" s="3"/>
      <c r="S360" s="54"/>
      <c r="T360" s="54"/>
      <c r="U360" s="54"/>
      <c r="AE360" s="34"/>
      <c r="AF360" s="34"/>
      <c r="AG360" s="34"/>
      <c r="AH360" s="2"/>
    </row>
    <row r="361" spans="13:34" s="51" customFormat="1" x14ac:dyDescent="0.2">
      <c r="M361" s="2"/>
      <c r="N361" s="2"/>
      <c r="O361" s="2"/>
      <c r="P361" s="2"/>
      <c r="Q361" s="3"/>
      <c r="S361" s="54"/>
      <c r="T361" s="54"/>
      <c r="U361" s="54"/>
      <c r="AE361" s="34"/>
      <c r="AF361" s="34"/>
      <c r="AG361" s="34"/>
      <c r="AH361" s="2"/>
    </row>
    <row r="362" spans="13:34" s="51" customFormat="1" x14ac:dyDescent="0.2">
      <c r="M362" s="2"/>
      <c r="N362" s="2"/>
      <c r="O362" s="2"/>
      <c r="P362" s="2"/>
      <c r="Q362" s="3"/>
      <c r="S362" s="54"/>
      <c r="T362" s="54"/>
      <c r="U362" s="54"/>
      <c r="AE362" s="34"/>
      <c r="AF362" s="34"/>
      <c r="AG362" s="34"/>
      <c r="AH362" s="2"/>
    </row>
    <row r="363" spans="13:34" s="51" customFormat="1" x14ac:dyDescent="0.2">
      <c r="M363" s="2"/>
      <c r="N363" s="2"/>
      <c r="O363" s="2"/>
      <c r="P363" s="2"/>
      <c r="Q363" s="3"/>
      <c r="S363" s="54"/>
      <c r="T363" s="54"/>
      <c r="U363" s="54"/>
      <c r="AE363" s="34"/>
      <c r="AF363" s="34"/>
      <c r="AG363" s="34"/>
      <c r="AH363" s="2"/>
    </row>
    <row r="364" spans="13:34" s="51" customFormat="1" x14ac:dyDescent="0.2">
      <c r="M364" s="2"/>
      <c r="N364" s="2"/>
      <c r="O364" s="2"/>
      <c r="P364" s="2"/>
      <c r="Q364" s="3"/>
      <c r="S364" s="54"/>
      <c r="T364" s="54"/>
      <c r="U364" s="54"/>
      <c r="AE364" s="34"/>
      <c r="AF364" s="34"/>
      <c r="AG364" s="34"/>
      <c r="AH364" s="2"/>
    </row>
    <row r="365" spans="13:34" s="51" customFormat="1" x14ac:dyDescent="0.2">
      <c r="M365" s="2"/>
      <c r="N365" s="2"/>
      <c r="O365" s="2"/>
      <c r="P365" s="2"/>
      <c r="Q365" s="3"/>
      <c r="S365" s="54"/>
      <c r="T365" s="54"/>
      <c r="U365" s="54"/>
      <c r="AE365" s="34"/>
      <c r="AF365" s="34"/>
      <c r="AG365" s="34"/>
      <c r="AH365" s="2"/>
    </row>
    <row r="366" spans="13:34" s="51" customFormat="1" x14ac:dyDescent="0.2">
      <c r="M366" s="2"/>
      <c r="N366" s="2"/>
      <c r="O366" s="2"/>
      <c r="P366" s="2"/>
      <c r="Q366" s="3"/>
      <c r="S366" s="54"/>
      <c r="T366" s="54"/>
      <c r="U366" s="54"/>
      <c r="AE366" s="34"/>
      <c r="AF366" s="34"/>
      <c r="AG366" s="34"/>
      <c r="AH366" s="2"/>
    </row>
    <row r="367" spans="13:34" s="51" customFormat="1" x14ac:dyDescent="0.2">
      <c r="M367" s="2"/>
      <c r="N367" s="2"/>
      <c r="O367" s="2"/>
      <c r="P367" s="2"/>
      <c r="Q367" s="3"/>
      <c r="S367" s="54"/>
      <c r="T367" s="54"/>
      <c r="U367" s="54"/>
      <c r="AE367" s="34"/>
      <c r="AF367" s="34"/>
      <c r="AG367" s="34"/>
      <c r="AH367" s="2"/>
    </row>
    <row r="368" spans="13:34" s="51" customFormat="1" x14ac:dyDescent="0.2">
      <c r="M368" s="2"/>
      <c r="N368" s="2"/>
      <c r="O368" s="2"/>
      <c r="P368" s="2"/>
      <c r="Q368" s="3"/>
      <c r="S368" s="54"/>
      <c r="T368" s="54"/>
      <c r="U368" s="54"/>
      <c r="AE368" s="34"/>
      <c r="AF368" s="34"/>
      <c r="AG368" s="34"/>
      <c r="AH368" s="2"/>
    </row>
    <row r="369" spans="13:34" s="51" customFormat="1" x14ac:dyDescent="0.2">
      <c r="M369" s="2"/>
      <c r="N369" s="2"/>
      <c r="O369" s="2"/>
      <c r="P369" s="2"/>
      <c r="Q369" s="3"/>
      <c r="S369" s="54"/>
      <c r="T369" s="54"/>
      <c r="U369" s="54"/>
      <c r="AE369" s="34"/>
      <c r="AF369" s="34"/>
      <c r="AG369" s="34"/>
      <c r="AH369" s="2"/>
    </row>
    <row r="370" spans="13:34" s="51" customFormat="1" x14ac:dyDescent="0.2">
      <c r="M370" s="2"/>
      <c r="N370" s="2"/>
      <c r="O370" s="2"/>
      <c r="P370" s="2"/>
      <c r="Q370" s="3"/>
      <c r="S370" s="54"/>
      <c r="T370" s="54"/>
      <c r="U370" s="54"/>
      <c r="AE370" s="34"/>
      <c r="AF370" s="34"/>
      <c r="AG370" s="34"/>
      <c r="AH370" s="2"/>
    </row>
    <row r="371" spans="13:34" s="51" customFormat="1" x14ac:dyDescent="0.2">
      <c r="M371" s="2"/>
      <c r="N371" s="2"/>
      <c r="O371" s="2"/>
      <c r="P371" s="2"/>
      <c r="Q371" s="3"/>
      <c r="S371" s="54"/>
      <c r="T371" s="54"/>
      <c r="U371" s="54"/>
      <c r="AE371" s="34"/>
      <c r="AF371" s="34"/>
      <c r="AG371" s="34"/>
      <c r="AH371" s="2"/>
    </row>
    <row r="372" spans="13:34" s="51" customFormat="1" x14ac:dyDescent="0.2">
      <c r="M372" s="2"/>
      <c r="N372" s="2"/>
      <c r="O372" s="2"/>
      <c r="P372" s="2"/>
      <c r="Q372" s="3"/>
      <c r="S372" s="54"/>
      <c r="T372" s="54"/>
      <c r="U372" s="54"/>
      <c r="AE372" s="34"/>
      <c r="AF372" s="34"/>
      <c r="AG372" s="34"/>
      <c r="AH372" s="2"/>
    </row>
    <row r="373" spans="13:34" s="51" customFormat="1" x14ac:dyDescent="0.2">
      <c r="M373" s="2"/>
      <c r="N373" s="2"/>
      <c r="O373" s="2"/>
      <c r="P373" s="2"/>
      <c r="Q373" s="3"/>
      <c r="S373" s="54"/>
      <c r="T373" s="54"/>
      <c r="U373" s="54"/>
      <c r="AE373" s="34"/>
      <c r="AF373" s="34"/>
      <c r="AG373" s="34"/>
      <c r="AH373" s="2"/>
    </row>
    <row r="374" spans="13:34" s="51" customFormat="1" x14ac:dyDescent="0.2">
      <c r="M374" s="2"/>
      <c r="N374" s="2"/>
      <c r="O374" s="2"/>
      <c r="P374" s="2"/>
      <c r="Q374" s="3"/>
      <c r="S374" s="54"/>
      <c r="T374" s="54"/>
      <c r="U374" s="54"/>
      <c r="AE374" s="34"/>
      <c r="AF374" s="34"/>
      <c r="AG374" s="34"/>
      <c r="AH374" s="2"/>
    </row>
    <row r="375" spans="13:34" s="51" customFormat="1" x14ac:dyDescent="0.2">
      <c r="M375" s="2"/>
      <c r="N375" s="2"/>
      <c r="O375" s="2"/>
      <c r="P375" s="2"/>
      <c r="Q375" s="3"/>
      <c r="S375" s="54"/>
      <c r="T375" s="54"/>
      <c r="U375" s="54"/>
      <c r="AE375" s="34"/>
      <c r="AF375" s="34"/>
      <c r="AG375" s="34"/>
      <c r="AH375" s="2"/>
    </row>
    <row r="376" spans="13:34" s="51" customFormat="1" x14ac:dyDescent="0.2">
      <c r="M376" s="2"/>
      <c r="N376" s="2"/>
      <c r="O376" s="2"/>
      <c r="P376" s="2"/>
      <c r="Q376" s="3"/>
      <c r="S376" s="54"/>
      <c r="T376" s="54"/>
      <c r="U376" s="54"/>
      <c r="AE376" s="34"/>
      <c r="AF376" s="34"/>
      <c r="AG376" s="34"/>
      <c r="AH376" s="2"/>
    </row>
    <row r="377" spans="13:34" s="51" customFormat="1" x14ac:dyDescent="0.2">
      <c r="M377" s="2"/>
      <c r="N377" s="2"/>
      <c r="O377" s="2"/>
      <c r="P377" s="2"/>
      <c r="Q377" s="3"/>
      <c r="S377" s="54"/>
      <c r="T377" s="54"/>
      <c r="U377" s="54"/>
      <c r="AE377" s="34"/>
      <c r="AF377" s="34"/>
      <c r="AG377" s="34"/>
      <c r="AH377" s="2"/>
    </row>
    <row r="378" spans="13:34" s="51" customFormat="1" x14ac:dyDescent="0.2">
      <c r="M378" s="2"/>
      <c r="N378" s="2"/>
      <c r="O378" s="2"/>
      <c r="P378" s="2"/>
      <c r="Q378" s="3"/>
      <c r="S378" s="54"/>
      <c r="T378" s="54"/>
      <c r="U378" s="54"/>
      <c r="AE378" s="34"/>
      <c r="AF378" s="34"/>
      <c r="AG378" s="34"/>
      <c r="AH378" s="2"/>
    </row>
    <row r="379" spans="13:34" s="51" customFormat="1" x14ac:dyDescent="0.2">
      <c r="M379" s="2"/>
      <c r="N379" s="2"/>
      <c r="O379" s="2"/>
      <c r="P379" s="2"/>
      <c r="Q379" s="3"/>
      <c r="S379" s="54"/>
      <c r="T379" s="54"/>
      <c r="U379" s="54"/>
      <c r="AE379" s="34"/>
      <c r="AF379" s="34"/>
      <c r="AG379" s="34"/>
      <c r="AH379" s="2"/>
    </row>
    <row r="380" spans="13:34" s="51" customFormat="1" x14ac:dyDescent="0.2">
      <c r="M380" s="2"/>
      <c r="N380" s="2"/>
      <c r="O380" s="2"/>
      <c r="P380" s="2"/>
      <c r="Q380" s="3"/>
      <c r="S380" s="54"/>
      <c r="T380" s="54"/>
      <c r="U380" s="54"/>
      <c r="AE380" s="34"/>
      <c r="AF380" s="34"/>
      <c r="AG380" s="34"/>
      <c r="AH380" s="2"/>
    </row>
    <row r="381" spans="13:34" s="51" customFormat="1" x14ac:dyDescent="0.2">
      <c r="M381" s="2"/>
      <c r="N381" s="2"/>
      <c r="O381" s="2"/>
      <c r="P381" s="2"/>
      <c r="Q381" s="3"/>
      <c r="S381" s="54"/>
      <c r="T381" s="54"/>
      <c r="U381" s="54"/>
      <c r="AE381" s="34"/>
      <c r="AF381" s="34"/>
      <c r="AG381" s="34"/>
      <c r="AH381" s="2"/>
    </row>
    <row r="382" spans="13:34" s="51" customFormat="1" x14ac:dyDescent="0.2">
      <c r="M382" s="2"/>
      <c r="N382" s="2"/>
      <c r="O382" s="2"/>
      <c r="P382" s="2"/>
      <c r="Q382" s="3"/>
      <c r="S382" s="54"/>
      <c r="T382" s="54"/>
      <c r="U382" s="54"/>
      <c r="AE382" s="34"/>
      <c r="AF382" s="34"/>
      <c r="AG382" s="34"/>
      <c r="AH382" s="2"/>
    </row>
    <row r="383" spans="13:34" s="51" customFormat="1" x14ac:dyDescent="0.2">
      <c r="M383" s="2"/>
      <c r="N383" s="2"/>
      <c r="O383" s="2"/>
      <c r="P383" s="2"/>
      <c r="Q383" s="3"/>
      <c r="S383" s="54"/>
      <c r="T383" s="54"/>
      <c r="U383" s="54"/>
      <c r="AE383" s="34"/>
      <c r="AF383" s="34"/>
      <c r="AG383" s="34"/>
      <c r="AH383" s="2"/>
    </row>
    <row r="384" spans="13:34" s="51" customFormat="1" x14ac:dyDescent="0.2">
      <c r="M384" s="2"/>
      <c r="N384" s="2"/>
      <c r="O384" s="2"/>
      <c r="P384" s="2"/>
      <c r="Q384" s="3"/>
      <c r="S384" s="54"/>
      <c r="T384" s="54"/>
      <c r="U384" s="54"/>
      <c r="AE384" s="34"/>
      <c r="AF384" s="34"/>
      <c r="AG384" s="34"/>
      <c r="AH384" s="2"/>
    </row>
    <row r="385" spans="13:34" s="51" customFormat="1" x14ac:dyDescent="0.2">
      <c r="M385" s="2"/>
      <c r="N385" s="2"/>
      <c r="O385" s="2"/>
      <c r="P385" s="2"/>
      <c r="Q385" s="3"/>
      <c r="S385" s="54"/>
      <c r="T385" s="54"/>
      <c r="U385" s="54"/>
      <c r="AE385" s="34"/>
      <c r="AF385" s="34"/>
      <c r="AG385" s="34"/>
      <c r="AH385" s="2"/>
    </row>
    <row r="386" spans="13:34" s="51" customFormat="1" x14ac:dyDescent="0.2">
      <c r="M386" s="2"/>
      <c r="N386" s="2"/>
      <c r="O386" s="2"/>
      <c r="P386" s="2"/>
      <c r="Q386" s="3"/>
      <c r="S386" s="54"/>
      <c r="T386" s="54"/>
      <c r="U386" s="54"/>
      <c r="AE386" s="34"/>
      <c r="AF386" s="34"/>
      <c r="AG386" s="34"/>
      <c r="AH386" s="2"/>
    </row>
    <row r="387" spans="13:34" s="51" customFormat="1" x14ac:dyDescent="0.2">
      <c r="M387" s="2"/>
      <c r="N387" s="2"/>
      <c r="O387" s="2"/>
      <c r="P387" s="2"/>
      <c r="Q387" s="3"/>
      <c r="S387" s="54"/>
      <c r="T387" s="54"/>
      <c r="U387" s="54"/>
      <c r="AE387" s="34"/>
      <c r="AF387" s="34"/>
      <c r="AG387" s="34"/>
      <c r="AH387" s="2"/>
    </row>
    <row r="388" spans="13:34" s="51" customFormat="1" x14ac:dyDescent="0.2">
      <c r="M388" s="2"/>
      <c r="N388" s="2"/>
      <c r="O388" s="2"/>
      <c r="P388" s="2"/>
      <c r="Q388" s="3"/>
      <c r="S388" s="54"/>
      <c r="T388" s="54"/>
      <c r="U388" s="54"/>
      <c r="AE388" s="34"/>
      <c r="AF388" s="34"/>
      <c r="AG388" s="34"/>
      <c r="AH388" s="2"/>
    </row>
    <row r="389" spans="13:34" s="51" customFormat="1" x14ac:dyDescent="0.2">
      <c r="M389" s="2"/>
      <c r="N389" s="2"/>
      <c r="O389" s="2"/>
      <c r="P389" s="2"/>
      <c r="Q389" s="3"/>
      <c r="S389" s="54"/>
      <c r="T389" s="54"/>
      <c r="U389" s="54"/>
      <c r="AE389" s="34"/>
      <c r="AF389" s="34"/>
      <c r="AG389" s="34"/>
      <c r="AH389" s="2"/>
    </row>
    <row r="390" spans="13:34" s="51" customFormat="1" x14ac:dyDescent="0.2">
      <c r="M390" s="2"/>
      <c r="N390" s="2"/>
      <c r="O390" s="2"/>
      <c r="P390" s="2"/>
      <c r="Q390" s="3"/>
      <c r="S390" s="54"/>
      <c r="T390" s="54"/>
      <c r="U390" s="54"/>
      <c r="AE390" s="34"/>
      <c r="AF390" s="34"/>
      <c r="AG390" s="34"/>
      <c r="AH390" s="2"/>
    </row>
    <row r="391" spans="13:34" s="51" customFormat="1" x14ac:dyDescent="0.2">
      <c r="M391" s="2"/>
      <c r="N391" s="2"/>
      <c r="O391" s="2"/>
      <c r="P391" s="2"/>
      <c r="Q391" s="3"/>
      <c r="S391" s="54"/>
      <c r="T391" s="54"/>
      <c r="U391" s="54"/>
      <c r="AE391" s="34"/>
      <c r="AF391" s="34"/>
      <c r="AG391" s="34"/>
      <c r="AH391" s="2"/>
    </row>
    <row r="392" spans="13:34" s="51" customFormat="1" x14ac:dyDescent="0.2">
      <c r="M392" s="2"/>
      <c r="N392" s="2"/>
      <c r="O392" s="2"/>
      <c r="P392" s="2"/>
      <c r="Q392" s="3"/>
      <c r="S392" s="54"/>
      <c r="T392" s="54"/>
      <c r="U392" s="54"/>
      <c r="AE392" s="34"/>
      <c r="AF392" s="34"/>
      <c r="AG392" s="34"/>
      <c r="AH392" s="2"/>
    </row>
    <row r="393" spans="13:34" s="51" customFormat="1" x14ac:dyDescent="0.2">
      <c r="M393" s="2"/>
      <c r="N393" s="2"/>
      <c r="O393" s="2"/>
      <c r="P393" s="2"/>
      <c r="Q393" s="3"/>
      <c r="S393" s="54"/>
      <c r="T393" s="54"/>
      <c r="U393" s="54"/>
      <c r="AE393" s="34"/>
      <c r="AF393" s="34"/>
      <c r="AG393" s="34"/>
      <c r="AH393" s="2"/>
    </row>
    <row r="394" spans="13:34" s="51" customFormat="1" x14ac:dyDescent="0.2">
      <c r="M394" s="2"/>
      <c r="N394" s="2"/>
      <c r="O394" s="2"/>
      <c r="P394" s="2"/>
      <c r="Q394" s="3"/>
      <c r="S394" s="54"/>
      <c r="T394" s="54"/>
      <c r="U394" s="54"/>
      <c r="AE394" s="34"/>
      <c r="AF394" s="34"/>
      <c r="AG394" s="34"/>
      <c r="AH394" s="2"/>
    </row>
    <row r="395" spans="13:34" s="51" customFormat="1" x14ac:dyDescent="0.2">
      <c r="M395" s="2"/>
      <c r="N395" s="2"/>
      <c r="O395" s="2"/>
      <c r="P395" s="2"/>
      <c r="Q395" s="3"/>
      <c r="S395" s="54"/>
      <c r="T395" s="54"/>
      <c r="U395" s="54"/>
      <c r="AE395" s="34"/>
      <c r="AF395" s="34"/>
      <c r="AG395" s="34"/>
      <c r="AH395" s="2"/>
    </row>
    <row r="396" spans="13:34" s="51" customFormat="1" x14ac:dyDescent="0.2">
      <c r="M396" s="2"/>
      <c r="N396" s="2"/>
      <c r="O396" s="2"/>
      <c r="P396" s="2"/>
      <c r="Q396" s="3"/>
      <c r="S396" s="54"/>
      <c r="T396" s="54"/>
      <c r="U396" s="54"/>
      <c r="AE396" s="34"/>
      <c r="AF396" s="34"/>
      <c r="AG396" s="34"/>
      <c r="AH396" s="2"/>
    </row>
    <row r="397" spans="13:34" s="51" customFormat="1" x14ac:dyDescent="0.2">
      <c r="M397" s="2"/>
      <c r="N397" s="2"/>
      <c r="O397" s="2"/>
      <c r="P397" s="2"/>
      <c r="Q397" s="3"/>
      <c r="S397" s="54"/>
      <c r="T397" s="54"/>
      <c r="U397" s="54"/>
      <c r="AE397" s="34"/>
      <c r="AF397" s="34"/>
      <c r="AG397" s="34"/>
      <c r="AH397" s="2"/>
    </row>
    <row r="398" spans="13:34" s="51" customFormat="1" x14ac:dyDescent="0.2">
      <c r="M398" s="2"/>
      <c r="N398" s="2"/>
      <c r="O398" s="2"/>
      <c r="P398" s="2"/>
      <c r="Q398" s="3"/>
      <c r="S398" s="54"/>
      <c r="T398" s="54"/>
      <c r="U398" s="54"/>
      <c r="AE398" s="34"/>
      <c r="AF398" s="34"/>
      <c r="AG398" s="34"/>
      <c r="AH398" s="2"/>
    </row>
    <row r="399" spans="13:34" s="51" customFormat="1" x14ac:dyDescent="0.2">
      <c r="M399" s="2"/>
      <c r="N399" s="2"/>
      <c r="O399" s="2"/>
      <c r="P399" s="2"/>
      <c r="Q399" s="3"/>
      <c r="S399" s="54"/>
      <c r="T399" s="54"/>
      <c r="U399" s="54"/>
      <c r="AE399" s="34"/>
      <c r="AF399" s="34"/>
      <c r="AG399" s="34"/>
      <c r="AH399" s="2"/>
    </row>
    <row r="400" spans="13:34" s="51" customFormat="1" x14ac:dyDescent="0.2">
      <c r="M400" s="2"/>
      <c r="N400" s="2"/>
      <c r="O400" s="2"/>
      <c r="P400" s="2"/>
      <c r="Q400" s="3"/>
      <c r="S400" s="54"/>
      <c r="T400" s="54"/>
      <c r="U400" s="54"/>
      <c r="AE400" s="34"/>
      <c r="AF400" s="34"/>
      <c r="AG400" s="34"/>
      <c r="AH400" s="2"/>
    </row>
    <row r="401" spans="13:34" s="51" customFormat="1" x14ac:dyDescent="0.2">
      <c r="M401" s="2"/>
      <c r="N401" s="2"/>
      <c r="O401" s="2"/>
      <c r="P401" s="2"/>
      <c r="Q401" s="3"/>
      <c r="S401" s="54"/>
      <c r="T401" s="54"/>
      <c r="U401" s="54"/>
      <c r="AE401" s="34"/>
      <c r="AF401" s="34"/>
      <c r="AG401" s="34"/>
      <c r="AH401" s="2"/>
    </row>
    <row r="402" spans="13:34" s="51" customFormat="1" x14ac:dyDescent="0.2">
      <c r="M402" s="2"/>
      <c r="N402" s="2"/>
      <c r="O402" s="2"/>
      <c r="P402" s="2"/>
      <c r="Q402" s="3"/>
      <c r="S402" s="54"/>
      <c r="T402" s="54"/>
      <c r="U402" s="54"/>
      <c r="AE402" s="34"/>
      <c r="AF402" s="34"/>
      <c r="AG402" s="34"/>
      <c r="AH402" s="2"/>
    </row>
    <row r="403" spans="13:34" s="51" customFormat="1" x14ac:dyDescent="0.2">
      <c r="M403" s="2"/>
      <c r="N403" s="2"/>
      <c r="O403" s="2"/>
      <c r="P403" s="2"/>
      <c r="Q403" s="3"/>
      <c r="S403" s="54"/>
      <c r="T403" s="54"/>
      <c r="U403" s="54"/>
      <c r="AE403" s="34"/>
      <c r="AF403" s="34"/>
      <c r="AG403" s="34"/>
      <c r="AH403" s="2"/>
    </row>
    <row r="404" spans="13:34" s="51" customFormat="1" x14ac:dyDescent="0.2">
      <c r="M404" s="2"/>
      <c r="N404" s="2"/>
      <c r="O404" s="2"/>
      <c r="P404" s="2"/>
      <c r="Q404" s="3"/>
      <c r="S404" s="54"/>
      <c r="T404" s="54"/>
      <c r="U404" s="54"/>
      <c r="AE404" s="34"/>
      <c r="AF404" s="34"/>
      <c r="AG404" s="34"/>
      <c r="AH404" s="2"/>
    </row>
    <row r="405" spans="13:34" s="51" customFormat="1" x14ac:dyDescent="0.2">
      <c r="M405" s="2"/>
      <c r="N405" s="2"/>
      <c r="O405" s="2"/>
      <c r="P405" s="2"/>
      <c r="Q405" s="3"/>
      <c r="S405" s="54"/>
      <c r="T405" s="54"/>
      <c r="U405" s="54"/>
      <c r="AE405" s="34"/>
      <c r="AF405" s="34"/>
      <c r="AG405" s="34"/>
      <c r="AH405" s="2"/>
    </row>
    <row r="406" spans="13:34" s="51" customFormat="1" x14ac:dyDescent="0.2">
      <c r="M406" s="2"/>
      <c r="N406" s="2"/>
      <c r="O406" s="2"/>
      <c r="P406" s="2"/>
      <c r="Q406" s="3"/>
      <c r="S406" s="54"/>
      <c r="T406" s="54"/>
      <c r="U406" s="54"/>
      <c r="AE406" s="34"/>
      <c r="AF406" s="34"/>
      <c r="AG406" s="34"/>
      <c r="AH406" s="2"/>
    </row>
    <row r="407" spans="13:34" s="51" customFormat="1" x14ac:dyDescent="0.2">
      <c r="M407" s="2"/>
      <c r="N407" s="2"/>
      <c r="O407" s="2"/>
      <c r="P407" s="2"/>
      <c r="Q407" s="3"/>
      <c r="S407" s="54"/>
      <c r="T407" s="54"/>
      <c r="U407" s="54"/>
      <c r="AE407" s="34"/>
      <c r="AF407" s="34"/>
      <c r="AG407" s="34"/>
      <c r="AH407" s="2"/>
    </row>
    <row r="408" spans="13:34" s="51" customFormat="1" x14ac:dyDescent="0.2">
      <c r="M408" s="2"/>
      <c r="N408" s="2"/>
      <c r="O408" s="2"/>
      <c r="P408" s="2"/>
      <c r="Q408" s="3"/>
      <c r="S408" s="54"/>
      <c r="T408" s="54"/>
      <c r="U408" s="54"/>
      <c r="AE408" s="34"/>
      <c r="AF408" s="34"/>
      <c r="AG408" s="34"/>
      <c r="AH408" s="2"/>
    </row>
    <row r="409" spans="13:34" s="51" customFormat="1" x14ac:dyDescent="0.2">
      <c r="M409" s="2"/>
      <c r="N409" s="2"/>
      <c r="O409" s="2"/>
      <c r="P409" s="2"/>
      <c r="Q409" s="3"/>
      <c r="S409" s="54"/>
      <c r="T409" s="54"/>
      <c r="U409" s="54"/>
      <c r="AE409" s="34"/>
      <c r="AF409" s="34"/>
      <c r="AG409" s="34"/>
      <c r="AH409" s="2"/>
    </row>
    <row r="410" spans="13:34" s="51" customFormat="1" x14ac:dyDescent="0.2">
      <c r="M410" s="2"/>
      <c r="N410" s="2"/>
      <c r="O410" s="2"/>
      <c r="P410" s="2"/>
      <c r="Q410" s="3"/>
      <c r="S410" s="54"/>
      <c r="T410" s="54"/>
      <c r="U410" s="54"/>
      <c r="AE410" s="34"/>
      <c r="AF410" s="34"/>
      <c r="AG410" s="34"/>
      <c r="AH410" s="2"/>
    </row>
    <row r="411" spans="13:34" s="51" customFormat="1" x14ac:dyDescent="0.2">
      <c r="M411" s="2"/>
      <c r="N411" s="2"/>
      <c r="O411" s="2"/>
      <c r="P411" s="2"/>
      <c r="Q411" s="3"/>
      <c r="S411" s="54"/>
      <c r="T411" s="54"/>
      <c r="U411" s="54"/>
      <c r="AE411" s="34"/>
      <c r="AF411" s="34"/>
      <c r="AG411" s="34"/>
      <c r="AH411" s="2"/>
    </row>
    <row r="412" spans="13:34" s="51" customFormat="1" x14ac:dyDescent="0.2">
      <c r="M412" s="2"/>
      <c r="N412" s="2"/>
      <c r="O412" s="2"/>
      <c r="P412" s="2"/>
      <c r="Q412" s="3"/>
      <c r="S412" s="54"/>
      <c r="T412" s="54"/>
      <c r="U412" s="54"/>
      <c r="AE412" s="34"/>
      <c r="AF412" s="34"/>
      <c r="AG412" s="34"/>
      <c r="AH412" s="2"/>
    </row>
    <row r="413" spans="13:34" s="51" customFormat="1" x14ac:dyDescent="0.2">
      <c r="M413" s="2"/>
      <c r="N413" s="2"/>
      <c r="O413" s="2"/>
      <c r="P413" s="2"/>
      <c r="Q413" s="3"/>
      <c r="S413" s="54"/>
      <c r="T413" s="54"/>
      <c r="U413" s="54"/>
      <c r="AE413" s="34"/>
      <c r="AF413" s="34"/>
      <c r="AG413" s="34"/>
      <c r="AH413" s="2"/>
    </row>
    <row r="414" spans="13:34" s="51" customFormat="1" x14ac:dyDescent="0.2">
      <c r="M414" s="2"/>
      <c r="N414" s="2"/>
      <c r="O414" s="2"/>
      <c r="P414" s="2"/>
      <c r="Q414" s="3"/>
      <c r="S414" s="54"/>
      <c r="T414" s="54"/>
      <c r="U414" s="54"/>
      <c r="AE414" s="34"/>
      <c r="AF414" s="34"/>
      <c r="AG414" s="34"/>
      <c r="AH414" s="2"/>
    </row>
    <row r="415" spans="13:34" s="51" customFormat="1" x14ac:dyDescent="0.2">
      <c r="M415" s="2"/>
      <c r="N415" s="2"/>
      <c r="O415" s="2"/>
      <c r="P415" s="2"/>
      <c r="Q415" s="3"/>
      <c r="S415" s="54"/>
      <c r="T415" s="54"/>
      <c r="U415" s="54"/>
      <c r="AE415" s="34"/>
      <c r="AF415" s="34"/>
      <c r="AG415" s="34"/>
      <c r="AH415" s="2"/>
    </row>
    <row r="416" spans="13:34" s="51" customFormat="1" x14ac:dyDescent="0.2">
      <c r="M416" s="2"/>
      <c r="N416" s="2"/>
      <c r="O416" s="2"/>
      <c r="P416" s="2"/>
      <c r="Q416" s="3"/>
      <c r="S416" s="54"/>
      <c r="T416" s="54"/>
      <c r="U416" s="54"/>
      <c r="AE416" s="34"/>
      <c r="AF416" s="34"/>
      <c r="AG416" s="34"/>
      <c r="AH416" s="2"/>
    </row>
    <row r="417" spans="13:34" s="51" customFormat="1" x14ac:dyDescent="0.2">
      <c r="M417" s="2"/>
      <c r="N417" s="2"/>
      <c r="O417" s="2"/>
      <c r="P417" s="2"/>
      <c r="Q417" s="3"/>
      <c r="S417" s="54"/>
      <c r="T417" s="54"/>
      <c r="U417" s="54"/>
      <c r="AE417" s="34"/>
      <c r="AF417" s="34"/>
      <c r="AG417" s="34"/>
      <c r="AH417" s="2"/>
    </row>
    <row r="418" spans="13:34" s="51" customFormat="1" x14ac:dyDescent="0.2">
      <c r="M418" s="2"/>
      <c r="N418" s="2"/>
      <c r="O418" s="2"/>
      <c r="P418" s="2"/>
      <c r="Q418" s="3"/>
      <c r="S418" s="54"/>
      <c r="T418" s="54"/>
      <c r="U418" s="54"/>
      <c r="AE418" s="34"/>
      <c r="AF418" s="34"/>
      <c r="AG418" s="34"/>
      <c r="AH418" s="2"/>
    </row>
    <row r="419" spans="13:34" s="51" customFormat="1" x14ac:dyDescent="0.2">
      <c r="M419" s="2"/>
      <c r="N419" s="2"/>
      <c r="O419" s="2"/>
      <c r="P419" s="2"/>
      <c r="Q419" s="3"/>
      <c r="S419" s="54"/>
      <c r="T419" s="54"/>
      <c r="U419" s="54"/>
      <c r="AE419" s="34"/>
      <c r="AF419" s="34"/>
      <c r="AG419" s="34"/>
      <c r="AH419" s="2"/>
    </row>
    <row r="420" spans="13:34" s="51" customFormat="1" x14ac:dyDescent="0.2">
      <c r="M420" s="2"/>
      <c r="N420" s="2"/>
      <c r="O420" s="2"/>
      <c r="P420" s="2"/>
      <c r="Q420" s="3"/>
      <c r="S420" s="54"/>
      <c r="T420" s="54"/>
      <c r="U420" s="54"/>
      <c r="AE420" s="34"/>
      <c r="AF420" s="34"/>
      <c r="AG420" s="34"/>
      <c r="AH420" s="2"/>
    </row>
    <row r="421" spans="13:34" s="51" customFormat="1" x14ac:dyDescent="0.2">
      <c r="M421" s="2"/>
      <c r="N421" s="2"/>
      <c r="O421" s="2"/>
      <c r="P421" s="2"/>
      <c r="Q421" s="3"/>
      <c r="S421" s="54"/>
      <c r="T421" s="54"/>
      <c r="U421" s="54"/>
      <c r="AE421" s="34"/>
      <c r="AF421" s="34"/>
      <c r="AG421" s="34"/>
      <c r="AH421" s="2"/>
    </row>
    <row r="422" spans="13:34" s="51" customFormat="1" x14ac:dyDescent="0.2">
      <c r="M422" s="2"/>
      <c r="N422" s="2"/>
      <c r="O422" s="2"/>
      <c r="P422" s="2"/>
      <c r="Q422" s="3"/>
      <c r="S422" s="54"/>
      <c r="T422" s="54"/>
      <c r="U422" s="54"/>
      <c r="AE422" s="34"/>
      <c r="AF422" s="34"/>
      <c r="AG422" s="34"/>
      <c r="AH422" s="2"/>
    </row>
    <row r="423" spans="13:34" s="51" customFormat="1" x14ac:dyDescent="0.2">
      <c r="M423" s="2"/>
      <c r="N423" s="2"/>
      <c r="O423" s="2"/>
      <c r="P423" s="2"/>
      <c r="Q423" s="3"/>
      <c r="S423" s="54"/>
      <c r="T423" s="54"/>
      <c r="U423" s="54"/>
      <c r="AE423" s="34"/>
      <c r="AF423" s="34"/>
      <c r="AG423" s="34"/>
      <c r="AH423" s="2"/>
    </row>
    <row r="424" spans="13:34" s="51" customFormat="1" x14ac:dyDescent="0.2">
      <c r="M424" s="2"/>
      <c r="N424" s="2"/>
      <c r="O424" s="2"/>
      <c r="P424" s="2"/>
      <c r="Q424" s="3"/>
      <c r="S424" s="54"/>
      <c r="T424" s="54"/>
      <c r="U424" s="54"/>
      <c r="AE424" s="34"/>
      <c r="AF424" s="34"/>
      <c r="AG424" s="34"/>
      <c r="AH424" s="2"/>
    </row>
    <row r="425" spans="13:34" s="51" customFormat="1" x14ac:dyDescent="0.2">
      <c r="M425" s="2"/>
      <c r="N425" s="2"/>
      <c r="O425" s="2"/>
      <c r="P425" s="2"/>
      <c r="Q425" s="3"/>
      <c r="S425" s="54"/>
      <c r="T425" s="54"/>
      <c r="U425" s="54"/>
      <c r="AE425" s="34"/>
      <c r="AF425" s="34"/>
      <c r="AG425" s="34"/>
      <c r="AH425" s="2"/>
    </row>
    <row r="426" spans="13:34" s="51" customFormat="1" x14ac:dyDescent="0.2">
      <c r="M426" s="2"/>
      <c r="N426" s="2"/>
      <c r="O426" s="2"/>
      <c r="P426" s="2"/>
      <c r="Q426" s="3"/>
      <c r="S426" s="54"/>
      <c r="T426" s="54"/>
      <c r="U426" s="54"/>
      <c r="AE426" s="34"/>
      <c r="AF426" s="34"/>
      <c r="AG426" s="34"/>
      <c r="AH426" s="2"/>
    </row>
    <row r="427" spans="13:34" s="51" customFormat="1" x14ac:dyDescent="0.2">
      <c r="M427" s="2"/>
      <c r="N427" s="2"/>
      <c r="O427" s="2"/>
      <c r="P427" s="2"/>
      <c r="Q427" s="3"/>
      <c r="S427" s="54"/>
      <c r="T427" s="54"/>
      <c r="U427" s="54"/>
      <c r="AE427" s="34"/>
      <c r="AF427" s="34"/>
      <c r="AG427" s="34"/>
      <c r="AH427" s="2"/>
    </row>
    <row r="428" spans="13:34" s="51" customFormat="1" x14ac:dyDescent="0.2">
      <c r="M428" s="2"/>
      <c r="N428" s="2"/>
      <c r="O428" s="2"/>
      <c r="P428" s="2"/>
      <c r="Q428" s="3"/>
      <c r="S428" s="54"/>
      <c r="T428" s="54"/>
      <c r="U428" s="54"/>
      <c r="AE428" s="34"/>
      <c r="AF428" s="34"/>
      <c r="AG428" s="34"/>
      <c r="AH428" s="2"/>
    </row>
    <row r="429" spans="13:34" s="51" customFormat="1" x14ac:dyDescent="0.2">
      <c r="M429" s="2"/>
      <c r="N429" s="2"/>
      <c r="O429" s="2"/>
      <c r="P429" s="2"/>
      <c r="Q429" s="3"/>
      <c r="S429" s="54"/>
      <c r="T429" s="54"/>
      <c r="U429" s="54"/>
      <c r="AE429" s="34"/>
      <c r="AF429" s="34"/>
      <c r="AG429" s="34"/>
      <c r="AH429" s="2"/>
    </row>
    <row r="430" spans="13:34" s="51" customFormat="1" x14ac:dyDescent="0.2">
      <c r="M430" s="2"/>
      <c r="N430" s="2"/>
      <c r="O430" s="2"/>
      <c r="P430" s="2"/>
      <c r="Q430" s="3"/>
      <c r="S430" s="54"/>
      <c r="T430" s="54"/>
      <c r="U430" s="54"/>
      <c r="AE430" s="34"/>
      <c r="AF430" s="34"/>
      <c r="AG430" s="34"/>
      <c r="AH430" s="2"/>
    </row>
    <row r="431" spans="13:34" s="51" customFormat="1" x14ac:dyDescent="0.2">
      <c r="M431" s="2"/>
      <c r="N431" s="2"/>
      <c r="O431" s="2"/>
      <c r="P431" s="2"/>
      <c r="Q431" s="3"/>
      <c r="S431" s="54"/>
      <c r="T431" s="54"/>
      <c r="U431" s="54"/>
      <c r="AE431" s="34"/>
      <c r="AF431" s="34"/>
      <c r="AG431" s="34"/>
      <c r="AH431" s="2"/>
    </row>
    <row r="432" spans="13:34" s="51" customFormat="1" x14ac:dyDescent="0.2">
      <c r="M432" s="2"/>
      <c r="N432" s="2"/>
      <c r="O432" s="2"/>
      <c r="P432" s="2"/>
      <c r="Q432" s="3"/>
      <c r="S432" s="54"/>
      <c r="T432" s="54"/>
      <c r="U432" s="54"/>
      <c r="AE432" s="34"/>
      <c r="AF432" s="34"/>
      <c r="AG432" s="34"/>
      <c r="AH432" s="2"/>
    </row>
    <row r="433" spans="13:34" s="51" customFormat="1" x14ac:dyDescent="0.2">
      <c r="M433" s="2"/>
      <c r="N433" s="2"/>
      <c r="O433" s="2"/>
      <c r="P433" s="2"/>
      <c r="Q433" s="3"/>
      <c r="S433" s="54"/>
      <c r="T433" s="54"/>
      <c r="U433" s="54"/>
      <c r="AE433" s="34"/>
      <c r="AF433" s="34"/>
      <c r="AG433" s="34"/>
      <c r="AH433" s="2"/>
    </row>
    <row r="434" spans="13:34" s="51" customFormat="1" x14ac:dyDescent="0.2">
      <c r="M434" s="2"/>
      <c r="N434" s="2"/>
      <c r="O434" s="2"/>
      <c r="P434" s="2"/>
      <c r="Q434" s="3"/>
      <c r="S434" s="54"/>
      <c r="T434" s="54"/>
      <c r="U434" s="54"/>
      <c r="AE434" s="34"/>
      <c r="AF434" s="34"/>
      <c r="AG434" s="34"/>
      <c r="AH434" s="2"/>
    </row>
    <row r="435" spans="13:34" s="51" customFormat="1" x14ac:dyDescent="0.2">
      <c r="M435" s="2"/>
      <c r="N435" s="2"/>
      <c r="O435" s="2"/>
      <c r="P435" s="2"/>
      <c r="Q435" s="3"/>
      <c r="S435" s="54"/>
      <c r="T435" s="54"/>
      <c r="U435" s="54"/>
      <c r="AE435" s="34"/>
      <c r="AF435" s="34"/>
      <c r="AG435" s="34"/>
      <c r="AH435" s="2"/>
    </row>
    <row r="436" spans="13:34" s="51" customFormat="1" x14ac:dyDescent="0.2">
      <c r="M436" s="2"/>
      <c r="N436" s="2"/>
      <c r="O436" s="2"/>
      <c r="P436" s="2"/>
      <c r="Q436" s="3"/>
      <c r="S436" s="54"/>
      <c r="T436" s="54"/>
      <c r="U436" s="54"/>
      <c r="AE436" s="34"/>
      <c r="AF436" s="34"/>
      <c r="AG436" s="34"/>
      <c r="AH436" s="2"/>
    </row>
    <row r="437" spans="13:34" s="51" customFormat="1" x14ac:dyDescent="0.2">
      <c r="M437" s="2"/>
      <c r="N437" s="2"/>
      <c r="O437" s="2"/>
      <c r="P437" s="2"/>
      <c r="Q437" s="3"/>
      <c r="S437" s="54"/>
      <c r="T437" s="54"/>
      <c r="U437" s="54"/>
      <c r="AE437" s="34"/>
      <c r="AF437" s="34"/>
      <c r="AG437" s="34"/>
      <c r="AH437" s="2"/>
    </row>
    <row r="438" spans="13:34" s="51" customFormat="1" x14ac:dyDescent="0.2">
      <c r="M438" s="2"/>
      <c r="N438" s="2"/>
      <c r="O438" s="2"/>
      <c r="P438" s="2"/>
      <c r="Q438" s="3"/>
      <c r="S438" s="54"/>
      <c r="T438" s="54"/>
      <c r="U438" s="54"/>
      <c r="AE438" s="34"/>
      <c r="AF438" s="34"/>
      <c r="AG438" s="34"/>
      <c r="AH438" s="2"/>
    </row>
    <row r="439" spans="13:34" s="51" customFormat="1" x14ac:dyDescent="0.2">
      <c r="M439" s="2"/>
      <c r="N439" s="2"/>
      <c r="O439" s="2"/>
      <c r="P439" s="2"/>
      <c r="Q439" s="3"/>
      <c r="S439" s="54"/>
      <c r="T439" s="54"/>
      <c r="U439" s="54"/>
      <c r="AE439" s="34"/>
      <c r="AF439" s="34"/>
      <c r="AG439" s="34"/>
      <c r="AH439" s="2"/>
    </row>
    <row r="440" spans="13:34" s="51" customFormat="1" x14ac:dyDescent="0.2">
      <c r="M440" s="2"/>
      <c r="N440" s="2"/>
      <c r="O440" s="2"/>
      <c r="P440" s="2"/>
      <c r="Q440" s="3"/>
      <c r="S440" s="54"/>
      <c r="T440" s="54"/>
      <c r="U440" s="54"/>
      <c r="AE440" s="34"/>
      <c r="AF440" s="34"/>
      <c r="AG440" s="34"/>
      <c r="AH440" s="2"/>
    </row>
    <row r="441" spans="13:34" s="51" customFormat="1" x14ac:dyDescent="0.2">
      <c r="M441" s="2"/>
      <c r="N441" s="2"/>
      <c r="O441" s="2"/>
      <c r="P441" s="2"/>
      <c r="Q441" s="3"/>
      <c r="S441" s="54"/>
      <c r="T441" s="54"/>
      <c r="U441" s="54"/>
      <c r="AE441" s="34"/>
      <c r="AF441" s="34"/>
      <c r="AG441" s="34"/>
      <c r="AH441" s="2"/>
    </row>
    <row r="442" spans="13:34" s="51" customFormat="1" x14ac:dyDescent="0.2">
      <c r="M442" s="2"/>
      <c r="N442" s="2"/>
      <c r="O442" s="2"/>
      <c r="P442" s="2"/>
      <c r="Q442" s="3"/>
      <c r="S442" s="54"/>
      <c r="T442" s="54"/>
      <c r="U442" s="54"/>
      <c r="AE442" s="34"/>
      <c r="AF442" s="34"/>
      <c r="AG442" s="34"/>
      <c r="AH442" s="2"/>
    </row>
    <row r="443" spans="13:34" s="51" customFormat="1" x14ac:dyDescent="0.2">
      <c r="M443" s="2"/>
      <c r="N443" s="2"/>
      <c r="O443" s="2"/>
      <c r="P443" s="2"/>
      <c r="Q443" s="3"/>
      <c r="S443" s="54"/>
      <c r="T443" s="54"/>
      <c r="U443" s="54"/>
      <c r="AE443" s="34"/>
      <c r="AF443" s="34"/>
      <c r="AG443" s="34"/>
      <c r="AH443" s="2"/>
    </row>
    <row r="444" spans="13:34" s="51" customFormat="1" x14ac:dyDescent="0.2">
      <c r="M444" s="2"/>
      <c r="N444" s="2"/>
      <c r="O444" s="2"/>
      <c r="P444" s="2"/>
      <c r="Q444" s="3"/>
      <c r="S444" s="54"/>
      <c r="T444" s="54"/>
      <c r="U444" s="54"/>
      <c r="AE444" s="34"/>
      <c r="AF444" s="34"/>
      <c r="AG444" s="34"/>
      <c r="AH444" s="2"/>
    </row>
    <row r="445" spans="13:34" s="51" customFormat="1" x14ac:dyDescent="0.2">
      <c r="M445" s="2"/>
      <c r="N445" s="2"/>
      <c r="O445" s="2"/>
      <c r="P445" s="2"/>
      <c r="Q445" s="3"/>
      <c r="S445" s="54"/>
      <c r="T445" s="54"/>
      <c r="U445" s="54"/>
      <c r="AE445" s="34"/>
      <c r="AF445" s="34"/>
      <c r="AG445" s="34"/>
      <c r="AH445" s="2"/>
    </row>
    <row r="446" spans="13:34" s="51" customFormat="1" x14ac:dyDescent="0.2">
      <c r="M446" s="2"/>
      <c r="N446" s="2"/>
      <c r="O446" s="2"/>
      <c r="P446" s="2"/>
      <c r="Q446" s="3"/>
      <c r="S446" s="54"/>
      <c r="T446" s="54"/>
      <c r="U446" s="54"/>
      <c r="AE446" s="34"/>
      <c r="AF446" s="34"/>
      <c r="AG446" s="34"/>
      <c r="AH446" s="2"/>
    </row>
    <row r="447" spans="13:34" s="51" customFormat="1" x14ac:dyDescent="0.2">
      <c r="M447" s="2"/>
      <c r="N447" s="2"/>
      <c r="O447" s="2"/>
      <c r="P447" s="2"/>
      <c r="Q447" s="3"/>
      <c r="S447" s="54"/>
      <c r="T447" s="54"/>
      <c r="U447" s="54"/>
      <c r="AE447" s="34"/>
      <c r="AF447" s="34"/>
      <c r="AG447" s="34"/>
      <c r="AH447" s="2"/>
    </row>
    <row r="448" spans="13:34" s="51" customFormat="1" x14ac:dyDescent="0.2">
      <c r="M448" s="2"/>
      <c r="N448" s="2"/>
      <c r="O448" s="2"/>
      <c r="P448" s="2"/>
      <c r="Q448" s="3"/>
      <c r="S448" s="54"/>
      <c r="T448" s="54"/>
      <c r="U448" s="54"/>
      <c r="AE448" s="34"/>
      <c r="AF448" s="34"/>
      <c r="AG448" s="34"/>
      <c r="AH448" s="2"/>
    </row>
    <row r="449" spans="13:34" s="51" customFormat="1" x14ac:dyDescent="0.2">
      <c r="M449" s="2"/>
      <c r="N449" s="2"/>
      <c r="O449" s="2"/>
      <c r="P449" s="2"/>
      <c r="Q449" s="3"/>
      <c r="S449" s="54"/>
      <c r="T449" s="54"/>
      <c r="U449" s="54"/>
      <c r="AE449" s="34"/>
      <c r="AF449" s="34"/>
      <c r="AG449" s="34"/>
      <c r="AH449" s="2"/>
    </row>
    <row r="450" spans="13:34" s="51" customFormat="1" x14ac:dyDescent="0.2">
      <c r="M450" s="2"/>
      <c r="N450" s="2"/>
      <c r="O450" s="2"/>
      <c r="P450" s="2"/>
      <c r="Q450" s="3"/>
      <c r="S450" s="54"/>
      <c r="T450" s="54"/>
      <c r="U450" s="54"/>
      <c r="AE450" s="34"/>
      <c r="AF450" s="34"/>
      <c r="AG450" s="34"/>
      <c r="AH450" s="2"/>
    </row>
    <row r="451" spans="13:34" s="51" customFormat="1" x14ac:dyDescent="0.2">
      <c r="M451" s="2"/>
      <c r="N451" s="2"/>
      <c r="O451" s="2"/>
      <c r="P451" s="2"/>
      <c r="Q451" s="3"/>
      <c r="S451" s="54"/>
      <c r="T451" s="54"/>
      <c r="U451" s="54"/>
      <c r="AE451" s="34"/>
      <c r="AF451" s="34"/>
      <c r="AG451" s="34"/>
      <c r="AH451" s="2"/>
    </row>
    <row r="452" spans="13:34" s="51" customFormat="1" x14ac:dyDescent="0.2">
      <c r="M452" s="2"/>
      <c r="N452" s="2"/>
      <c r="O452" s="2"/>
      <c r="P452" s="2"/>
      <c r="Q452" s="3"/>
      <c r="S452" s="54"/>
      <c r="T452" s="54"/>
      <c r="U452" s="54"/>
      <c r="AE452" s="34"/>
      <c r="AF452" s="34"/>
      <c r="AG452" s="34"/>
      <c r="AH452" s="2"/>
    </row>
    <row r="453" spans="13:34" s="51" customFormat="1" x14ac:dyDescent="0.2">
      <c r="M453" s="2"/>
      <c r="N453" s="2"/>
      <c r="O453" s="2"/>
      <c r="P453" s="2"/>
      <c r="Q453" s="3"/>
      <c r="S453" s="54"/>
      <c r="T453" s="54"/>
      <c r="U453" s="54"/>
      <c r="AE453" s="34"/>
      <c r="AF453" s="34"/>
      <c r="AG453" s="34"/>
      <c r="AH453" s="2"/>
    </row>
    <row r="454" spans="13:34" s="51" customFormat="1" x14ac:dyDescent="0.2">
      <c r="M454" s="2"/>
      <c r="N454" s="2"/>
      <c r="O454" s="2"/>
      <c r="P454" s="2"/>
      <c r="Q454" s="3"/>
      <c r="S454" s="54"/>
      <c r="T454" s="54"/>
      <c r="U454" s="54"/>
      <c r="AE454" s="34"/>
      <c r="AF454" s="34"/>
      <c r="AG454" s="34"/>
      <c r="AH454" s="2"/>
    </row>
    <row r="455" spans="13:34" s="51" customFormat="1" x14ac:dyDescent="0.2">
      <c r="M455" s="2"/>
      <c r="N455" s="2"/>
      <c r="O455" s="2"/>
      <c r="P455" s="2"/>
      <c r="Q455" s="3"/>
      <c r="S455" s="54"/>
      <c r="T455" s="54"/>
      <c r="U455" s="54"/>
      <c r="AE455" s="34"/>
      <c r="AF455" s="34"/>
      <c r="AG455" s="34"/>
      <c r="AH455" s="2"/>
    </row>
    <row r="456" spans="13:34" s="51" customFormat="1" x14ac:dyDescent="0.2">
      <c r="M456" s="2"/>
      <c r="N456" s="2"/>
      <c r="O456" s="2"/>
      <c r="P456" s="2"/>
      <c r="Q456" s="3"/>
      <c r="S456" s="54"/>
      <c r="T456" s="54"/>
      <c r="U456" s="54"/>
      <c r="AE456" s="34"/>
      <c r="AF456" s="34"/>
      <c r="AG456" s="34"/>
      <c r="AH456" s="2"/>
    </row>
    <row r="457" spans="13:34" s="51" customFormat="1" x14ac:dyDescent="0.2">
      <c r="M457" s="2"/>
      <c r="N457" s="2"/>
      <c r="O457" s="2"/>
      <c r="P457" s="2"/>
      <c r="Q457" s="3"/>
      <c r="S457" s="54"/>
      <c r="T457" s="54"/>
      <c r="U457" s="54"/>
      <c r="AE457" s="34"/>
      <c r="AF457" s="34"/>
      <c r="AG457" s="34"/>
      <c r="AH457" s="2"/>
    </row>
    <row r="458" spans="13:34" s="51" customFormat="1" x14ac:dyDescent="0.2">
      <c r="M458" s="2"/>
      <c r="N458" s="2"/>
      <c r="O458" s="2"/>
      <c r="P458" s="2"/>
      <c r="Q458" s="3"/>
      <c r="S458" s="54"/>
      <c r="T458" s="54"/>
      <c r="U458" s="54"/>
      <c r="AE458" s="34"/>
      <c r="AF458" s="34"/>
      <c r="AG458" s="34"/>
      <c r="AH458" s="2"/>
    </row>
    <row r="459" spans="13:34" s="51" customFormat="1" x14ac:dyDescent="0.2">
      <c r="M459" s="2"/>
      <c r="N459" s="2"/>
      <c r="O459" s="2"/>
      <c r="P459" s="2"/>
      <c r="Q459" s="3"/>
      <c r="S459" s="54"/>
      <c r="T459" s="54"/>
      <c r="U459" s="54"/>
      <c r="AE459" s="34"/>
      <c r="AF459" s="34"/>
      <c r="AG459" s="34"/>
      <c r="AH459" s="2"/>
    </row>
    <row r="460" spans="13:34" s="51" customFormat="1" x14ac:dyDescent="0.2">
      <c r="M460" s="2"/>
      <c r="N460" s="2"/>
      <c r="O460" s="2"/>
      <c r="P460" s="2"/>
      <c r="Q460" s="3"/>
      <c r="S460" s="54"/>
      <c r="T460" s="54"/>
      <c r="U460" s="54"/>
      <c r="AE460" s="34"/>
      <c r="AF460" s="34"/>
      <c r="AG460" s="34"/>
      <c r="AH460" s="2"/>
    </row>
    <row r="461" spans="13:34" s="51" customFormat="1" x14ac:dyDescent="0.2">
      <c r="M461" s="2"/>
      <c r="N461" s="2"/>
      <c r="O461" s="2"/>
      <c r="P461" s="2"/>
      <c r="Q461" s="3"/>
      <c r="S461" s="54"/>
      <c r="T461" s="54"/>
      <c r="U461" s="54"/>
      <c r="AE461" s="34"/>
      <c r="AF461" s="34"/>
      <c r="AG461" s="34"/>
      <c r="AH461" s="2"/>
    </row>
    <row r="462" spans="13:34" s="51" customFormat="1" x14ac:dyDescent="0.2">
      <c r="M462" s="2"/>
      <c r="N462" s="2"/>
      <c r="O462" s="2"/>
      <c r="P462" s="2"/>
      <c r="Q462" s="3"/>
      <c r="S462" s="54"/>
      <c r="T462" s="54"/>
      <c r="U462" s="54"/>
      <c r="AE462" s="34"/>
      <c r="AF462" s="34"/>
      <c r="AG462" s="34"/>
      <c r="AH462" s="2"/>
    </row>
    <row r="463" spans="13:34" s="51" customFormat="1" x14ac:dyDescent="0.2">
      <c r="M463" s="2"/>
      <c r="N463" s="2"/>
      <c r="O463" s="2"/>
      <c r="P463" s="2"/>
      <c r="Q463" s="3"/>
      <c r="S463" s="54"/>
      <c r="T463" s="54"/>
      <c r="U463" s="54"/>
      <c r="AE463" s="34"/>
      <c r="AF463" s="34"/>
      <c r="AG463" s="34"/>
      <c r="AH463" s="2"/>
    </row>
    <row r="464" spans="13:34" s="51" customFormat="1" x14ac:dyDescent="0.2">
      <c r="M464" s="2"/>
      <c r="N464" s="2"/>
      <c r="O464" s="2"/>
      <c r="P464" s="2"/>
      <c r="Q464" s="3"/>
      <c r="S464" s="54"/>
      <c r="T464" s="54"/>
      <c r="U464" s="54"/>
      <c r="AE464" s="34"/>
      <c r="AF464" s="34"/>
      <c r="AG464" s="34"/>
      <c r="AH464" s="2"/>
    </row>
    <row r="465" spans="13:34" s="51" customFormat="1" x14ac:dyDescent="0.2">
      <c r="M465" s="2"/>
      <c r="N465" s="2"/>
      <c r="O465" s="2"/>
      <c r="P465" s="2"/>
      <c r="Q465" s="3"/>
      <c r="S465" s="54"/>
      <c r="T465" s="54"/>
      <c r="U465" s="54"/>
      <c r="AE465" s="34"/>
      <c r="AF465" s="34"/>
      <c r="AG465" s="34"/>
      <c r="AH465" s="2"/>
    </row>
    <row r="466" spans="13:34" s="51" customFormat="1" x14ac:dyDescent="0.2">
      <c r="M466" s="2"/>
      <c r="N466" s="2"/>
      <c r="O466" s="2"/>
      <c r="P466" s="2"/>
      <c r="Q466" s="3"/>
      <c r="S466" s="54"/>
      <c r="T466" s="54"/>
      <c r="U466" s="54"/>
      <c r="AE466" s="34"/>
      <c r="AF466" s="34"/>
      <c r="AG466" s="34"/>
      <c r="AH466" s="2"/>
    </row>
    <row r="467" spans="13:34" s="51" customFormat="1" x14ac:dyDescent="0.2">
      <c r="M467" s="2"/>
      <c r="N467" s="2"/>
      <c r="O467" s="2"/>
      <c r="P467" s="2"/>
      <c r="Q467" s="3"/>
      <c r="S467" s="54"/>
      <c r="T467" s="54"/>
      <c r="U467" s="54"/>
      <c r="AE467" s="34"/>
      <c r="AF467" s="34"/>
      <c r="AG467" s="34"/>
      <c r="AH467" s="2"/>
    </row>
    <row r="468" spans="13:34" s="51" customFormat="1" x14ac:dyDescent="0.2">
      <c r="M468" s="2"/>
      <c r="N468" s="2"/>
      <c r="O468" s="2"/>
      <c r="P468" s="2"/>
      <c r="Q468" s="3"/>
      <c r="S468" s="54"/>
      <c r="T468" s="54"/>
      <c r="U468" s="54"/>
      <c r="AE468" s="34"/>
      <c r="AF468" s="34"/>
      <c r="AG468" s="34"/>
      <c r="AH468" s="2"/>
    </row>
    <row r="469" spans="13:34" s="51" customFormat="1" x14ac:dyDescent="0.2">
      <c r="M469" s="2"/>
      <c r="N469" s="2"/>
      <c r="O469" s="2"/>
      <c r="P469" s="2"/>
      <c r="Q469" s="3"/>
      <c r="S469" s="54"/>
      <c r="T469" s="54"/>
      <c r="U469" s="54"/>
      <c r="AE469" s="34"/>
      <c r="AF469" s="34"/>
      <c r="AG469" s="34"/>
      <c r="AH469" s="2"/>
    </row>
    <row r="470" spans="13:34" s="51" customFormat="1" x14ac:dyDescent="0.2">
      <c r="M470" s="2"/>
      <c r="N470" s="2"/>
      <c r="O470" s="2"/>
      <c r="P470" s="2"/>
      <c r="Q470" s="3"/>
      <c r="S470" s="54"/>
      <c r="T470" s="54"/>
      <c r="U470" s="54"/>
      <c r="AE470" s="34"/>
      <c r="AF470" s="34"/>
      <c r="AG470" s="34"/>
      <c r="AH470" s="2"/>
    </row>
    <row r="471" spans="13:34" s="51" customFormat="1" x14ac:dyDescent="0.2">
      <c r="M471" s="2"/>
      <c r="N471" s="2"/>
      <c r="O471" s="2"/>
      <c r="P471" s="2"/>
      <c r="Q471" s="3"/>
      <c r="S471" s="54"/>
      <c r="T471" s="54"/>
      <c r="U471" s="54"/>
      <c r="AE471" s="34"/>
      <c r="AF471" s="34"/>
      <c r="AG471" s="34"/>
      <c r="AH471" s="2"/>
    </row>
    <row r="472" spans="13:34" s="51" customFormat="1" x14ac:dyDescent="0.2">
      <c r="M472" s="2"/>
      <c r="N472" s="2"/>
      <c r="O472" s="2"/>
      <c r="P472" s="2"/>
      <c r="Q472" s="3"/>
      <c r="S472" s="54"/>
      <c r="T472" s="54"/>
      <c r="U472" s="54"/>
      <c r="AE472" s="34"/>
      <c r="AF472" s="34"/>
      <c r="AG472" s="34"/>
      <c r="AH472" s="2"/>
    </row>
    <row r="473" spans="13:34" s="51" customFormat="1" x14ac:dyDescent="0.2">
      <c r="M473" s="2"/>
      <c r="N473" s="2"/>
      <c r="O473" s="2"/>
      <c r="P473" s="2"/>
      <c r="Q473" s="3"/>
      <c r="S473" s="54"/>
      <c r="T473" s="54"/>
      <c r="U473" s="54"/>
      <c r="AE473" s="34"/>
      <c r="AF473" s="34"/>
      <c r="AG473" s="34"/>
      <c r="AH473" s="2"/>
    </row>
    <row r="474" spans="13:34" s="51" customFormat="1" x14ac:dyDescent="0.2">
      <c r="M474" s="2"/>
      <c r="N474" s="2"/>
      <c r="O474" s="2"/>
      <c r="P474" s="2"/>
      <c r="Q474" s="3"/>
      <c r="S474" s="54"/>
      <c r="T474" s="54"/>
      <c r="U474" s="54"/>
      <c r="AE474" s="34"/>
      <c r="AF474" s="34"/>
      <c r="AG474" s="34"/>
      <c r="AH474" s="2"/>
    </row>
    <row r="475" spans="13:34" s="51" customFormat="1" x14ac:dyDescent="0.2">
      <c r="M475" s="2"/>
      <c r="N475" s="2"/>
      <c r="O475" s="2"/>
      <c r="P475" s="2"/>
      <c r="Q475" s="3"/>
      <c r="S475" s="54"/>
      <c r="T475" s="54"/>
      <c r="U475" s="54"/>
      <c r="AE475" s="34"/>
      <c r="AF475" s="34"/>
      <c r="AG475" s="34"/>
      <c r="AH475" s="2"/>
    </row>
    <row r="476" spans="13:34" s="51" customFormat="1" x14ac:dyDescent="0.2">
      <c r="M476" s="2"/>
      <c r="N476" s="2"/>
      <c r="O476" s="2"/>
      <c r="P476" s="2"/>
      <c r="Q476" s="3"/>
      <c r="S476" s="54"/>
      <c r="T476" s="54"/>
      <c r="U476" s="54"/>
      <c r="AE476" s="34"/>
      <c r="AF476" s="34"/>
      <c r="AG476" s="34"/>
      <c r="AH476" s="2"/>
    </row>
    <row r="477" spans="13:34" s="51" customFormat="1" x14ac:dyDescent="0.2">
      <c r="M477" s="2"/>
      <c r="N477" s="2"/>
      <c r="O477" s="2"/>
      <c r="P477" s="2"/>
      <c r="Q477" s="3"/>
      <c r="S477" s="54"/>
      <c r="T477" s="54"/>
      <c r="U477" s="54"/>
      <c r="AE477" s="34"/>
      <c r="AF477" s="34"/>
      <c r="AG477" s="34"/>
      <c r="AH477" s="2"/>
    </row>
    <row r="478" spans="13:34" s="51" customFormat="1" x14ac:dyDescent="0.2">
      <c r="M478" s="2"/>
      <c r="N478" s="2"/>
      <c r="O478" s="2"/>
      <c r="P478" s="2"/>
      <c r="Q478" s="3"/>
      <c r="S478" s="54"/>
      <c r="T478" s="54"/>
      <c r="U478" s="54"/>
      <c r="AE478" s="34"/>
      <c r="AF478" s="34"/>
      <c r="AG478" s="34"/>
      <c r="AH478" s="2"/>
    </row>
    <row r="479" spans="13:34" s="51" customFormat="1" x14ac:dyDescent="0.2">
      <c r="M479" s="2"/>
      <c r="N479" s="2"/>
      <c r="O479" s="2"/>
      <c r="P479" s="2"/>
      <c r="Q479" s="3"/>
      <c r="S479" s="54"/>
      <c r="T479" s="54"/>
      <c r="U479" s="54"/>
      <c r="AE479" s="34"/>
      <c r="AF479" s="34"/>
      <c r="AG479" s="34"/>
      <c r="AH479" s="2"/>
    </row>
    <row r="480" spans="13:34" s="51" customFormat="1" x14ac:dyDescent="0.2">
      <c r="M480" s="2"/>
      <c r="N480" s="2"/>
      <c r="O480" s="2"/>
      <c r="P480" s="2"/>
      <c r="Q480" s="3"/>
      <c r="S480" s="54"/>
      <c r="T480" s="54"/>
      <c r="U480" s="54"/>
      <c r="AE480" s="34"/>
      <c r="AF480" s="34"/>
      <c r="AG480" s="34"/>
      <c r="AH480" s="2"/>
    </row>
    <row r="481" spans="13:34" s="51" customFormat="1" x14ac:dyDescent="0.2">
      <c r="M481" s="2"/>
      <c r="N481" s="2"/>
      <c r="O481" s="2"/>
      <c r="P481" s="2"/>
      <c r="Q481" s="3"/>
      <c r="S481" s="54"/>
      <c r="T481" s="54"/>
      <c r="U481" s="54"/>
      <c r="AE481" s="34"/>
      <c r="AF481" s="34"/>
      <c r="AG481" s="34"/>
      <c r="AH481" s="2"/>
    </row>
    <row r="482" spans="13:34" s="51" customFormat="1" x14ac:dyDescent="0.2">
      <c r="M482" s="2"/>
      <c r="N482" s="2"/>
      <c r="O482" s="2"/>
      <c r="P482" s="2"/>
      <c r="Q482" s="3"/>
      <c r="S482" s="54"/>
      <c r="T482" s="54"/>
      <c r="U482" s="54"/>
      <c r="AE482" s="34"/>
      <c r="AF482" s="34"/>
      <c r="AG482" s="34"/>
      <c r="AH482" s="2"/>
    </row>
    <row r="483" spans="13:34" s="51" customFormat="1" x14ac:dyDescent="0.2">
      <c r="M483" s="2"/>
      <c r="N483" s="2"/>
      <c r="O483" s="2"/>
      <c r="P483" s="2"/>
      <c r="Q483" s="3"/>
      <c r="S483" s="54"/>
      <c r="T483" s="54"/>
      <c r="U483" s="54"/>
      <c r="AE483" s="34"/>
      <c r="AF483" s="34"/>
      <c r="AG483" s="34"/>
      <c r="AH483" s="2"/>
    </row>
    <row r="484" spans="13:34" s="51" customFormat="1" x14ac:dyDescent="0.2">
      <c r="M484" s="2"/>
      <c r="N484" s="2"/>
      <c r="O484" s="2"/>
      <c r="P484" s="2"/>
      <c r="Q484" s="3"/>
      <c r="S484" s="54"/>
      <c r="T484" s="54"/>
      <c r="U484" s="54"/>
      <c r="AE484" s="34"/>
      <c r="AF484" s="34"/>
      <c r="AG484" s="34"/>
      <c r="AH484" s="2"/>
    </row>
    <row r="485" spans="13:34" s="51" customFormat="1" x14ac:dyDescent="0.2">
      <c r="M485" s="2"/>
      <c r="N485" s="2"/>
      <c r="O485" s="2"/>
      <c r="P485" s="2"/>
      <c r="Q485" s="3"/>
      <c r="S485" s="54"/>
      <c r="T485" s="54"/>
      <c r="U485" s="54"/>
      <c r="AE485" s="34"/>
      <c r="AF485" s="34"/>
      <c r="AG485" s="34"/>
      <c r="AH485" s="2"/>
    </row>
    <row r="486" spans="13:34" s="51" customFormat="1" x14ac:dyDescent="0.2">
      <c r="M486" s="2"/>
      <c r="N486" s="2"/>
      <c r="O486" s="2"/>
      <c r="P486" s="2"/>
      <c r="Q486" s="3"/>
      <c r="S486" s="54"/>
      <c r="T486" s="54"/>
      <c r="U486" s="54"/>
      <c r="AE486" s="34"/>
      <c r="AF486" s="34"/>
      <c r="AG486" s="34"/>
      <c r="AH486" s="2"/>
    </row>
    <row r="487" spans="13:34" s="51" customFormat="1" x14ac:dyDescent="0.2">
      <c r="M487" s="2"/>
      <c r="N487" s="2"/>
      <c r="O487" s="2"/>
      <c r="P487" s="2"/>
      <c r="Q487" s="3"/>
      <c r="S487" s="54"/>
      <c r="T487" s="54"/>
      <c r="U487" s="54"/>
      <c r="AE487" s="34"/>
      <c r="AF487" s="34"/>
      <c r="AG487" s="34"/>
      <c r="AH487" s="2"/>
    </row>
    <row r="488" spans="13:34" s="51" customFormat="1" x14ac:dyDescent="0.2">
      <c r="M488" s="2"/>
      <c r="N488" s="2"/>
      <c r="O488" s="2"/>
      <c r="P488" s="2"/>
      <c r="Q488" s="3"/>
      <c r="S488" s="54"/>
      <c r="T488" s="54"/>
      <c r="U488" s="54"/>
      <c r="AE488" s="34"/>
      <c r="AF488" s="34"/>
      <c r="AG488" s="34"/>
      <c r="AH488" s="2"/>
    </row>
    <row r="489" spans="13:34" s="51" customFormat="1" x14ac:dyDescent="0.2">
      <c r="M489" s="2"/>
      <c r="N489" s="2"/>
      <c r="O489" s="2"/>
      <c r="P489" s="2"/>
      <c r="Q489" s="3"/>
      <c r="S489" s="54"/>
      <c r="T489" s="54"/>
      <c r="U489" s="54"/>
      <c r="AE489" s="34"/>
      <c r="AF489" s="34"/>
      <c r="AG489" s="34"/>
      <c r="AH489" s="2"/>
    </row>
    <row r="490" spans="13:34" s="51" customFormat="1" x14ac:dyDescent="0.2">
      <c r="M490" s="2"/>
      <c r="N490" s="2"/>
      <c r="O490" s="2"/>
      <c r="P490" s="2"/>
      <c r="Q490" s="3"/>
      <c r="S490" s="54"/>
      <c r="T490" s="54"/>
      <c r="U490" s="54"/>
      <c r="AE490" s="34"/>
      <c r="AF490" s="34"/>
      <c r="AG490" s="34"/>
      <c r="AH490" s="2"/>
    </row>
    <row r="491" spans="13:34" s="51" customFormat="1" x14ac:dyDescent="0.2">
      <c r="M491" s="2"/>
      <c r="N491" s="2"/>
      <c r="O491" s="2"/>
      <c r="P491" s="2"/>
      <c r="Q491" s="3"/>
      <c r="S491" s="54"/>
      <c r="T491" s="54"/>
      <c r="U491" s="54"/>
      <c r="AE491" s="34"/>
      <c r="AF491" s="34"/>
      <c r="AG491" s="34"/>
      <c r="AH491" s="2"/>
    </row>
    <row r="492" spans="13:34" s="51" customFormat="1" x14ac:dyDescent="0.2">
      <c r="M492" s="2"/>
      <c r="N492" s="2"/>
      <c r="O492" s="2"/>
      <c r="P492" s="2"/>
      <c r="Q492" s="3"/>
      <c r="S492" s="54"/>
      <c r="T492" s="54"/>
      <c r="U492" s="54"/>
      <c r="AE492" s="34"/>
      <c r="AF492" s="34"/>
      <c r="AG492" s="34"/>
      <c r="AH492" s="2"/>
    </row>
    <row r="493" spans="13:34" s="51" customFormat="1" x14ac:dyDescent="0.2">
      <c r="M493" s="2"/>
      <c r="N493" s="2"/>
      <c r="O493" s="2"/>
      <c r="P493" s="2"/>
      <c r="Q493" s="3"/>
      <c r="S493" s="54"/>
      <c r="T493" s="54"/>
      <c r="U493" s="54"/>
      <c r="AE493" s="34"/>
      <c r="AF493" s="34"/>
      <c r="AG493" s="34"/>
      <c r="AH493" s="2"/>
    </row>
    <row r="494" spans="13:34" s="51" customFormat="1" x14ac:dyDescent="0.2">
      <c r="M494" s="2"/>
      <c r="N494" s="2"/>
      <c r="O494" s="2"/>
      <c r="P494" s="2"/>
      <c r="Q494" s="3"/>
      <c r="S494" s="54"/>
      <c r="T494" s="54"/>
      <c r="U494" s="54"/>
      <c r="AE494" s="34"/>
      <c r="AF494" s="34"/>
      <c r="AG494" s="34"/>
      <c r="AH494" s="2"/>
    </row>
    <row r="495" spans="13:34" s="51" customFormat="1" x14ac:dyDescent="0.2">
      <c r="M495" s="2"/>
      <c r="N495" s="2"/>
      <c r="O495" s="2"/>
      <c r="P495" s="2"/>
      <c r="Q495" s="3"/>
      <c r="S495" s="54"/>
      <c r="T495" s="54"/>
      <c r="U495" s="54"/>
      <c r="AE495" s="34"/>
      <c r="AF495" s="34"/>
      <c r="AG495" s="34"/>
      <c r="AH495" s="2"/>
    </row>
    <row r="496" spans="13:34" s="51" customFormat="1" x14ac:dyDescent="0.2">
      <c r="M496" s="2"/>
      <c r="N496" s="2"/>
      <c r="O496" s="2"/>
      <c r="P496" s="2"/>
      <c r="Q496" s="3"/>
      <c r="S496" s="54"/>
      <c r="T496" s="54"/>
      <c r="U496" s="54"/>
      <c r="AE496" s="34"/>
      <c r="AF496" s="34"/>
      <c r="AG496" s="34"/>
      <c r="AH496" s="2"/>
    </row>
    <row r="497" spans="13:34" s="51" customFormat="1" x14ac:dyDescent="0.2">
      <c r="M497" s="2"/>
      <c r="N497" s="2"/>
      <c r="O497" s="2"/>
      <c r="P497" s="2"/>
      <c r="Q497" s="3"/>
      <c r="S497" s="54"/>
      <c r="T497" s="54"/>
      <c r="U497" s="54"/>
      <c r="AE497" s="34"/>
      <c r="AF497" s="34"/>
      <c r="AG497" s="34"/>
      <c r="AH497" s="2"/>
    </row>
    <row r="498" spans="13:34" s="51" customFormat="1" x14ac:dyDescent="0.2">
      <c r="M498" s="2"/>
      <c r="N498" s="2"/>
      <c r="O498" s="2"/>
      <c r="P498" s="2"/>
      <c r="Q498" s="3"/>
      <c r="S498" s="54"/>
      <c r="T498" s="54"/>
      <c r="U498" s="54"/>
      <c r="AE498" s="34"/>
      <c r="AF498" s="34"/>
      <c r="AG498" s="34"/>
      <c r="AH498" s="2"/>
    </row>
    <row r="499" spans="13:34" s="51" customFormat="1" x14ac:dyDescent="0.2">
      <c r="M499" s="2"/>
      <c r="N499" s="2"/>
      <c r="O499" s="2"/>
      <c r="P499" s="2"/>
      <c r="Q499" s="3"/>
      <c r="S499" s="54"/>
      <c r="T499" s="54"/>
      <c r="U499" s="54"/>
      <c r="AE499" s="34"/>
      <c r="AF499" s="34"/>
      <c r="AG499" s="34"/>
      <c r="AH499" s="2"/>
    </row>
    <row r="500" spans="13:34" s="51" customFormat="1" x14ac:dyDescent="0.2">
      <c r="M500" s="2"/>
      <c r="N500" s="2"/>
      <c r="O500" s="2"/>
      <c r="P500" s="2"/>
      <c r="Q500" s="3"/>
      <c r="S500" s="54"/>
      <c r="T500" s="54"/>
      <c r="U500" s="54"/>
      <c r="AE500" s="34"/>
      <c r="AF500" s="34"/>
      <c r="AG500" s="34"/>
      <c r="AH500" s="2"/>
    </row>
    <row r="501" spans="13:34" s="51" customFormat="1" x14ac:dyDescent="0.2">
      <c r="M501" s="2"/>
      <c r="N501" s="2"/>
      <c r="O501" s="2"/>
      <c r="P501" s="2"/>
      <c r="Q501" s="3"/>
      <c r="S501" s="54"/>
      <c r="T501" s="54"/>
      <c r="U501" s="54"/>
      <c r="AE501" s="34"/>
      <c r="AF501" s="34"/>
      <c r="AG501" s="34"/>
      <c r="AH501" s="2"/>
    </row>
    <row r="502" spans="13:34" s="51" customFormat="1" x14ac:dyDescent="0.2">
      <c r="M502" s="2"/>
      <c r="N502" s="2"/>
      <c r="O502" s="2"/>
      <c r="P502" s="2"/>
      <c r="Q502" s="3"/>
      <c r="S502" s="54"/>
      <c r="T502" s="54"/>
      <c r="U502" s="54"/>
      <c r="AE502" s="34"/>
      <c r="AF502" s="34"/>
      <c r="AG502" s="34"/>
      <c r="AH502" s="2"/>
    </row>
    <row r="503" spans="13:34" s="51" customFormat="1" x14ac:dyDescent="0.2">
      <c r="M503" s="2"/>
      <c r="N503" s="2"/>
      <c r="O503" s="2"/>
      <c r="P503" s="2"/>
      <c r="Q503" s="3"/>
      <c r="S503" s="54"/>
      <c r="T503" s="54"/>
      <c r="U503" s="54"/>
      <c r="AE503" s="34"/>
      <c r="AF503" s="34"/>
      <c r="AG503" s="34"/>
      <c r="AH503" s="2"/>
    </row>
    <row r="504" spans="13:34" s="51" customFormat="1" x14ac:dyDescent="0.2">
      <c r="M504" s="2"/>
      <c r="N504" s="2"/>
      <c r="O504" s="2"/>
      <c r="P504" s="2"/>
      <c r="Q504" s="3"/>
      <c r="S504" s="54"/>
      <c r="T504" s="54"/>
      <c r="U504" s="54"/>
      <c r="AE504" s="34"/>
      <c r="AF504" s="34"/>
      <c r="AG504" s="34"/>
      <c r="AH504" s="2"/>
    </row>
    <row r="505" spans="13:34" s="51" customFormat="1" x14ac:dyDescent="0.2">
      <c r="M505" s="2"/>
      <c r="N505" s="2"/>
      <c r="O505" s="2"/>
      <c r="P505" s="2"/>
      <c r="Q505" s="3"/>
      <c r="S505" s="54"/>
      <c r="T505" s="54"/>
      <c r="U505" s="54"/>
      <c r="AE505" s="34"/>
      <c r="AF505" s="34"/>
      <c r="AG505" s="34"/>
      <c r="AH505" s="2"/>
    </row>
    <row r="506" spans="13:34" s="51" customFormat="1" x14ac:dyDescent="0.2">
      <c r="M506" s="2"/>
      <c r="N506" s="2"/>
      <c r="O506" s="2"/>
      <c r="P506" s="2"/>
      <c r="Q506" s="3"/>
      <c r="S506" s="54"/>
      <c r="T506" s="54"/>
      <c r="U506" s="54"/>
      <c r="AE506" s="34"/>
      <c r="AF506" s="34"/>
      <c r="AG506" s="34"/>
      <c r="AH506" s="2"/>
    </row>
    <row r="507" spans="13:34" s="51" customFormat="1" x14ac:dyDescent="0.2">
      <c r="M507" s="2"/>
      <c r="N507" s="2"/>
      <c r="O507" s="2"/>
      <c r="P507" s="2"/>
      <c r="Q507" s="3"/>
      <c r="S507" s="54"/>
      <c r="T507" s="54"/>
      <c r="U507" s="54"/>
      <c r="AE507" s="34"/>
      <c r="AF507" s="34"/>
      <c r="AG507" s="34"/>
      <c r="AH507" s="2"/>
    </row>
    <row r="508" spans="13:34" s="51" customFormat="1" x14ac:dyDescent="0.2">
      <c r="M508" s="2"/>
      <c r="N508" s="2"/>
      <c r="O508" s="2"/>
      <c r="P508" s="2"/>
      <c r="Q508" s="3"/>
      <c r="S508" s="54"/>
      <c r="T508" s="54"/>
      <c r="U508" s="54"/>
      <c r="AE508" s="34"/>
      <c r="AF508" s="34"/>
      <c r="AG508" s="34"/>
      <c r="AH508" s="2"/>
    </row>
    <row r="509" spans="13:34" s="51" customFormat="1" x14ac:dyDescent="0.2">
      <c r="M509" s="2"/>
      <c r="N509" s="2"/>
      <c r="O509" s="2"/>
      <c r="P509" s="2"/>
      <c r="Q509" s="3"/>
      <c r="S509" s="54"/>
      <c r="T509" s="54"/>
      <c r="U509" s="54"/>
      <c r="AE509" s="34"/>
      <c r="AF509" s="34"/>
      <c r="AG509" s="34"/>
      <c r="AH509" s="2"/>
    </row>
    <row r="510" spans="13:34" s="51" customFormat="1" x14ac:dyDescent="0.2">
      <c r="M510" s="2"/>
      <c r="N510" s="2"/>
      <c r="O510" s="2"/>
      <c r="P510" s="2"/>
      <c r="Q510" s="3"/>
      <c r="S510" s="54"/>
      <c r="T510" s="54"/>
      <c r="U510" s="54"/>
      <c r="AE510" s="34"/>
      <c r="AF510" s="34"/>
      <c r="AG510" s="34"/>
      <c r="AH510" s="2"/>
    </row>
    <row r="511" spans="13:34" s="51" customFormat="1" x14ac:dyDescent="0.2">
      <c r="M511" s="2"/>
      <c r="N511" s="2"/>
      <c r="O511" s="2"/>
      <c r="P511" s="2"/>
      <c r="Q511" s="3"/>
      <c r="S511" s="54"/>
      <c r="T511" s="54"/>
      <c r="U511" s="54"/>
      <c r="AE511" s="34"/>
      <c r="AF511" s="34"/>
      <c r="AG511" s="34"/>
      <c r="AH511" s="2"/>
    </row>
    <row r="512" spans="13:34" s="51" customFormat="1" x14ac:dyDescent="0.2">
      <c r="M512" s="2"/>
      <c r="N512" s="2"/>
      <c r="O512" s="2"/>
      <c r="P512" s="2"/>
      <c r="Q512" s="3"/>
      <c r="S512" s="54"/>
      <c r="T512" s="54"/>
      <c r="U512" s="54"/>
      <c r="AE512" s="34"/>
      <c r="AF512" s="34"/>
      <c r="AG512" s="34"/>
      <c r="AH512" s="2"/>
    </row>
    <row r="513" spans="13:34" s="51" customFormat="1" x14ac:dyDescent="0.2">
      <c r="M513" s="2"/>
      <c r="N513" s="2"/>
      <c r="O513" s="2"/>
      <c r="P513" s="2"/>
      <c r="Q513" s="3"/>
      <c r="S513" s="54"/>
      <c r="T513" s="54"/>
      <c r="U513" s="54"/>
      <c r="AE513" s="34"/>
      <c r="AF513" s="34"/>
      <c r="AG513" s="34"/>
      <c r="AH513" s="2"/>
    </row>
    <row r="514" spans="13:34" s="51" customFormat="1" x14ac:dyDescent="0.2">
      <c r="M514" s="2"/>
      <c r="N514" s="2"/>
      <c r="O514" s="2"/>
      <c r="P514" s="2"/>
      <c r="Q514" s="3"/>
      <c r="S514" s="54"/>
      <c r="T514" s="54"/>
      <c r="U514" s="54"/>
      <c r="AE514" s="34"/>
      <c r="AF514" s="34"/>
      <c r="AG514" s="34"/>
      <c r="AH514" s="2"/>
    </row>
    <row r="515" spans="13:34" s="51" customFormat="1" x14ac:dyDescent="0.2">
      <c r="M515" s="2"/>
      <c r="N515" s="2"/>
      <c r="O515" s="2"/>
      <c r="P515" s="2"/>
      <c r="Q515" s="3"/>
      <c r="S515" s="54"/>
      <c r="T515" s="54"/>
      <c r="U515" s="54"/>
      <c r="AE515" s="34"/>
      <c r="AF515" s="34"/>
      <c r="AG515" s="34"/>
      <c r="AH515" s="2"/>
    </row>
    <row r="516" spans="13:34" s="51" customFormat="1" x14ac:dyDescent="0.2">
      <c r="M516" s="2"/>
      <c r="N516" s="2"/>
      <c r="O516" s="2"/>
      <c r="P516" s="2"/>
      <c r="Q516" s="3"/>
      <c r="S516" s="54"/>
      <c r="T516" s="54"/>
      <c r="U516" s="54"/>
      <c r="AE516" s="34"/>
      <c r="AF516" s="34"/>
      <c r="AG516" s="34"/>
      <c r="AH516" s="2"/>
    </row>
    <row r="517" spans="13:34" s="51" customFormat="1" x14ac:dyDescent="0.2">
      <c r="M517" s="2"/>
      <c r="N517" s="2"/>
      <c r="O517" s="2"/>
      <c r="P517" s="2"/>
      <c r="Q517" s="3"/>
      <c r="S517" s="54"/>
      <c r="T517" s="54"/>
      <c r="U517" s="54"/>
      <c r="AE517" s="34"/>
      <c r="AF517" s="34"/>
      <c r="AG517" s="34"/>
      <c r="AH517" s="2"/>
    </row>
    <row r="518" spans="13:34" s="51" customFormat="1" x14ac:dyDescent="0.2">
      <c r="M518" s="2"/>
      <c r="N518" s="2"/>
      <c r="O518" s="2"/>
      <c r="P518" s="2"/>
      <c r="Q518" s="3"/>
      <c r="S518" s="54"/>
      <c r="T518" s="54"/>
      <c r="U518" s="54"/>
      <c r="AE518" s="34"/>
      <c r="AF518" s="34"/>
      <c r="AG518" s="34"/>
      <c r="AH518" s="2"/>
    </row>
    <row r="519" spans="13:34" s="51" customFormat="1" x14ac:dyDescent="0.2">
      <c r="M519" s="2"/>
      <c r="N519" s="2"/>
      <c r="O519" s="2"/>
      <c r="P519" s="2"/>
      <c r="Q519" s="3"/>
      <c r="S519" s="54"/>
      <c r="T519" s="54"/>
      <c r="U519" s="54"/>
      <c r="AE519" s="34"/>
      <c r="AF519" s="34"/>
      <c r="AG519" s="34"/>
      <c r="AH519" s="2"/>
    </row>
    <row r="520" spans="13:34" s="51" customFormat="1" x14ac:dyDescent="0.2">
      <c r="M520" s="2"/>
      <c r="N520" s="2"/>
      <c r="O520" s="2"/>
      <c r="P520" s="2"/>
      <c r="Q520" s="3"/>
      <c r="S520" s="54"/>
      <c r="T520" s="54"/>
      <c r="U520" s="54"/>
      <c r="AE520" s="34"/>
      <c r="AF520" s="34"/>
      <c r="AG520" s="34"/>
      <c r="AH520" s="2"/>
    </row>
    <row r="521" spans="13:34" s="51" customFormat="1" x14ac:dyDescent="0.2">
      <c r="M521" s="2"/>
      <c r="N521" s="2"/>
      <c r="O521" s="2"/>
      <c r="P521" s="2"/>
      <c r="Q521" s="3"/>
      <c r="S521" s="54"/>
      <c r="T521" s="54"/>
      <c r="U521" s="54"/>
      <c r="AE521" s="34"/>
      <c r="AF521" s="34"/>
      <c r="AG521" s="34"/>
      <c r="AH521" s="2"/>
    </row>
    <row r="522" spans="13:34" s="51" customFormat="1" x14ac:dyDescent="0.2">
      <c r="M522" s="2"/>
      <c r="N522" s="2"/>
      <c r="O522" s="2"/>
      <c r="P522" s="2"/>
      <c r="Q522" s="3"/>
      <c r="S522" s="54"/>
      <c r="T522" s="54"/>
      <c r="U522" s="54"/>
      <c r="AE522" s="34"/>
      <c r="AF522" s="34"/>
      <c r="AG522" s="34"/>
      <c r="AH522" s="2"/>
    </row>
    <row r="523" spans="13:34" s="51" customFormat="1" x14ac:dyDescent="0.2">
      <c r="M523" s="2"/>
      <c r="N523" s="2"/>
      <c r="O523" s="2"/>
      <c r="P523" s="2"/>
      <c r="Q523" s="3"/>
      <c r="S523" s="54"/>
      <c r="T523" s="54"/>
      <c r="U523" s="54"/>
      <c r="AE523" s="34"/>
      <c r="AF523" s="34"/>
      <c r="AG523" s="34"/>
      <c r="AH523" s="2"/>
    </row>
    <row r="524" spans="13:34" s="51" customFormat="1" x14ac:dyDescent="0.2">
      <c r="M524" s="2"/>
      <c r="N524" s="2"/>
      <c r="O524" s="2"/>
      <c r="P524" s="2"/>
      <c r="Q524" s="3"/>
      <c r="S524" s="54"/>
      <c r="T524" s="54"/>
      <c r="U524" s="54"/>
      <c r="AE524" s="34"/>
      <c r="AF524" s="34"/>
      <c r="AG524" s="34"/>
      <c r="AH524" s="2"/>
    </row>
    <row r="525" spans="13:34" s="51" customFormat="1" x14ac:dyDescent="0.2">
      <c r="M525" s="2"/>
      <c r="N525" s="2"/>
      <c r="O525" s="2"/>
      <c r="P525" s="2"/>
      <c r="Q525" s="3"/>
      <c r="S525" s="54"/>
      <c r="T525" s="54"/>
      <c r="U525" s="54"/>
      <c r="AE525" s="34"/>
      <c r="AF525" s="34"/>
      <c r="AG525" s="34"/>
      <c r="AH525" s="2"/>
    </row>
    <row r="526" spans="13:34" s="51" customFormat="1" x14ac:dyDescent="0.2">
      <c r="M526" s="2"/>
      <c r="N526" s="2"/>
      <c r="O526" s="2"/>
      <c r="P526" s="2"/>
      <c r="Q526" s="3"/>
      <c r="S526" s="54"/>
      <c r="T526" s="54"/>
      <c r="U526" s="54"/>
      <c r="AE526" s="34"/>
      <c r="AF526" s="34"/>
      <c r="AG526" s="34"/>
      <c r="AH526" s="2"/>
    </row>
    <row r="527" spans="13:34" s="51" customFormat="1" x14ac:dyDescent="0.2">
      <c r="M527" s="2"/>
      <c r="N527" s="2"/>
      <c r="O527" s="2"/>
      <c r="P527" s="2"/>
      <c r="Q527" s="3"/>
      <c r="S527" s="54"/>
      <c r="T527" s="54"/>
      <c r="U527" s="54"/>
      <c r="AE527" s="34"/>
      <c r="AF527" s="34"/>
      <c r="AG527" s="34"/>
      <c r="AH527" s="2"/>
    </row>
    <row r="528" spans="13:34" s="51" customFormat="1" x14ac:dyDescent="0.2">
      <c r="M528" s="2"/>
      <c r="N528" s="2"/>
      <c r="O528" s="2"/>
      <c r="P528" s="2"/>
      <c r="Q528" s="3"/>
      <c r="S528" s="54"/>
      <c r="T528" s="54"/>
      <c r="U528" s="54"/>
      <c r="AE528" s="34"/>
      <c r="AF528" s="34"/>
      <c r="AG528" s="34"/>
      <c r="AH528" s="2"/>
    </row>
    <row r="529" spans="13:34" s="51" customFormat="1" x14ac:dyDescent="0.2">
      <c r="M529" s="2"/>
      <c r="N529" s="2"/>
      <c r="O529" s="2"/>
      <c r="P529" s="2"/>
      <c r="Q529" s="3"/>
      <c r="S529" s="54"/>
      <c r="T529" s="54"/>
      <c r="U529" s="54"/>
      <c r="AE529" s="34"/>
      <c r="AF529" s="34"/>
      <c r="AG529" s="34"/>
      <c r="AH529" s="2"/>
    </row>
    <row r="530" spans="13:34" s="51" customFormat="1" x14ac:dyDescent="0.2">
      <c r="M530" s="2"/>
      <c r="N530" s="2"/>
      <c r="O530" s="2"/>
      <c r="P530" s="2"/>
      <c r="Q530" s="3"/>
      <c r="S530" s="54"/>
      <c r="T530" s="54"/>
      <c r="U530" s="54"/>
      <c r="AE530" s="34"/>
      <c r="AF530" s="34"/>
      <c r="AG530" s="34"/>
      <c r="AH530" s="2"/>
    </row>
    <row r="531" spans="13:34" s="51" customFormat="1" x14ac:dyDescent="0.2">
      <c r="M531" s="2"/>
      <c r="N531" s="2"/>
      <c r="O531" s="2"/>
      <c r="P531" s="2"/>
      <c r="Q531" s="3"/>
      <c r="S531" s="54"/>
      <c r="T531" s="54"/>
      <c r="U531" s="54"/>
      <c r="AE531" s="34"/>
      <c r="AF531" s="34"/>
      <c r="AG531" s="34"/>
      <c r="AH531" s="2"/>
    </row>
    <row r="532" spans="13:34" s="51" customFormat="1" x14ac:dyDescent="0.2">
      <c r="M532" s="2"/>
      <c r="N532" s="2"/>
      <c r="O532" s="2"/>
      <c r="P532" s="2"/>
      <c r="Q532" s="3"/>
      <c r="S532" s="54"/>
      <c r="T532" s="54"/>
      <c r="U532" s="54"/>
      <c r="AE532" s="34"/>
      <c r="AF532" s="34"/>
      <c r="AG532" s="34"/>
      <c r="AH532" s="2"/>
    </row>
    <row r="533" spans="13:34" s="51" customFormat="1" x14ac:dyDescent="0.2">
      <c r="M533" s="2"/>
      <c r="N533" s="2"/>
      <c r="O533" s="2"/>
      <c r="P533" s="2"/>
      <c r="Q533" s="3"/>
      <c r="S533" s="54"/>
      <c r="T533" s="54"/>
      <c r="U533" s="54"/>
      <c r="AE533" s="34"/>
      <c r="AF533" s="34"/>
      <c r="AG533" s="34"/>
      <c r="AH533" s="2"/>
    </row>
    <row r="534" spans="13:34" s="51" customFormat="1" x14ac:dyDescent="0.2">
      <c r="M534" s="2"/>
      <c r="N534" s="2"/>
      <c r="O534" s="2"/>
      <c r="P534" s="2"/>
      <c r="Q534" s="3"/>
      <c r="S534" s="54"/>
      <c r="T534" s="54"/>
      <c r="U534" s="54"/>
      <c r="AE534" s="34"/>
      <c r="AF534" s="34"/>
      <c r="AG534" s="34"/>
      <c r="AH534" s="2"/>
    </row>
    <row r="535" spans="13:34" s="51" customFormat="1" x14ac:dyDescent="0.2">
      <c r="M535" s="2"/>
      <c r="N535" s="2"/>
      <c r="O535" s="2"/>
      <c r="P535" s="2"/>
      <c r="Q535" s="3"/>
      <c r="S535" s="54"/>
      <c r="T535" s="54"/>
      <c r="U535" s="54"/>
      <c r="AE535" s="34"/>
      <c r="AF535" s="34"/>
      <c r="AG535" s="34"/>
      <c r="AH535" s="2"/>
    </row>
    <row r="536" spans="13:34" s="51" customFormat="1" x14ac:dyDescent="0.2">
      <c r="M536" s="2"/>
      <c r="N536" s="2"/>
      <c r="O536" s="2"/>
      <c r="P536" s="2"/>
      <c r="Q536" s="3"/>
      <c r="S536" s="54"/>
      <c r="T536" s="54"/>
      <c r="U536" s="54"/>
      <c r="AE536" s="34"/>
      <c r="AF536" s="34"/>
      <c r="AG536" s="34"/>
      <c r="AH536" s="2"/>
    </row>
    <row r="537" spans="13:34" s="51" customFormat="1" x14ac:dyDescent="0.2">
      <c r="M537" s="2"/>
      <c r="N537" s="2"/>
      <c r="O537" s="2"/>
      <c r="P537" s="2"/>
      <c r="Q537" s="3"/>
      <c r="S537" s="54"/>
      <c r="T537" s="54"/>
      <c r="U537" s="54"/>
      <c r="AE537" s="34"/>
      <c r="AF537" s="34"/>
      <c r="AG537" s="34"/>
      <c r="AH537" s="2"/>
    </row>
    <row r="538" spans="13:34" s="51" customFormat="1" x14ac:dyDescent="0.2">
      <c r="M538" s="2"/>
      <c r="N538" s="2"/>
      <c r="O538" s="2"/>
      <c r="P538" s="2"/>
      <c r="Q538" s="3"/>
      <c r="S538" s="54"/>
      <c r="T538" s="54"/>
      <c r="U538" s="54"/>
      <c r="AE538" s="34"/>
      <c r="AF538" s="34"/>
      <c r="AG538" s="34"/>
      <c r="AH538" s="2"/>
    </row>
    <row r="539" spans="13:34" s="51" customFormat="1" x14ac:dyDescent="0.2">
      <c r="M539" s="2"/>
      <c r="N539" s="2"/>
      <c r="O539" s="2"/>
      <c r="P539" s="2"/>
      <c r="Q539" s="3"/>
      <c r="S539" s="54"/>
      <c r="T539" s="54"/>
      <c r="U539" s="54"/>
      <c r="AE539" s="34"/>
      <c r="AF539" s="34"/>
      <c r="AG539" s="34"/>
      <c r="AH539" s="2"/>
    </row>
    <row r="540" spans="13:34" s="51" customFormat="1" x14ac:dyDescent="0.2">
      <c r="M540" s="2"/>
      <c r="N540" s="2"/>
      <c r="O540" s="2"/>
      <c r="P540" s="2"/>
      <c r="Q540" s="3"/>
      <c r="S540" s="54"/>
      <c r="T540" s="54"/>
      <c r="U540" s="54"/>
      <c r="AE540" s="34"/>
      <c r="AF540" s="34"/>
      <c r="AG540" s="34"/>
      <c r="AH540" s="2"/>
    </row>
    <row r="541" spans="13:34" s="51" customFormat="1" x14ac:dyDescent="0.2">
      <c r="M541" s="2"/>
      <c r="N541" s="2"/>
      <c r="O541" s="2"/>
      <c r="P541" s="2"/>
      <c r="Q541" s="3"/>
      <c r="S541" s="54"/>
      <c r="T541" s="54"/>
      <c r="U541" s="54"/>
      <c r="AE541" s="34"/>
      <c r="AF541" s="34"/>
      <c r="AG541" s="34"/>
      <c r="AH541" s="2"/>
    </row>
    <row r="542" spans="13:34" s="51" customFormat="1" x14ac:dyDescent="0.2">
      <c r="M542" s="2"/>
      <c r="N542" s="2"/>
      <c r="O542" s="2"/>
      <c r="P542" s="2"/>
      <c r="Q542" s="3"/>
      <c r="S542" s="54"/>
      <c r="T542" s="54"/>
      <c r="U542" s="54"/>
      <c r="AE542" s="34"/>
      <c r="AF542" s="34"/>
      <c r="AG542" s="34"/>
      <c r="AH542" s="2"/>
    </row>
    <row r="543" spans="13:34" s="51" customFormat="1" x14ac:dyDescent="0.2">
      <c r="M543" s="2"/>
      <c r="N543" s="2"/>
      <c r="O543" s="2"/>
      <c r="P543" s="2"/>
      <c r="Q543" s="3"/>
      <c r="S543" s="54"/>
      <c r="T543" s="54"/>
      <c r="U543" s="54"/>
      <c r="AE543" s="34"/>
      <c r="AF543" s="34"/>
      <c r="AG543" s="34"/>
      <c r="AH543" s="2"/>
    </row>
    <row r="544" spans="13:34" s="51" customFormat="1" x14ac:dyDescent="0.2">
      <c r="M544" s="2"/>
      <c r="N544" s="2"/>
      <c r="O544" s="2"/>
      <c r="P544" s="2"/>
      <c r="Q544" s="3"/>
      <c r="S544" s="54"/>
      <c r="T544" s="54"/>
      <c r="U544" s="54"/>
      <c r="AE544" s="34"/>
      <c r="AF544" s="34"/>
      <c r="AG544" s="34"/>
      <c r="AH544" s="2"/>
    </row>
    <row r="545" spans="13:34" s="51" customFormat="1" x14ac:dyDescent="0.2">
      <c r="M545" s="2"/>
      <c r="N545" s="2"/>
      <c r="O545" s="2"/>
      <c r="P545" s="2"/>
      <c r="Q545" s="3"/>
      <c r="S545" s="54"/>
      <c r="T545" s="54"/>
      <c r="U545" s="54"/>
      <c r="AE545" s="34"/>
      <c r="AF545" s="34"/>
      <c r="AG545" s="34"/>
      <c r="AH545" s="2"/>
    </row>
    <row r="546" spans="13:34" s="51" customFormat="1" x14ac:dyDescent="0.2">
      <c r="M546" s="2"/>
      <c r="N546" s="2"/>
      <c r="O546" s="2"/>
      <c r="P546" s="2"/>
      <c r="Q546" s="3"/>
      <c r="S546" s="54"/>
      <c r="T546" s="54"/>
      <c r="U546" s="54"/>
      <c r="AE546" s="34"/>
      <c r="AF546" s="34"/>
      <c r="AG546" s="34"/>
      <c r="AH546" s="2"/>
    </row>
    <row r="547" spans="13:34" s="51" customFormat="1" x14ac:dyDescent="0.2">
      <c r="M547" s="2"/>
      <c r="N547" s="2"/>
      <c r="O547" s="2"/>
      <c r="P547" s="2"/>
      <c r="Q547" s="3"/>
      <c r="S547" s="54"/>
      <c r="T547" s="54"/>
      <c r="U547" s="54"/>
      <c r="AE547" s="34"/>
      <c r="AF547" s="34"/>
      <c r="AG547" s="34"/>
      <c r="AH547" s="2"/>
    </row>
    <row r="548" spans="13:34" s="51" customFormat="1" x14ac:dyDescent="0.2">
      <c r="M548" s="2"/>
      <c r="N548" s="2"/>
      <c r="O548" s="2"/>
      <c r="P548" s="2"/>
      <c r="Q548" s="3"/>
      <c r="S548" s="54"/>
      <c r="T548" s="54"/>
      <c r="U548" s="54"/>
      <c r="AE548" s="34"/>
      <c r="AF548" s="34"/>
      <c r="AG548" s="34"/>
      <c r="AH548" s="2"/>
    </row>
    <row r="549" spans="13:34" s="51" customFormat="1" x14ac:dyDescent="0.2">
      <c r="M549" s="2"/>
      <c r="N549" s="2"/>
      <c r="O549" s="2"/>
      <c r="P549" s="2"/>
      <c r="Q549" s="3"/>
      <c r="S549" s="54"/>
      <c r="T549" s="54"/>
      <c r="U549" s="54"/>
      <c r="AE549" s="34"/>
      <c r="AF549" s="34"/>
      <c r="AG549" s="34"/>
      <c r="AH549" s="2"/>
    </row>
    <row r="550" spans="13:34" s="51" customFormat="1" x14ac:dyDescent="0.2">
      <c r="M550" s="2"/>
      <c r="N550" s="2"/>
      <c r="O550" s="2"/>
      <c r="P550" s="2"/>
      <c r="Q550" s="3"/>
      <c r="S550" s="54"/>
      <c r="T550" s="54"/>
      <c r="U550" s="54"/>
      <c r="AE550" s="34"/>
      <c r="AF550" s="34"/>
      <c r="AG550" s="34"/>
      <c r="AH550" s="2"/>
    </row>
    <row r="551" spans="13:34" s="51" customFormat="1" x14ac:dyDescent="0.2">
      <c r="M551" s="2"/>
      <c r="N551" s="2"/>
      <c r="O551" s="2"/>
      <c r="P551" s="2"/>
      <c r="Q551" s="3"/>
      <c r="S551" s="54"/>
      <c r="T551" s="54"/>
      <c r="U551" s="54"/>
      <c r="AE551" s="34"/>
      <c r="AF551" s="34"/>
      <c r="AG551" s="34"/>
      <c r="AH551" s="2"/>
    </row>
    <row r="552" spans="13:34" s="51" customFormat="1" x14ac:dyDescent="0.2">
      <c r="M552" s="2"/>
      <c r="N552" s="2"/>
      <c r="O552" s="2"/>
      <c r="P552" s="2"/>
      <c r="Q552" s="3"/>
      <c r="S552" s="54"/>
      <c r="T552" s="54"/>
      <c r="U552" s="54"/>
      <c r="AE552" s="34"/>
      <c r="AF552" s="34"/>
      <c r="AG552" s="34"/>
      <c r="AH552" s="2"/>
    </row>
    <row r="553" spans="13:34" s="51" customFormat="1" x14ac:dyDescent="0.2">
      <c r="M553" s="2"/>
      <c r="N553" s="2"/>
      <c r="O553" s="2"/>
      <c r="P553" s="2"/>
      <c r="Q553" s="3"/>
      <c r="S553" s="54"/>
      <c r="T553" s="54"/>
      <c r="U553" s="54"/>
      <c r="AE553" s="34"/>
      <c r="AF553" s="34"/>
      <c r="AG553" s="34"/>
      <c r="AH553" s="2"/>
    </row>
    <row r="554" spans="13:34" s="51" customFormat="1" x14ac:dyDescent="0.2">
      <c r="M554" s="2"/>
      <c r="N554" s="2"/>
      <c r="O554" s="2"/>
      <c r="P554" s="2"/>
      <c r="Q554" s="3"/>
      <c r="S554" s="54"/>
      <c r="T554" s="54"/>
      <c r="U554" s="54"/>
      <c r="AE554" s="34"/>
      <c r="AF554" s="34"/>
      <c r="AG554" s="34"/>
      <c r="AH554" s="2"/>
    </row>
    <row r="555" spans="13:34" s="51" customFormat="1" x14ac:dyDescent="0.2">
      <c r="M555" s="2"/>
      <c r="N555" s="2"/>
      <c r="O555" s="2"/>
      <c r="P555" s="2"/>
      <c r="Q555" s="3"/>
      <c r="S555" s="54"/>
      <c r="T555" s="54"/>
      <c r="U555" s="54"/>
      <c r="AE555" s="34"/>
      <c r="AF555" s="34"/>
      <c r="AG555" s="34"/>
      <c r="AH555" s="2"/>
    </row>
    <row r="556" spans="13:34" s="51" customFormat="1" x14ac:dyDescent="0.2">
      <c r="M556" s="2"/>
      <c r="N556" s="2"/>
      <c r="O556" s="2"/>
      <c r="P556" s="2"/>
      <c r="Q556" s="3"/>
      <c r="S556" s="54"/>
      <c r="T556" s="54"/>
      <c r="U556" s="54"/>
      <c r="AE556" s="34"/>
      <c r="AF556" s="34"/>
      <c r="AG556" s="34"/>
      <c r="AH556" s="2"/>
    </row>
    <row r="557" spans="13:34" s="51" customFormat="1" x14ac:dyDescent="0.2">
      <c r="M557" s="2"/>
      <c r="N557" s="2"/>
      <c r="O557" s="2"/>
      <c r="P557" s="2"/>
      <c r="Q557" s="3"/>
      <c r="S557" s="54"/>
      <c r="T557" s="54"/>
      <c r="U557" s="54"/>
      <c r="AE557" s="34"/>
      <c r="AF557" s="34"/>
      <c r="AG557" s="34"/>
      <c r="AH557" s="2"/>
    </row>
    <row r="558" spans="13:34" s="51" customFormat="1" x14ac:dyDescent="0.2">
      <c r="M558" s="2"/>
      <c r="N558" s="2"/>
      <c r="O558" s="2"/>
      <c r="P558" s="2"/>
      <c r="Q558" s="3"/>
      <c r="S558" s="54"/>
      <c r="T558" s="54"/>
      <c r="U558" s="54"/>
      <c r="AE558" s="34"/>
      <c r="AF558" s="34"/>
      <c r="AG558" s="34"/>
      <c r="AH558" s="2"/>
    </row>
    <row r="559" spans="13:34" s="51" customFormat="1" x14ac:dyDescent="0.2">
      <c r="M559" s="2"/>
      <c r="N559" s="2"/>
      <c r="O559" s="2"/>
      <c r="P559" s="2"/>
      <c r="Q559" s="3"/>
      <c r="S559" s="54"/>
      <c r="T559" s="54"/>
      <c r="U559" s="54"/>
      <c r="AE559" s="34"/>
      <c r="AF559" s="34"/>
      <c r="AG559" s="34"/>
      <c r="AH559" s="2"/>
    </row>
    <row r="560" spans="13:34" s="51" customFormat="1" x14ac:dyDescent="0.2">
      <c r="M560" s="2"/>
      <c r="N560" s="2"/>
      <c r="O560" s="2"/>
      <c r="P560" s="2"/>
      <c r="Q560" s="3"/>
      <c r="S560" s="54"/>
      <c r="T560" s="54"/>
      <c r="U560" s="54"/>
      <c r="AE560" s="34"/>
      <c r="AF560" s="34"/>
      <c r="AG560" s="34"/>
      <c r="AH560" s="2"/>
    </row>
    <row r="561" spans="13:34" s="51" customFormat="1" x14ac:dyDescent="0.2">
      <c r="M561" s="2"/>
      <c r="N561" s="2"/>
      <c r="O561" s="2"/>
      <c r="P561" s="2"/>
      <c r="Q561" s="3"/>
      <c r="S561" s="54"/>
      <c r="T561" s="54"/>
      <c r="U561" s="54"/>
      <c r="AE561" s="34"/>
      <c r="AF561" s="34"/>
      <c r="AG561" s="34"/>
      <c r="AH561" s="2"/>
    </row>
    <row r="562" spans="13:34" s="51" customFormat="1" x14ac:dyDescent="0.2">
      <c r="M562" s="2"/>
      <c r="N562" s="2"/>
      <c r="O562" s="2"/>
      <c r="P562" s="2"/>
      <c r="Q562" s="3"/>
      <c r="S562" s="54"/>
      <c r="T562" s="54"/>
      <c r="U562" s="54"/>
      <c r="AE562" s="34"/>
      <c r="AF562" s="34"/>
      <c r="AG562" s="34"/>
      <c r="AH562" s="2"/>
    </row>
    <row r="563" spans="13:34" s="51" customFormat="1" x14ac:dyDescent="0.2">
      <c r="M563" s="2"/>
      <c r="N563" s="2"/>
      <c r="O563" s="2"/>
      <c r="P563" s="2"/>
      <c r="Q563" s="3"/>
      <c r="S563" s="54"/>
      <c r="T563" s="54"/>
      <c r="U563" s="54"/>
      <c r="AE563" s="34"/>
      <c r="AF563" s="34"/>
      <c r="AG563" s="34"/>
      <c r="AH563" s="2"/>
    </row>
    <row r="564" spans="13:34" s="51" customFormat="1" x14ac:dyDescent="0.2">
      <c r="M564" s="2"/>
      <c r="N564" s="2"/>
      <c r="O564" s="2"/>
      <c r="P564" s="2"/>
      <c r="Q564" s="3"/>
      <c r="S564" s="54"/>
      <c r="T564" s="54"/>
      <c r="U564" s="54"/>
      <c r="AE564" s="34"/>
      <c r="AF564" s="34"/>
      <c r="AG564" s="34"/>
      <c r="AH564" s="2"/>
    </row>
    <row r="565" spans="13:34" s="51" customFormat="1" x14ac:dyDescent="0.2">
      <c r="M565" s="2"/>
      <c r="N565" s="2"/>
      <c r="O565" s="2"/>
      <c r="P565" s="2"/>
      <c r="Q565" s="3"/>
      <c r="S565" s="54"/>
      <c r="T565" s="54"/>
      <c r="U565" s="54"/>
      <c r="AE565" s="34"/>
      <c r="AF565" s="34"/>
      <c r="AG565" s="34"/>
      <c r="AH565" s="2"/>
    </row>
    <row r="566" spans="13:34" s="51" customFormat="1" x14ac:dyDescent="0.2">
      <c r="M566" s="2"/>
      <c r="N566" s="2"/>
      <c r="O566" s="2"/>
      <c r="P566" s="2"/>
      <c r="Q566" s="3"/>
      <c r="S566" s="54"/>
      <c r="T566" s="54"/>
      <c r="U566" s="54"/>
      <c r="AE566" s="34"/>
      <c r="AF566" s="34"/>
      <c r="AG566" s="34"/>
      <c r="AH566" s="2"/>
    </row>
    <row r="567" spans="13:34" s="51" customFormat="1" x14ac:dyDescent="0.2">
      <c r="M567" s="2"/>
      <c r="N567" s="2"/>
      <c r="O567" s="2"/>
      <c r="P567" s="2"/>
      <c r="Q567" s="3"/>
      <c r="S567" s="54"/>
      <c r="T567" s="54"/>
      <c r="U567" s="54"/>
      <c r="AE567" s="34"/>
      <c r="AF567" s="34"/>
      <c r="AG567" s="34"/>
      <c r="AH567" s="2"/>
    </row>
    <row r="568" spans="13:34" s="51" customFormat="1" x14ac:dyDescent="0.2">
      <c r="M568" s="2"/>
      <c r="N568" s="2"/>
      <c r="O568" s="2"/>
      <c r="P568" s="2"/>
      <c r="Q568" s="3"/>
      <c r="S568" s="54"/>
      <c r="T568" s="54"/>
      <c r="U568" s="54"/>
      <c r="AE568" s="34"/>
      <c r="AF568" s="34"/>
      <c r="AG568" s="34"/>
      <c r="AH568" s="2"/>
    </row>
    <row r="569" spans="13:34" s="51" customFormat="1" x14ac:dyDescent="0.2">
      <c r="M569" s="2"/>
      <c r="N569" s="2"/>
      <c r="O569" s="2"/>
      <c r="P569" s="2"/>
      <c r="Q569" s="3"/>
      <c r="S569" s="54"/>
      <c r="T569" s="54"/>
      <c r="U569" s="54"/>
      <c r="AE569" s="34"/>
      <c r="AF569" s="34"/>
      <c r="AG569" s="34"/>
      <c r="AH569" s="2"/>
    </row>
    <row r="570" spans="13:34" s="51" customFormat="1" x14ac:dyDescent="0.2">
      <c r="M570" s="2"/>
      <c r="N570" s="2"/>
      <c r="O570" s="2"/>
      <c r="P570" s="2"/>
      <c r="Q570" s="3"/>
      <c r="S570" s="54"/>
      <c r="T570" s="54"/>
      <c r="U570" s="54"/>
      <c r="AE570" s="34"/>
      <c r="AF570" s="34"/>
      <c r="AG570" s="34"/>
      <c r="AH570" s="2"/>
    </row>
    <row r="571" spans="13:34" s="51" customFormat="1" x14ac:dyDescent="0.2">
      <c r="M571" s="2"/>
      <c r="N571" s="2"/>
      <c r="O571" s="2"/>
      <c r="P571" s="2"/>
      <c r="Q571" s="3"/>
      <c r="S571" s="54"/>
      <c r="T571" s="54"/>
      <c r="U571" s="54"/>
      <c r="AE571" s="34"/>
      <c r="AF571" s="34"/>
      <c r="AG571" s="34"/>
      <c r="AH571" s="2"/>
    </row>
    <row r="572" spans="13:34" s="51" customFormat="1" x14ac:dyDescent="0.2">
      <c r="M572" s="2"/>
      <c r="N572" s="2"/>
      <c r="O572" s="2"/>
      <c r="P572" s="2"/>
      <c r="Q572" s="3"/>
      <c r="S572" s="54"/>
      <c r="T572" s="54"/>
      <c r="U572" s="54"/>
      <c r="AE572" s="34"/>
      <c r="AF572" s="34"/>
      <c r="AG572" s="34"/>
      <c r="AH572" s="2"/>
    </row>
    <row r="573" spans="13:34" s="51" customFormat="1" x14ac:dyDescent="0.2">
      <c r="M573" s="2"/>
      <c r="N573" s="2"/>
      <c r="O573" s="2"/>
      <c r="P573" s="2"/>
      <c r="Q573" s="3"/>
      <c r="S573" s="54"/>
      <c r="T573" s="54"/>
      <c r="U573" s="54"/>
      <c r="AE573" s="34"/>
      <c r="AF573" s="34"/>
      <c r="AG573" s="34"/>
      <c r="AH573" s="2"/>
    </row>
    <row r="574" spans="13:34" s="51" customFormat="1" x14ac:dyDescent="0.2">
      <c r="M574" s="2"/>
      <c r="N574" s="2"/>
      <c r="O574" s="2"/>
      <c r="P574" s="2"/>
      <c r="Q574" s="3"/>
      <c r="S574" s="54"/>
      <c r="T574" s="54"/>
      <c r="U574" s="54"/>
      <c r="AE574" s="34"/>
      <c r="AF574" s="34"/>
      <c r="AG574" s="34"/>
      <c r="AH574" s="2"/>
    </row>
    <row r="575" spans="13:34" s="51" customFormat="1" x14ac:dyDescent="0.2">
      <c r="M575" s="2"/>
      <c r="N575" s="2"/>
      <c r="O575" s="2"/>
      <c r="P575" s="2"/>
      <c r="Q575" s="3"/>
      <c r="S575" s="54"/>
      <c r="T575" s="54"/>
      <c r="U575" s="54"/>
      <c r="AE575" s="34"/>
      <c r="AF575" s="34"/>
      <c r="AG575" s="34"/>
      <c r="AH575" s="2"/>
    </row>
    <row r="576" spans="13:34" s="51" customFormat="1" x14ac:dyDescent="0.2">
      <c r="M576" s="2"/>
      <c r="N576" s="2"/>
      <c r="O576" s="2"/>
      <c r="P576" s="2"/>
      <c r="Q576" s="3"/>
      <c r="S576" s="54"/>
      <c r="T576" s="54"/>
      <c r="U576" s="54"/>
      <c r="AE576" s="34"/>
      <c r="AF576" s="34"/>
      <c r="AG576" s="34"/>
      <c r="AH576" s="2"/>
    </row>
    <row r="577" spans="13:34" s="51" customFormat="1" x14ac:dyDescent="0.2">
      <c r="M577" s="2"/>
      <c r="N577" s="2"/>
      <c r="O577" s="2"/>
      <c r="P577" s="2"/>
      <c r="Q577" s="3"/>
      <c r="S577" s="54"/>
      <c r="T577" s="54"/>
      <c r="U577" s="54"/>
      <c r="AE577" s="34"/>
      <c r="AF577" s="34"/>
      <c r="AG577" s="34"/>
      <c r="AH577" s="2"/>
    </row>
    <row r="578" spans="13:34" s="51" customFormat="1" x14ac:dyDescent="0.2">
      <c r="M578" s="2"/>
      <c r="N578" s="2"/>
      <c r="O578" s="2"/>
      <c r="P578" s="2"/>
      <c r="Q578" s="3"/>
      <c r="S578" s="54"/>
      <c r="T578" s="54"/>
      <c r="U578" s="54"/>
      <c r="AE578" s="34"/>
      <c r="AF578" s="34"/>
      <c r="AG578" s="34"/>
      <c r="AH578" s="2"/>
    </row>
    <row r="579" spans="13:34" s="51" customFormat="1" x14ac:dyDescent="0.2">
      <c r="M579" s="2"/>
      <c r="N579" s="2"/>
      <c r="O579" s="2"/>
      <c r="P579" s="2"/>
      <c r="Q579" s="3"/>
      <c r="S579" s="54"/>
      <c r="T579" s="54"/>
      <c r="U579" s="54"/>
      <c r="AE579" s="34"/>
      <c r="AF579" s="34"/>
      <c r="AG579" s="34"/>
      <c r="AH579" s="2"/>
    </row>
    <row r="580" spans="13:34" s="51" customFormat="1" x14ac:dyDescent="0.2">
      <c r="M580" s="2"/>
      <c r="N580" s="2"/>
      <c r="O580" s="2"/>
      <c r="P580" s="2"/>
      <c r="Q580" s="3"/>
      <c r="S580" s="54"/>
      <c r="T580" s="54"/>
      <c r="U580" s="54"/>
      <c r="AE580" s="34"/>
      <c r="AF580" s="34"/>
      <c r="AG580" s="34"/>
      <c r="AH580" s="2"/>
    </row>
    <row r="581" spans="13:34" s="51" customFormat="1" x14ac:dyDescent="0.2">
      <c r="M581" s="2"/>
      <c r="N581" s="2"/>
      <c r="O581" s="2"/>
      <c r="P581" s="2"/>
      <c r="Q581" s="3"/>
      <c r="S581" s="54"/>
      <c r="T581" s="54"/>
      <c r="U581" s="54"/>
      <c r="AE581" s="34"/>
      <c r="AF581" s="34"/>
      <c r="AG581" s="34"/>
      <c r="AH581" s="2"/>
    </row>
    <row r="582" spans="13:34" s="51" customFormat="1" x14ac:dyDescent="0.2">
      <c r="M582" s="2"/>
      <c r="N582" s="2"/>
      <c r="O582" s="2"/>
      <c r="P582" s="2"/>
      <c r="Q582" s="3"/>
      <c r="S582" s="54"/>
      <c r="T582" s="54"/>
      <c r="U582" s="54"/>
      <c r="AE582" s="34"/>
      <c r="AF582" s="34"/>
      <c r="AG582" s="34"/>
      <c r="AH582" s="2"/>
    </row>
    <row r="583" spans="13:34" s="51" customFormat="1" x14ac:dyDescent="0.2">
      <c r="M583" s="2"/>
      <c r="N583" s="2"/>
      <c r="O583" s="2"/>
      <c r="P583" s="2"/>
      <c r="Q583" s="3"/>
      <c r="S583" s="54"/>
      <c r="T583" s="54"/>
      <c r="U583" s="54"/>
      <c r="AE583" s="34"/>
      <c r="AF583" s="34"/>
      <c r="AG583" s="34"/>
      <c r="AH583" s="2"/>
    </row>
    <row r="584" spans="13:34" s="51" customFormat="1" x14ac:dyDescent="0.2">
      <c r="M584" s="2"/>
      <c r="N584" s="2"/>
      <c r="O584" s="2"/>
      <c r="P584" s="2"/>
      <c r="Q584" s="3"/>
      <c r="S584" s="54"/>
      <c r="T584" s="54"/>
      <c r="U584" s="54"/>
      <c r="AE584" s="34"/>
      <c r="AF584" s="34"/>
      <c r="AG584" s="34"/>
      <c r="AH584" s="2"/>
    </row>
    <row r="585" spans="13:34" s="51" customFormat="1" x14ac:dyDescent="0.2">
      <c r="M585" s="2"/>
      <c r="N585" s="2"/>
      <c r="O585" s="2"/>
      <c r="P585" s="2"/>
      <c r="Q585" s="3"/>
      <c r="S585" s="54"/>
      <c r="T585" s="54"/>
      <c r="U585" s="54"/>
      <c r="AE585" s="34"/>
      <c r="AF585" s="34"/>
      <c r="AG585" s="34"/>
      <c r="AH585" s="2"/>
    </row>
    <row r="586" spans="13:34" s="51" customFormat="1" x14ac:dyDescent="0.2">
      <c r="M586" s="2"/>
      <c r="N586" s="2"/>
      <c r="O586" s="2"/>
      <c r="P586" s="2"/>
      <c r="Q586" s="3"/>
      <c r="S586" s="54"/>
      <c r="T586" s="54"/>
      <c r="U586" s="54"/>
      <c r="AE586" s="34"/>
      <c r="AF586" s="34"/>
      <c r="AG586" s="34"/>
      <c r="AH586" s="2"/>
    </row>
    <row r="587" spans="13:34" s="51" customFormat="1" x14ac:dyDescent="0.2">
      <c r="M587" s="2"/>
      <c r="N587" s="2"/>
      <c r="O587" s="2"/>
      <c r="P587" s="2"/>
      <c r="Q587" s="3"/>
      <c r="S587" s="54"/>
      <c r="T587" s="54"/>
      <c r="U587" s="54"/>
      <c r="AE587" s="34"/>
      <c r="AF587" s="34"/>
      <c r="AG587" s="34"/>
      <c r="AH587" s="2"/>
    </row>
    <row r="588" spans="13:34" s="51" customFormat="1" x14ac:dyDescent="0.2">
      <c r="M588" s="2"/>
      <c r="N588" s="2"/>
      <c r="O588" s="2"/>
      <c r="P588" s="2"/>
      <c r="Q588" s="3"/>
      <c r="S588" s="54"/>
      <c r="T588" s="54"/>
      <c r="U588" s="54"/>
      <c r="AE588" s="34"/>
      <c r="AF588" s="34"/>
      <c r="AG588" s="34"/>
      <c r="AH588" s="2"/>
    </row>
    <row r="589" spans="13:34" s="51" customFormat="1" x14ac:dyDescent="0.2">
      <c r="M589" s="2"/>
      <c r="N589" s="2"/>
      <c r="O589" s="2"/>
      <c r="P589" s="2"/>
      <c r="Q589" s="3"/>
      <c r="S589" s="54"/>
      <c r="T589" s="54"/>
      <c r="U589" s="54"/>
      <c r="AE589" s="34"/>
      <c r="AF589" s="34"/>
      <c r="AG589" s="34"/>
      <c r="AH589" s="2"/>
    </row>
    <row r="590" spans="13:34" s="51" customFormat="1" x14ac:dyDescent="0.2">
      <c r="M590" s="2"/>
      <c r="N590" s="2"/>
      <c r="O590" s="2"/>
      <c r="P590" s="2"/>
      <c r="Q590" s="3"/>
      <c r="S590" s="54"/>
      <c r="T590" s="54"/>
      <c r="U590" s="54"/>
      <c r="AE590" s="34"/>
      <c r="AF590" s="34"/>
      <c r="AG590" s="34"/>
      <c r="AH590" s="2"/>
    </row>
    <row r="591" spans="13:34" s="51" customFormat="1" x14ac:dyDescent="0.2">
      <c r="M591" s="2"/>
      <c r="N591" s="2"/>
      <c r="O591" s="2"/>
      <c r="P591" s="2"/>
      <c r="Q591" s="3"/>
      <c r="S591" s="54"/>
      <c r="T591" s="54"/>
      <c r="U591" s="54"/>
      <c r="AE591" s="34"/>
      <c r="AF591" s="34"/>
      <c r="AG591" s="34"/>
      <c r="AH591" s="2"/>
    </row>
    <row r="592" spans="13:34" s="51" customFormat="1" x14ac:dyDescent="0.2">
      <c r="M592" s="2"/>
      <c r="N592" s="2"/>
      <c r="O592" s="2"/>
      <c r="P592" s="2"/>
      <c r="Q592" s="3"/>
      <c r="S592" s="54"/>
      <c r="T592" s="54"/>
      <c r="U592" s="54"/>
      <c r="AE592" s="34"/>
      <c r="AF592" s="34"/>
      <c r="AG592" s="34"/>
      <c r="AH592" s="2"/>
    </row>
    <row r="593" spans="13:34" s="51" customFormat="1" x14ac:dyDescent="0.2">
      <c r="M593" s="2"/>
      <c r="N593" s="2"/>
      <c r="O593" s="2"/>
      <c r="P593" s="2"/>
      <c r="Q593" s="3"/>
      <c r="S593" s="54"/>
      <c r="T593" s="54"/>
      <c r="U593" s="54"/>
      <c r="AE593" s="34"/>
      <c r="AF593" s="34"/>
      <c r="AG593" s="34"/>
      <c r="AH593" s="2"/>
    </row>
    <row r="594" spans="13:34" s="51" customFormat="1" x14ac:dyDescent="0.2">
      <c r="M594" s="2"/>
      <c r="N594" s="2"/>
      <c r="O594" s="2"/>
      <c r="P594" s="2"/>
      <c r="Q594" s="3"/>
      <c r="S594" s="54"/>
      <c r="T594" s="54"/>
      <c r="U594" s="54"/>
      <c r="AE594" s="34"/>
      <c r="AF594" s="34"/>
      <c r="AG594" s="34"/>
      <c r="AH594" s="2"/>
    </row>
    <row r="595" spans="13:34" s="51" customFormat="1" x14ac:dyDescent="0.2">
      <c r="M595" s="2"/>
      <c r="N595" s="2"/>
      <c r="O595" s="2"/>
      <c r="P595" s="2"/>
      <c r="Q595" s="3"/>
      <c r="S595" s="54"/>
      <c r="T595" s="54"/>
      <c r="U595" s="54"/>
      <c r="AE595" s="34"/>
      <c r="AF595" s="34"/>
      <c r="AG595" s="34"/>
      <c r="AH595" s="2"/>
    </row>
    <row r="596" spans="13:34" s="51" customFormat="1" x14ac:dyDescent="0.2">
      <c r="M596" s="2"/>
      <c r="N596" s="2"/>
      <c r="O596" s="2"/>
      <c r="P596" s="2"/>
      <c r="Q596" s="3"/>
      <c r="S596" s="54"/>
      <c r="T596" s="54"/>
      <c r="U596" s="54"/>
      <c r="AE596" s="34"/>
      <c r="AF596" s="34"/>
      <c r="AG596" s="34"/>
      <c r="AH596" s="2"/>
    </row>
    <row r="597" spans="13:34" s="51" customFormat="1" x14ac:dyDescent="0.2">
      <c r="M597" s="2"/>
      <c r="N597" s="2"/>
      <c r="O597" s="2"/>
      <c r="P597" s="2"/>
      <c r="Q597" s="3"/>
      <c r="S597" s="54"/>
      <c r="T597" s="54"/>
      <c r="U597" s="54"/>
      <c r="AE597" s="34"/>
      <c r="AF597" s="34"/>
      <c r="AG597" s="34"/>
      <c r="AH597" s="2"/>
    </row>
    <row r="598" spans="13:34" s="51" customFormat="1" x14ac:dyDescent="0.2">
      <c r="M598" s="2"/>
      <c r="N598" s="2"/>
      <c r="O598" s="2"/>
      <c r="P598" s="2"/>
      <c r="Q598" s="3"/>
      <c r="S598" s="54"/>
      <c r="T598" s="54"/>
      <c r="U598" s="54"/>
      <c r="AE598" s="34"/>
      <c r="AF598" s="34"/>
      <c r="AG598" s="34"/>
      <c r="AH598" s="2"/>
    </row>
    <row r="599" spans="13:34" s="51" customFormat="1" x14ac:dyDescent="0.2">
      <c r="M599" s="2"/>
      <c r="N599" s="2"/>
      <c r="O599" s="2"/>
      <c r="P599" s="2"/>
      <c r="Q599" s="3"/>
      <c r="S599" s="54"/>
      <c r="T599" s="54"/>
      <c r="U599" s="54"/>
      <c r="AE599" s="34"/>
      <c r="AF599" s="34"/>
      <c r="AG599" s="34"/>
      <c r="AH599" s="2"/>
    </row>
    <row r="600" spans="13:34" s="51" customFormat="1" x14ac:dyDescent="0.2">
      <c r="M600" s="2"/>
      <c r="N600" s="2"/>
      <c r="O600" s="2"/>
      <c r="P600" s="2"/>
      <c r="Q600" s="3"/>
      <c r="S600" s="54"/>
      <c r="T600" s="54"/>
      <c r="U600" s="54"/>
      <c r="AE600" s="34"/>
      <c r="AF600" s="34"/>
      <c r="AG600" s="34"/>
      <c r="AH600" s="2"/>
    </row>
    <row r="601" spans="13:34" s="51" customFormat="1" x14ac:dyDescent="0.2">
      <c r="M601" s="2"/>
      <c r="N601" s="2"/>
      <c r="O601" s="2"/>
      <c r="P601" s="2"/>
      <c r="Q601" s="3"/>
      <c r="S601" s="54"/>
      <c r="T601" s="54"/>
      <c r="U601" s="54"/>
      <c r="AE601" s="34"/>
      <c r="AF601" s="34"/>
      <c r="AG601" s="34"/>
      <c r="AH601" s="2"/>
    </row>
    <row r="602" spans="13:34" s="51" customFormat="1" x14ac:dyDescent="0.2">
      <c r="M602" s="2"/>
      <c r="N602" s="2"/>
      <c r="O602" s="2"/>
      <c r="P602" s="2"/>
      <c r="Q602" s="3"/>
      <c r="S602" s="54"/>
      <c r="T602" s="54"/>
      <c r="U602" s="54"/>
      <c r="AE602" s="34"/>
      <c r="AF602" s="34"/>
      <c r="AG602" s="34"/>
      <c r="AH602" s="2"/>
    </row>
    <row r="603" spans="13:34" s="51" customFormat="1" x14ac:dyDescent="0.2">
      <c r="M603" s="2"/>
      <c r="N603" s="2"/>
      <c r="O603" s="2"/>
      <c r="P603" s="2"/>
      <c r="Q603" s="3"/>
      <c r="S603" s="54"/>
      <c r="T603" s="54"/>
      <c r="U603" s="54"/>
      <c r="AE603" s="34"/>
      <c r="AF603" s="34"/>
      <c r="AG603" s="34"/>
      <c r="AH603" s="2"/>
    </row>
    <row r="604" spans="13:34" s="51" customFormat="1" x14ac:dyDescent="0.2">
      <c r="M604" s="2"/>
      <c r="N604" s="2"/>
      <c r="O604" s="2"/>
      <c r="P604" s="2"/>
      <c r="Q604" s="3"/>
      <c r="S604" s="54"/>
      <c r="T604" s="54"/>
      <c r="U604" s="54"/>
      <c r="AE604" s="34"/>
      <c r="AF604" s="34"/>
      <c r="AG604" s="34"/>
      <c r="AH604" s="2"/>
    </row>
    <row r="605" spans="13:34" s="51" customFormat="1" x14ac:dyDescent="0.2">
      <c r="M605" s="2"/>
      <c r="N605" s="2"/>
      <c r="O605" s="2"/>
      <c r="P605" s="2"/>
      <c r="Q605" s="3"/>
      <c r="S605" s="54"/>
      <c r="T605" s="54"/>
      <c r="U605" s="54"/>
      <c r="AE605" s="34"/>
      <c r="AF605" s="34"/>
      <c r="AG605" s="34"/>
      <c r="AH605" s="2"/>
    </row>
    <row r="606" spans="13:34" s="51" customFormat="1" x14ac:dyDescent="0.2">
      <c r="M606" s="2"/>
      <c r="N606" s="2"/>
      <c r="O606" s="2"/>
      <c r="P606" s="2"/>
      <c r="Q606" s="3"/>
      <c r="S606" s="54"/>
      <c r="T606" s="54"/>
      <c r="U606" s="54"/>
      <c r="AE606" s="34"/>
      <c r="AF606" s="34"/>
      <c r="AG606" s="34"/>
      <c r="AH606" s="2"/>
    </row>
    <row r="607" spans="13:34" s="51" customFormat="1" x14ac:dyDescent="0.2">
      <c r="M607" s="2"/>
      <c r="N607" s="2"/>
      <c r="O607" s="2"/>
      <c r="P607" s="2"/>
      <c r="Q607" s="3"/>
      <c r="S607" s="54"/>
      <c r="T607" s="54"/>
      <c r="U607" s="54"/>
      <c r="AE607" s="34"/>
      <c r="AF607" s="34"/>
      <c r="AG607" s="34"/>
      <c r="AH607" s="2"/>
    </row>
    <row r="608" spans="13:34" s="51" customFormat="1" x14ac:dyDescent="0.2">
      <c r="M608" s="2"/>
      <c r="N608" s="2"/>
      <c r="O608" s="2"/>
      <c r="P608" s="2"/>
      <c r="Q608" s="3"/>
      <c r="S608" s="54"/>
      <c r="T608" s="54"/>
      <c r="U608" s="54"/>
      <c r="AE608" s="34"/>
      <c r="AF608" s="34"/>
      <c r="AG608" s="34"/>
      <c r="AH608" s="2"/>
    </row>
    <row r="609" spans="13:34" s="51" customFormat="1" x14ac:dyDescent="0.2">
      <c r="M609" s="2"/>
      <c r="N609" s="2"/>
      <c r="O609" s="2"/>
      <c r="P609" s="2"/>
      <c r="Q609" s="3"/>
      <c r="S609" s="54"/>
      <c r="T609" s="54"/>
      <c r="U609" s="54"/>
      <c r="AE609" s="34"/>
      <c r="AF609" s="34"/>
      <c r="AG609" s="34"/>
      <c r="AH609" s="2"/>
    </row>
    <row r="610" spans="13:34" s="51" customFormat="1" x14ac:dyDescent="0.2">
      <c r="M610" s="2"/>
      <c r="N610" s="2"/>
      <c r="O610" s="2"/>
      <c r="P610" s="2"/>
      <c r="Q610" s="3"/>
      <c r="S610" s="54"/>
      <c r="T610" s="54"/>
      <c r="U610" s="54"/>
      <c r="AE610" s="34"/>
      <c r="AF610" s="34"/>
      <c r="AG610" s="34"/>
      <c r="AH610" s="2"/>
    </row>
    <row r="611" spans="13:34" s="51" customFormat="1" x14ac:dyDescent="0.2">
      <c r="M611" s="2"/>
      <c r="N611" s="2"/>
      <c r="O611" s="2"/>
      <c r="P611" s="2"/>
      <c r="Q611" s="3"/>
      <c r="S611" s="54"/>
      <c r="T611" s="54"/>
      <c r="U611" s="54"/>
      <c r="AE611" s="34"/>
      <c r="AF611" s="34"/>
      <c r="AG611" s="34"/>
      <c r="AH611" s="2"/>
    </row>
    <row r="612" spans="13:34" s="51" customFormat="1" x14ac:dyDescent="0.2">
      <c r="M612" s="2"/>
      <c r="N612" s="2"/>
      <c r="O612" s="2"/>
      <c r="P612" s="2"/>
      <c r="Q612" s="3"/>
      <c r="S612" s="54"/>
      <c r="T612" s="54"/>
      <c r="U612" s="54"/>
      <c r="AE612" s="34"/>
      <c r="AF612" s="34"/>
      <c r="AG612" s="34"/>
      <c r="AH612" s="2"/>
    </row>
    <row r="613" spans="13:34" s="51" customFormat="1" x14ac:dyDescent="0.2">
      <c r="M613" s="2"/>
      <c r="N613" s="2"/>
      <c r="O613" s="2"/>
      <c r="P613" s="2"/>
      <c r="Q613" s="3"/>
      <c r="S613" s="54"/>
      <c r="T613" s="54"/>
      <c r="U613" s="54"/>
      <c r="AE613" s="34"/>
      <c r="AF613" s="34"/>
      <c r="AG613" s="34"/>
      <c r="AH613" s="2"/>
    </row>
    <row r="614" spans="13:34" s="51" customFormat="1" x14ac:dyDescent="0.2">
      <c r="M614" s="2"/>
      <c r="N614" s="2"/>
      <c r="O614" s="2"/>
      <c r="P614" s="2"/>
      <c r="Q614" s="3"/>
      <c r="S614" s="54"/>
      <c r="T614" s="54"/>
      <c r="U614" s="54"/>
      <c r="AE614" s="34"/>
      <c r="AF614" s="34"/>
      <c r="AG614" s="34"/>
      <c r="AH614" s="2"/>
    </row>
    <row r="615" spans="13:34" s="51" customFormat="1" x14ac:dyDescent="0.2">
      <c r="M615" s="2"/>
      <c r="N615" s="2"/>
      <c r="O615" s="2"/>
      <c r="P615" s="2"/>
      <c r="Q615" s="3"/>
      <c r="S615" s="54"/>
      <c r="T615" s="54"/>
      <c r="U615" s="54"/>
      <c r="AE615" s="34"/>
      <c r="AF615" s="34"/>
      <c r="AG615" s="34"/>
      <c r="AH615" s="2"/>
    </row>
    <row r="616" spans="13:34" s="51" customFormat="1" x14ac:dyDescent="0.2">
      <c r="M616" s="2"/>
      <c r="N616" s="2"/>
      <c r="O616" s="2"/>
      <c r="P616" s="2"/>
      <c r="Q616" s="3"/>
      <c r="S616" s="54"/>
      <c r="T616" s="54"/>
      <c r="U616" s="54"/>
      <c r="AE616" s="34"/>
      <c r="AF616" s="34"/>
      <c r="AG616" s="34"/>
      <c r="AH616" s="2"/>
    </row>
    <row r="617" spans="13:34" s="51" customFormat="1" x14ac:dyDescent="0.2">
      <c r="M617" s="2"/>
      <c r="N617" s="2"/>
      <c r="O617" s="2"/>
      <c r="P617" s="2"/>
      <c r="Q617" s="3"/>
      <c r="S617" s="54"/>
      <c r="T617" s="54"/>
      <c r="U617" s="54"/>
      <c r="AE617" s="34"/>
      <c r="AF617" s="34"/>
      <c r="AG617" s="34"/>
      <c r="AH617" s="2"/>
    </row>
    <row r="618" spans="13:34" s="51" customFormat="1" x14ac:dyDescent="0.2">
      <c r="M618" s="2"/>
      <c r="N618" s="2"/>
      <c r="O618" s="2"/>
      <c r="P618" s="2"/>
      <c r="Q618" s="3"/>
      <c r="S618" s="54"/>
      <c r="T618" s="54"/>
      <c r="U618" s="54"/>
      <c r="AE618" s="34"/>
      <c r="AF618" s="34"/>
      <c r="AG618" s="34"/>
      <c r="AH618" s="2"/>
    </row>
    <row r="619" spans="13:34" s="51" customFormat="1" x14ac:dyDescent="0.2">
      <c r="M619" s="2"/>
      <c r="N619" s="2"/>
      <c r="O619" s="2"/>
      <c r="P619" s="2"/>
      <c r="Q619" s="3"/>
      <c r="S619" s="54"/>
      <c r="T619" s="54"/>
      <c r="U619" s="54"/>
      <c r="AE619" s="34"/>
      <c r="AF619" s="34"/>
      <c r="AG619" s="34"/>
      <c r="AH619" s="2"/>
    </row>
    <row r="620" spans="13:34" s="51" customFormat="1" x14ac:dyDescent="0.2">
      <c r="M620" s="2"/>
      <c r="N620" s="2"/>
      <c r="O620" s="2"/>
      <c r="P620" s="2"/>
      <c r="Q620" s="3"/>
      <c r="S620" s="54"/>
      <c r="T620" s="54"/>
      <c r="U620" s="54"/>
      <c r="AE620" s="34"/>
      <c r="AF620" s="34"/>
      <c r="AG620" s="34"/>
      <c r="AH620" s="2"/>
    </row>
    <row r="621" spans="13:34" s="51" customFormat="1" x14ac:dyDescent="0.2">
      <c r="M621" s="2"/>
      <c r="N621" s="2"/>
      <c r="O621" s="2"/>
      <c r="P621" s="2"/>
      <c r="Q621" s="3"/>
      <c r="S621" s="54"/>
      <c r="T621" s="54"/>
      <c r="U621" s="54"/>
      <c r="AE621" s="34"/>
      <c r="AF621" s="34"/>
      <c r="AG621" s="34"/>
      <c r="AH621" s="2"/>
    </row>
    <row r="622" spans="13:34" s="51" customFormat="1" x14ac:dyDescent="0.2">
      <c r="M622" s="2"/>
      <c r="N622" s="2"/>
      <c r="O622" s="2"/>
      <c r="P622" s="2"/>
      <c r="Q622" s="3"/>
      <c r="S622" s="54"/>
      <c r="T622" s="54"/>
      <c r="U622" s="54"/>
      <c r="AE622" s="34"/>
      <c r="AF622" s="34"/>
      <c r="AG622" s="34"/>
      <c r="AH622" s="2"/>
    </row>
    <row r="623" spans="13:34" s="51" customFormat="1" x14ac:dyDescent="0.2">
      <c r="M623" s="2"/>
      <c r="N623" s="2"/>
      <c r="O623" s="2"/>
      <c r="P623" s="2"/>
      <c r="Q623" s="3"/>
      <c r="S623" s="54"/>
      <c r="T623" s="54"/>
      <c r="U623" s="54"/>
      <c r="AE623" s="34"/>
      <c r="AF623" s="34"/>
      <c r="AG623" s="34"/>
      <c r="AH623" s="2"/>
    </row>
    <row r="624" spans="13:34" s="51" customFormat="1" x14ac:dyDescent="0.2">
      <c r="M624" s="2"/>
      <c r="N624" s="2"/>
      <c r="O624" s="2"/>
      <c r="P624" s="2"/>
      <c r="Q624" s="3"/>
      <c r="S624" s="54"/>
      <c r="T624" s="54"/>
      <c r="U624" s="54"/>
      <c r="AE624" s="34"/>
      <c r="AF624" s="34"/>
      <c r="AG624" s="34"/>
      <c r="AH624" s="2"/>
    </row>
    <row r="625" spans="13:34" s="51" customFormat="1" x14ac:dyDescent="0.2">
      <c r="M625" s="2"/>
      <c r="N625" s="2"/>
      <c r="O625" s="2"/>
      <c r="P625" s="2"/>
      <c r="Q625" s="3"/>
      <c r="S625" s="54"/>
      <c r="T625" s="54"/>
      <c r="U625" s="54"/>
      <c r="AE625" s="34"/>
      <c r="AF625" s="34"/>
      <c r="AG625" s="34"/>
      <c r="AH625" s="2"/>
    </row>
    <row r="626" spans="13:34" s="51" customFormat="1" x14ac:dyDescent="0.2">
      <c r="M626" s="2"/>
      <c r="N626" s="2"/>
      <c r="O626" s="2"/>
      <c r="P626" s="2"/>
      <c r="Q626" s="3"/>
      <c r="S626" s="54"/>
      <c r="T626" s="54"/>
      <c r="U626" s="54"/>
      <c r="AE626" s="34"/>
      <c r="AF626" s="34"/>
      <c r="AG626" s="34"/>
      <c r="AH626" s="2"/>
    </row>
    <row r="627" spans="13:34" s="51" customFormat="1" x14ac:dyDescent="0.2">
      <c r="M627" s="2"/>
      <c r="N627" s="2"/>
      <c r="O627" s="2"/>
      <c r="P627" s="2"/>
      <c r="Q627" s="3"/>
      <c r="S627" s="54"/>
      <c r="T627" s="54"/>
      <c r="U627" s="54"/>
      <c r="AE627" s="34"/>
      <c r="AF627" s="34"/>
      <c r="AG627" s="34"/>
      <c r="AH627" s="2"/>
    </row>
    <row r="628" spans="13:34" s="51" customFormat="1" x14ac:dyDescent="0.2">
      <c r="M628" s="2"/>
      <c r="N628" s="2"/>
      <c r="O628" s="2"/>
      <c r="P628" s="2"/>
      <c r="Q628" s="3"/>
      <c r="S628" s="54"/>
      <c r="T628" s="54"/>
      <c r="U628" s="54"/>
      <c r="AE628" s="34"/>
      <c r="AF628" s="34"/>
      <c r="AG628" s="34"/>
      <c r="AH628" s="2"/>
    </row>
    <row r="629" spans="13:34" s="51" customFormat="1" x14ac:dyDescent="0.2">
      <c r="M629" s="2"/>
      <c r="N629" s="2"/>
      <c r="O629" s="2"/>
      <c r="P629" s="2"/>
      <c r="Q629" s="3"/>
      <c r="S629" s="54"/>
      <c r="T629" s="54"/>
      <c r="U629" s="54"/>
      <c r="AE629" s="34"/>
      <c r="AF629" s="34"/>
      <c r="AG629" s="34"/>
      <c r="AH629" s="2"/>
    </row>
    <row r="630" spans="13:34" s="51" customFormat="1" x14ac:dyDescent="0.2">
      <c r="M630" s="2"/>
      <c r="N630" s="2"/>
      <c r="O630" s="2"/>
      <c r="P630" s="2"/>
      <c r="Q630" s="3"/>
      <c r="S630" s="54"/>
      <c r="T630" s="54"/>
      <c r="U630" s="54"/>
      <c r="AE630" s="34"/>
      <c r="AF630" s="34"/>
      <c r="AG630" s="34"/>
      <c r="AH630" s="2"/>
    </row>
    <row r="631" spans="13:34" s="51" customFormat="1" x14ac:dyDescent="0.2">
      <c r="M631" s="2"/>
      <c r="N631" s="2"/>
      <c r="O631" s="2"/>
      <c r="P631" s="2"/>
      <c r="Q631" s="3"/>
      <c r="S631" s="54"/>
      <c r="T631" s="54"/>
      <c r="U631" s="54"/>
      <c r="AE631" s="34"/>
      <c r="AF631" s="34"/>
      <c r="AG631" s="34"/>
      <c r="AH631" s="2"/>
    </row>
    <row r="632" spans="13:34" s="51" customFormat="1" x14ac:dyDescent="0.2">
      <c r="M632" s="2"/>
      <c r="N632" s="2"/>
      <c r="O632" s="2"/>
      <c r="P632" s="2"/>
      <c r="Q632" s="3"/>
      <c r="S632" s="54"/>
      <c r="T632" s="54"/>
      <c r="U632" s="54"/>
      <c r="AE632" s="34"/>
      <c r="AF632" s="34"/>
      <c r="AG632" s="34"/>
      <c r="AH632" s="2"/>
    </row>
    <row r="633" spans="13:34" s="51" customFormat="1" x14ac:dyDescent="0.2">
      <c r="M633" s="2"/>
      <c r="N633" s="2"/>
      <c r="O633" s="2"/>
      <c r="P633" s="2"/>
      <c r="Q633" s="3"/>
      <c r="S633" s="54"/>
      <c r="T633" s="54"/>
      <c r="U633" s="54"/>
      <c r="AE633" s="34"/>
      <c r="AF633" s="34"/>
      <c r="AG633" s="34"/>
      <c r="AH633" s="2"/>
    </row>
    <row r="634" spans="13:34" s="51" customFormat="1" x14ac:dyDescent="0.2">
      <c r="M634" s="2"/>
      <c r="N634" s="2"/>
      <c r="O634" s="2"/>
      <c r="P634" s="2"/>
      <c r="Q634" s="3"/>
      <c r="S634" s="54"/>
      <c r="T634" s="54"/>
      <c r="U634" s="54"/>
      <c r="AE634" s="34"/>
      <c r="AF634" s="34"/>
      <c r="AG634" s="34"/>
      <c r="AH634" s="2"/>
    </row>
    <row r="635" spans="13:34" s="51" customFormat="1" x14ac:dyDescent="0.2">
      <c r="M635" s="2"/>
      <c r="N635" s="2"/>
      <c r="O635" s="2"/>
      <c r="P635" s="2"/>
      <c r="Q635" s="3"/>
      <c r="S635" s="54"/>
      <c r="T635" s="54"/>
      <c r="U635" s="54"/>
      <c r="AE635" s="34"/>
      <c r="AF635" s="34"/>
      <c r="AG635" s="34"/>
      <c r="AH635" s="2"/>
    </row>
    <row r="636" spans="13:34" s="51" customFormat="1" x14ac:dyDescent="0.2">
      <c r="M636" s="2"/>
      <c r="N636" s="2"/>
      <c r="O636" s="2"/>
      <c r="P636" s="2"/>
      <c r="Q636" s="3"/>
      <c r="S636" s="54"/>
      <c r="T636" s="54"/>
      <c r="U636" s="54"/>
      <c r="AE636" s="34"/>
      <c r="AF636" s="34"/>
      <c r="AG636" s="34"/>
      <c r="AH636" s="2"/>
    </row>
    <row r="637" spans="13:34" s="51" customFormat="1" x14ac:dyDescent="0.2">
      <c r="M637" s="2"/>
      <c r="N637" s="2"/>
      <c r="O637" s="2"/>
      <c r="P637" s="2"/>
      <c r="Q637" s="3"/>
      <c r="S637" s="54"/>
      <c r="T637" s="54"/>
      <c r="U637" s="54"/>
      <c r="AE637" s="34"/>
      <c r="AF637" s="34"/>
      <c r="AG637" s="34"/>
      <c r="AH637" s="2"/>
    </row>
    <row r="638" spans="13:34" s="51" customFormat="1" x14ac:dyDescent="0.2">
      <c r="M638" s="2"/>
      <c r="N638" s="2"/>
      <c r="O638" s="2"/>
      <c r="P638" s="2"/>
      <c r="Q638" s="3"/>
      <c r="S638" s="54"/>
      <c r="T638" s="54"/>
      <c r="U638" s="54"/>
      <c r="AE638" s="34"/>
      <c r="AF638" s="34"/>
      <c r="AG638" s="34"/>
      <c r="AH638" s="2"/>
    </row>
    <row r="639" spans="13:34" s="51" customFormat="1" x14ac:dyDescent="0.2">
      <c r="M639" s="2"/>
      <c r="N639" s="2"/>
      <c r="O639" s="2"/>
      <c r="P639" s="2"/>
      <c r="Q639" s="3"/>
      <c r="S639" s="54"/>
      <c r="T639" s="54"/>
      <c r="U639" s="54"/>
      <c r="AE639" s="34"/>
      <c r="AF639" s="34"/>
      <c r="AG639" s="34"/>
      <c r="AH639" s="2"/>
    </row>
    <row r="640" spans="13:34" s="51" customFormat="1" x14ac:dyDescent="0.2">
      <c r="M640" s="2"/>
      <c r="N640" s="2"/>
      <c r="O640" s="2"/>
      <c r="P640" s="2"/>
      <c r="Q640" s="3"/>
      <c r="S640" s="54"/>
      <c r="T640" s="54"/>
      <c r="U640" s="54"/>
      <c r="AE640" s="34"/>
      <c r="AF640" s="34"/>
      <c r="AG640" s="34"/>
      <c r="AH640" s="2"/>
    </row>
    <row r="641" spans="13:34" s="51" customFormat="1" x14ac:dyDescent="0.2">
      <c r="M641" s="2"/>
      <c r="N641" s="2"/>
      <c r="O641" s="2"/>
      <c r="P641" s="2"/>
      <c r="Q641" s="3"/>
      <c r="S641" s="54"/>
      <c r="T641" s="54"/>
      <c r="U641" s="54"/>
      <c r="AE641" s="34"/>
      <c r="AF641" s="34"/>
      <c r="AG641" s="34"/>
      <c r="AH641" s="2"/>
    </row>
    <row r="642" spans="13:34" s="51" customFormat="1" x14ac:dyDescent="0.2">
      <c r="M642" s="2"/>
      <c r="N642" s="2"/>
      <c r="O642" s="2"/>
      <c r="P642" s="2"/>
      <c r="Q642" s="3"/>
      <c r="S642" s="54"/>
      <c r="T642" s="54"/>
      <c r="U642" s="54"/>
      <c r="AE642" s="34"/>
      <c r="AF642" s="34"/>
      <c r="AG642" s="34"/>
      <c r="AH642" s="2"/>
    </row>
    <row r="643" spans="13:34" s="51" customFormat="1" x14ac:dyDescent="0.2">
      <c r="M643" s="2"/>
      <c r="N643" s="2"/>
      <c r="O643" s="2"/>
      <c r="P643" s="2"/>
      <c r="Q643" s="3"/>
      <c r="S643" s="54"/>
      <c r="T643" s="54"/>
      <c r="U643" s="54"/>
      <c r="AE643" s="34"/>
      <c r="AF643" s="34"/>
      <c r="AG643" s="34"/>
      <c r="AH643" s="2"/>
    </row>
    <row r="644" spans="13:34" s="51" customFormat="1" x14ac:dyDescent="0.2">
      <c r="M644" s="2"/>
      <c r="N644" s="2"/>
      <c r="O644" s="2"/>
      <c r="P644" s="2"/>
      <c r="Q644" s="3"/>
      <c r="S644" s="54"/>
      <c r="T644" s="54"/>
      <c r="U644" s="54"/>
      <c r="AE644" s="34"/>
      <c r="AF644" s="34"/>
      <c r="AG644" s="34"/>
      <c r="AH644" s="2"/>
    </row>
    <row r="645" spans="13:34" s="51" customFormat="1" x14ac:dyDescent="0.2">
      <c r="M645" s="2"/>
      <c r="N645" s="2"/>
      <c r="O645" s="2"/>
      <c r="P645" s="2"/>
      <c r="Q645" s="3"/>
      <c r="S645" s="54"/>
      <c r="T645" s="54"/>
      <c r="U645" s="54"/>
      <c r="AE645" s="34"/>
      <c r="AF645" s="34"/>
      <c r="AG645" s="34"/>
      <c r="AH645" s="2"/>
    </row>
    <row r="646" spans="13:34" s="51" customFormat="1" x14ac:dyDescent="0.2">
      <c r="M646" s="2"/>
      <c r="N646" s="2"/>
      <c r="O646" s="2"/>
      <c r="P646" s="2"/>
      <c r="Q646" s="3"/>
      <c r="S646" s="54"/>
      <c r="T646" s="54"/>
      <c r="U646" s="54"/>
      <c r="AE646" s="34"/>
      <c r="AF646" s="34"/>
      <c r="AG646" s="34"/>
      <c r="AH646" s="2"/>
    </row>
    <row r="647" spans="13:34" s="51" customFormat="1" x14ac:dyDescent="0.2">
      <c r="M647" s="2"/>
      <c r="N647" s="2"/>
      <c r="O647" s="2"/>
      <c r="P647" s="2"/>
      <c r="Q647" s="3"/>
      <c r="S647" s="54"/>
      <c r="T647" s="54"/>
      <c r="U647" s="54"/>
      <c r="AE647" s="34"/>
      <c r="AF647" s="34"/>
      <c r="AG647" s="34"/>
      <c r="AH647" s="2"/>
    </row>
    <row r="648" spans="13:34" s="51" customFormat="1" x14ac:dyDescent="0.2">
      <c r="M648" s="2"/>
      <c r="N648" s="2"/>
      <c r="O648" s="2"/>
      <c r="P648" s="2"/>
      <c r="Q648" s="3"/>
      <c r="S648" s="54"/>
      <c r="T648" s="54"/>
      <c r="U648" s="54"/>
      <c r="AE648" s="34"/>
      <c r="AF648" s="34"/>
      <c r="AG648" s="34"/>
      <c r="AH648" s="2"/>
    </row>
    <row r="649" spans="13:34" s="51" customFormat="1" x14ac:dyDescent="0.2">
      <c r="M649" s="2"/>
      <c r="N649" s="2"/>
      <c r="O649" s="2"/>
      <c r="P649" s="2"/>
      <c r="Q649" s="3"/>
      <c r="S649" s="54"/>
      <c r="T649" s="54"/>
      <c r="U649" s="54"/>
      <c r="AE649" s="34"/>
      <c r="AF649" s="34"/>
      <c r="AG649" s="34"/>
      <c r="AH649" s="2"/>
    </row>
    <row r="650" spans="13:34" s="51" customFormat="1" x14ac:dyDescent="0.2">
      <c r="M650" s="2"/>
      <c r="N650" s="2"/>
      <c r="O650" s="2"/>
      <c r="P650" s="2"/>
      <c r="Q650" s="3"/>
      <c r="S650" s="54"/>
      <c r="T650" s="54"/>
      <c r="U650" s="54"/>
      <c r="AE650" s="34"/>
      <c r="AF650" s="34"/>
      <c r="AG650" s="34"/>
      <c r="AH650" s="2"/>
    </row>
    <row r="651" spans="13:34" s="51" customFormat="1" x14ac:dyDescent="0.2">
      <c r="M651" s="2"/>
      <c r="N651" s="2"/>
      <c r="O651" s="2"/>
      <c r="P651" s="2"/>
      <c r="Q651" s="3"/>
      <c r="S651" s="54"/>
      <c r="T651" s="54"/>
      <c r="U651" s="54"/>
      <c r="AE651" s="34"/>
      <c r="AF651" s="34"/>
      <c r="AG651" s="34"/>
      <c r="AH651" s="2"/>
    </row>
    <row r="652" spans="13:34" s="51" customFormat="1" x14ac:dyDescent="0.2">
      <c r="M652" s="2"/>
      <c r="N652" s="2"/>
      <c r="O652" s="2"/>
      <c r="P652" s="2"/>
      <c r="Q652" s="3"/>
      <c r="S652" s="54"/>
      <c r="T652" s="54"/>
      <c r="U652" s="54"/>
      <c r="AE652" s="34"/>
      <c r="AF652" s="34"/>
      <c r="AG652" s="34"/>
      <c r="AH652" s="2"/>
    </row>
    <row r="653" spans="13:34" s="51" customFormat="1" x14ac:dyDescent="0.2">
      <c r="M653" s="2"/>
      <c r="N653" s="2"/>
      <c r="O653" s="2"/>
      <c r="P653" s="2"/>
      <c r="Q653" s="3"/>
      <c r="S653" s="54"/>
      <c r="T653" s="54"/>
      <c r="U653" s="54"/>
      <c r="AE653" s="34"/>
      <c r="AF653" s="34"/>
      <c r="AG653" s="34"/>
      <c r="AH653" s="2"/>
    </row>
    <row r="654" spans="13:34" s="51" customFormat="1" x14ac:dyDescent="0.2">
      <c r="M654" s="2"/>
      <c r="N654" s="2"/>
      <c r="O654" s="2"/>
      <c r="P654" s="2"/>
      <c r="Q654" s="3"/>
      <c r="S654" s="54"/>
      <c r="T654" s="54"/>
      <c r="U654" s="54"/>
      <c r="AE654" s="34"/>
      <c r="AF654" s="34"/>
      <c r="AG654" s="34"/>
      <c r="AH654" s="2"/>
    </row>
    <row r="655" spans="13:34" s="51" customFormat="1" x14ac:dyDescent="0.2">
      <c r="M655" s="2"/>
      <c r="N655" s="2"/>
      <c r="O655" s="2"/>
      <c r="P655" s="2"/>
      <c r="Q655" s="3"/>
      <c r="S655" s="54"/>
      <c r="T655" s="54"/>
      <c r="U655" s="54"/>
      <c r="AE655" s="34"/>
      <c r="AF655" s="34"/>
      <c r="AG655" s="34"/>
      <c r="AH655" s="2"/>
    </row>
    <row r="656" spans="13:34" s="51" customFormat="1" x14ac:dyDescent="0.2">
      <c r="M656" s="2"/>
      <c r="N656" s="2"/>
      <c r="O656" s="2"/>
      <c r="P656" s="2"/>
      <c r="Q656" s="3"/>
      <c r="S656" s="54"/>
      <c r="T656" s="54"/>
      <c r="U656" s="54"/>
      <c r="AE656" s="34"/>
      <c r="AF656" s="34"/>
      <c r="AG656" s="34"/>
      <c r="AH656" s="2"/>
    </row>
    <row r="657" spans="13:34" s="51" customFormat="1" x14ac:dyDescent="0.2">
      <c r="M657" s="2"/>
      <c r="N657" s="2"/>
      <c r="O657" s="2"/>
      <c r="P657" s="2"/>
      <c r="Q657" s="3"/>
      <c r="S657" s="54"/>
      <c r="T657" s="54"/>
      <c r="U657" s="54"/>
      <c r="AE657" s="34"/>
      <c r="AF657" s="34"/>
      <c r="AG657" s="34"/>
      <c r="AH657" s="2"/>
    </row>
    <row r="658" spans="13:34" s="51" customFormat="1" x14ac:dyDescent="0.2">
      <c r="M658" s="2"/>
      <c r="N658" s="2"/>
      <c r="O658" s="2"/>
      <c r="P658" s="2"/>
      <c r="Q658" s="3"/>
      <c r="S658" s="54"/>
      <c r="T658" s="54"/>
      <c r="U658" s="54"/>
      <c r="AE658" s="34"/>
      <c r="AF658" s="34"/>
      <c r="AG658" s="34"/>
      <c r="AH658" s="2"/>
    </row>
    <row r="659" spans="13:34" s="51" customFormat="1" x14ac:dyDescent="0.2">
      <c r="M659" s="2"/>
      <c r="N659" s="2"/>
      <c r="O659" s="2"/>
      <c r="P659" s="2"/>
      <c r="Q659" s="3"/>
      <c r="S659" s="54"/>
      <c r="T659" s="54"/>
      <c r="U659" s="54"/>
      <c r="AE659" s="34"/>
      <c r="AF659" s="34"/>
      <c r="AG659" s="34"/>
      <c r="AH659" s="2"/>
    </row>
    <row r="660" spans="13:34" s="51" customFormat="1" x14ac:dyDescent="0.2">
      <c r="M660" s="2"/>
      <c r="N660" s="2"/>
      <c r="O660" s="2"/>
      <c r="P660" s="2"/>
      <c r="Q660" s="3"/>
      <c r="S660" s="54"/>
      <c r="T660" s="54"/>
      <c r="U660" s="54"/>
      <c r="AE660" s="34"/>
      <c r="AF660" s="34"/>
      <c r="AG660" s="34"/>
      <c r="AH660" s="2"/>
    </row>
    <row r="661" spans="13:34" s="51" customFormat="1" x14ac:dyDescent="0.2">
      <c r="M661" s="2"/>
      <c r="N661" s="2"/>
      <c r="O661" s="2"/>
      <c r="P661" s="2"/>
      <c r="Q661" s="3"/>
      <c r="S661" s="54"/>
      <c r="T661" s="54"/>
      <c r="U661" s="54"/>
      <c r="AE661" s="34"/>
      <c r="AF661" s="34"/>
      <c r="AG661" s="34"/>
      <c r="AH661" s="2"/>
    </row>
    <row r="662" spans="13:34" s="51" customFormat="1" x14ac:dyDescent="0.2">
      <c r="M662" s="2"/>
      <c r="N662" s="2"/>
      <c r="O662" s="2"/>
      <c r="P662" s="2"/>
      <c r="Q662" s="3"/>
      <c r="S662" s="54"/>
      <c r="T662" s="54"/>
      <c r="U662" s="54"/>
      <c r="AE662" s="34"/>
      <c r="AF662" s="34"/>
      <c r="AG662" s="34"/>
      <c r="AH662" s="2"/>
    </row>
    <row r="663" spans="13:34" s="51" customFormat="1" x14ac:dyDescent="0.2">
      <c r="M663" s="2"/>
      <c r="N663" s="2"/>
      <c r="O663" s="2"/>
      <c r="P663" s="2"/>
      <c r="Q663" s="3"/>
      <c r="S663" s="54"/>
      <c r="T663" s="54"/>
      <c r="U663" s="54"/>
      <c r="AE663" s="34"/>
      <c r="AF663" s="34"/>
      <c r="AG663" s="34"/>
      <c r="AH663" s="2"/>
    </row>
    <row r="664" spans="13:34" s="51" customFormat="1" x14ac:dyDescent="0.2">
      <c r="M664" s="2"/>
      <c r="N664" s="2"/>
      <c r="O664" s="2"/>
      <c r="P664" s="2"/>
      <c r="Q664" s="3"/>
      <c r="S664" s="54"/>
      <c r="T664" s="54"/>
      <c r="U664" s="54"/>
      <c r="AE664" s="34"/>
      <c r="AF664" s="34"/>
      <c r="AG664" s="34"/>
      <c r="AH664" s="2"/>
    </row>
    <row r="665" spans="13:34" s="51" customFormat="1" x14ac:dyDescent="0.2">
      <c r="M665" s="2"/>
      <c r="N665" s="2"/>
      <c r="O665" s="2"/>
      <c r="P665" s="2"/>
      <c r="Q665" s="3"/>
      <c r="S665" s="54"/>
      <c r="T665" s="54"/>
      <c r="U665" s="54"/>
      <c r="AE665" s="34"/>
      <c r="AF665" s="34"/>
      <c r="AG665" s="34"/>
      <c r="AH665" s="2"/>
    </row>
    <row r="666" spans="13:34" s="51" customFormat="1" x14ac:dyDescent="0.2">
      <c r="M666" s="2"/>
      <c r="N666" s="2"/>
      <c r="O666" s="2"/>
      <c r="P666" s="2"/>
      <c r="Q666" s="3"/>
      <c r="S666" s="54"/>
      <c r="T666" s="54"/>
      <c r="U666" s="54"/>
      <c r="AE666" s="34"/>
      <c r="AF666" s="34"/>
      <c r="AG666" s="34"/>
      <c r="AH666" s="2"/>
    </row>
    <row r="667" spans="13:34" s="51" customFormat="1" x14ac:dyDescent="0.2">
      <c r="M667" s="2"/>
      <c r="N667" s="2"/>
      <c r="O667" s="2"/>
      <c r="P667" s="2"/>
      <c r="Q667" s="3"/>
      <c r="S667" s="54"/>
      <c r="T667" s="54"/>
      <c r="U667" s="54"/>
      <c r="AE667" s="34"/>
      <c r="AF667" s="34"/>
      <c r="AG667" s="34"/>
      <c r="AH667" s="2"/>
    </row>
    <row r="668" spans="13:34" s="51" customFormat="1" x14ac:dyDescent="0.2">
      <c r="M668" s="2"/>
      <c r="N668" s="2"/>
      <c r="O668" s="2"/>
      <c r="P668" s="2"/>
      <c r="Q668" s="3"/>
      <c r="S668" s="54"/>
      <c r="T668" s="54"/>
      <c r="U668" s="54"/>
      <c r="AE668" s="34"/>
      <c r="AF668" s="34"/>
      <c r="AG668" s="34"/>
      <c r="AH668" s="2"/>
    </row>
    <row r="669" spans="13:34" s="51" customFormat="1" x14ac:dyDescent="0.2">
      <c r="M669" s="2"/>
      <c r="N669" s="2"/>
      <c r="O669" s="2"/>
      <c r="P669" s="2"/>
      <c r="Q669" s="3"/>
      <c r="S669" s="54"/>
      <c r="T669" s="54"/>
      <c r="U669" s="54"/>
      <c r="AE669" s="34"/>
      <c r="AF669" s="34"/>
      <c r="AG669" s="34"/>
      <c r="AH669" s="2"/>
    </row>
    <row r="670" spans="13:34" s="51" customFormat="1" x14ac:dyDescent="0.2">
      <c r="M670" s="2"/>
      <c r="N670" s="2"/>
      <c r="O670" s="2"/>
      <c r="P670" s="2"/>
      <c r="Q670" s="3"/>
      <c r="S670" s="54"/>
      <c r="T670" s="54"/>
      <c r="U670" s="54"/>
      <c r="AE670" s="34"/>
      <c r="AF670" s="34"/>
      <c r="AG670" s="34"/>
      <c r="AH670" s="2"/>
    </row>
    <row r="671" spans="13:34" s="51" customFormat="1" x14ac:dyDescent="0.2">
      <c r="M671" s="2"/>
      <c r="N671" s="2"/>
      <c r="O671" s="2"/>
      <c r="P671" s="2"/>
      <c r="Q671" s="3"/>
      <c r="S671" s="54"/>
      <c r="T671" s="54"/>
      <c r="U671" s="54"/>
      <c r="AE671" s="34"/>
      <c r="AF671" s="34"/>
      <c r="AG671" s="34"/>
      <c r="AH671" s="2"/>
    </row>
    <row r="672" spans="13:34" s="51" customFormat="1" x14ac:dyDescent="0.2">
      <c r="M672" s="2"/>
      <c r="N672" s="2"/>
      <c r="O672" s="2"/>
      <c r="P672" s="2"/>
      <c r="Q672" s="3"/>
      <c r="S672" s="54"/>
      <c r="T672" s="54"/>
      <c r="U672" s="54"/>
      <c r="AE672" s="34"/>
      <c r="AF672" s="34"/>
      <c r="AG672" s="34"/>
      <c r="AH672" s="2"/>
    </row>
    <row r="673" spans="13:34" s="51" customFormat="1" x14ac:dyDescent="0.2">
      <c r="M673" s="2"/>
      <c r="N673" s="2"/>
      <c r="O673" s="2"/>
      <c r="P673" s="2"/>
      <c r="Q673" s="3"/>
      <c r="S673" s="54"/>
      <c r="T673" s="54"/>
      <c r="U673" s="54"/>
      <c r="AE673" s="34"/>
      <c r="AF673" s="34"/>
      <c r="AG673" s="34"/>
      <c r="AH673" s="2"/>
    </row>
    <row r="674" spans="13:34" s="51" customFormat="1" x14ac:dyDescent="0.2">
      <c r="M674" s="2"/>
      <c r="N674" s="2"/>
      <c r="O674" s="2"/>
      <c r="P674" s="2"/>
      <c r="Q674" s="3"/>
      <c r="S674" s="54"/>
      <c r="T674" s="54"/>
      <c r="U674" s="54"/>
      <c r="AE674" s="34"/>
      <c r="AF674" s="34"/>
      <c r="AG674" s="34"/>
      <c r="AH674" s="2"/>
    </row>
    <row r="675" spans="13:34" s="51" customFormat="1" x14ac:dyDescent="0.2">
      <c r="M675" s="2"/>
      <c r="N675" s="2"/>
      <c r="O675" s="2"/>
      <c r="P675" s="2"/>
      <c r="Q675" s="3"/>
      <c r="S675" s="54"/>
      <c r="T675" s="54"/>
      <c r="U675" s="54"/>
      <c r="AE675" s="34"/>
      <c r="AF675" s="34"/>
      <c r="AG675" s="34"/>
      <c r="AH675" s="2"/>
    </row>
    <row r="676" spans="13:34" s="51" customFormat="1" x14ac:dyDescent="0.2">
      <c r="M676" s="2"/>
      <c r="N676" s="2"/>
      <c r="O676" s="2"/>
      <c r="P676" s="2"/>
      <c r="Q676" s="3"/>
      <c r="S676" s="54"/>
      <c r="T676" s="54"/>
      <c r="U676" s="54"/>
      <c r="AE676" s="34"/>
      <c r="AF676" s="34"/>
      <c r="AG676" s="34"/>
      <c r="AH676" s="2"/>
    </row>
    <row r="677" spans="13:34" s="51" customFormat="1" x14ac:dyDescent="0.2">
      <c r="M677" s="2"/>
      <c r="N677" s="2"/>
      <c r="O677" s="2"/>
      <c r="P677" s="2"/>
      <c r="Q677" s="3"/>
      <c r="S677" s="54"/>
      <c r="T677" s="54"/>
      <c r="U677" s="54"/>
      <c r="AE677" s="34"/>
      <c r="AF677" s="34"/>
      <c r="AG677" s="34"/>
      <c r="AH677" s="2"/>
    </row>
    <row r="678" spans="13:34" s="51" customFormat="1" x14ac:dyDescent="0.2">
      <c r="M678" s="2"/>
      <c r="N678" s="2"/>
      <c r="O678" s="2"/>
      <c r="P678" s="2"/>
      <c r="Q678" s="3"/>
      <c r="S678" s="54"/>
      <c r="T678" s="54"/>
      <c r="U678" s="54"/>
      <c r="AE678" s="34"/>
      <c r="AF678" s="34"/>
      <c r="AG678" s="34"/>
      <c r="AH678" s="2"/>
    </row>
    <row r="679" spans="13:34" s="51" customFormat="1" x14ac:dyDescent="0.2">
      <c r="M679" s="2"/>
      <c r="N679" s="2"/>
      <c r="O679" s="2"/>
      <c r="P679" s="2"/>
      <c r="Q679" s="3"/>
      <c r="S679" s="54"/>
      <c r="T679" s="54"/>
      <c r="U679" s="54"/>
      <c r="AE679" s="34"/>
      <c r="AF679" s="34"/>
      <c r="AG679" s="34"/>
      <c r="AH679" s="2"/>
    </row>
    <row r="680" spans="13:34" s="51" customFormat="1" x14ac:dyDescent="0.2">
      <c r="M680" s="2"/>
      <c r="N680" s="2"/>
      <c r="O680" s="2"/>
      <c r="P680" s="2"/>
      <c r="Q680" s="3"/>
      <c r="S680" s="54"/>
      <c r="T680" s="54"/>
      <c r="U680" s="54"/>
      <c r="AE680" s="34"/>
      <c r="AF680" s="34"/>
      <c r="AG680" s="34"/>
      <c r="AH680" s="2"/>
    </row>
    <row r="681" spans="13:34" s="51" customFormat="1" x14ac:dyDescent="0.2">
      <c r="M681" s="2"/>
      <c r="N681" s="2"/>
      <c r="O681" s="2"/>
      <c r="P681" s="2"/>
      <c r="Q681" s="3"/>
      <c r="S681" s="54"/>
      <c r="T681" s="54"/>
      <c r="U681" s="54"/>
      <c r="AE681" s="34"/>
      <c r="AF681" s="34"/>
      <c r="AG681" s="34"/>
      <c r="AH681" s="2"/>
    </row>
    <row r="682" spans="13:34" s="51" customFormat="1" x14ac:dyDescent="0.2">
      <c r="M682" s="2"/>
      <c r="N682" s="2"/>
      <c r="O682" s="2"/>
      <c r="P682" s="2"/>
      <c r="Q682" s="3"/>
      <c r="S682" s="54"/>
      <c r="T682" s="54"/>
      <c r="U682" s="54"/>
      <c r="AE682" s="34"/>
      <c r="AF682" s="34"/>
      <c r="AG682" s="34"/>
      <c r="AH682" s="2"/>
    </row>
    <row r="683" spans="13:34" s="51" customFormat="1" x14ac:dyDescent="0.2">
      <c r="M683" s="2"/>
      <c r="N683" s="2"/>
      <c r="O683" s="2"/>
      <c r="P683" s="2"/>
      <c r="Q683" s="3"/>
      <c r="S683" s="54"/>
      <c r="T683" s="54"/>
      <c r="U683" s="54"/>
      <c r="AE683" s="34"/>
      <c r="AF683" s="34"/>
      <c r="AG683" s="34"/>
      <c r="AH683" s="2"/>
    </row>
    <row r="684" spans="13:34" s="51" customFormat="1" x14ac:dyDescent="0.2">
      <c r="M684" s="2"/>
      <c r="N684" s="2"/>
      <c r="O684" s="2"/>
      <c r="P684" s="2"/>
      <c r="Q684" s="3"/>
      <c r="S684" s="54"/>
      <c r="T684" s="54"/>
      <c r="U684" s="54"/>
      <c r="AE684" s="34"/>
      <c r="AF684" s="34"/>
      <c r="AG684" s="34"/>
      <c r="AH684" s="2"/>
    </row>
    <row r="685" spans="13:34" s="51" customFormat="1" x14ac:dyDescent="0.2">
      <c r="M685" s="2"/>
      <c r="N685" s="2"/>
      <c r="O685" s="2"/>
      <c r="P685" s="2"/>
      <c r="Q685" s="3"/>
      <c r="S685" s="54"/>
      <c r="T685" s="54"/>
      <c r="U685" s="54"/>
      <c r="AE685" s="34"/>
      <c r="AF685" s="34"/>
      <c r="AG685" s="34"/>
      <c r="AH685" s="2"/>
    </row>
    <row r="686" spans="13:34" s="51" customFormat="1" x14ac:dyDescent="0.2">
      <c r="M686" s="2"/>
      <c r="N686" s="2"/>
      <c r="O686" s="2"/>
      <c r="P686" s="2"/>
      <c r="Q686" s="3"/>
      <c r="S686" s="54"/>
      <c r="T686" s="54"/>
      <c r="U686" s="54"/>
      <c r="AE686" s="34"/>
      <c r="AF686" s="34"/>
      <c r="AG686" s="34"/>
      <c r="AH686" s="2"/>
    </row>
    <row r="687" spans="13:34" s="51" customFormat="1" x14ac:dyDescent="0.2">
      <c r="M687" s="2"/>
      <c r="N687" s="2"/>
      <c r="O687" s="2"/>
      <c r="P687" s="2"/>
      <c r="Q687" s="3"/>
      <c r="S687" s="54"/>
      <c r="T687" s="54"/>
      <c r="U687" s="54"/>
      <c r="AE687" s="34"/>
      <c r="AF687" s="34"/>
      <c r="AG687" s="34"/>
      <c r="AH687" s="2"/>
    </row>
    <row r="688" spans="13:34" s="51" customFormat="1" x14ac:dyDescent="0.2">
      <c r="M688" s="2"/>
      <c r="N688" s="2"/>
      <c r="O688" s="2"/>
      <c r="P688" s="2"/>
      <c r="Q688" s="3"/>
      <c r="S688" s="54"/>
      <c r="T688" s="54"/>
      <c r="U688" s="54"/>
      <c r="AE688" s="34"/>
      <c r="AF688" s="34"/>
      <c r="AG688" s="34"/>
      <c r="AH688" s="2"/>
    </row>
    <row r="689" spans="13:34" s="51" customFormat="1" x14ac:dyDescent="0.2">
      <c r="M689" s="2"/>
      <c r="N689" s="2"/>
      <c r="O689" s="2"/>
      <c r="P689" s="2"/>
      <c r="Q689" s="3"/>
      <c r="S689" s="54"/>
      <c r="T689" s="54"/>
      <c r="U689" s="54"/>
      <c r="AE689" s="34"/>
      <c r="AF689" s="34"/>
      <c r="AG689" s="34"/>
      <c r="AH689" s="2"/>
    </row>
    <row r="690" spans="13:34" s="51" customFormat="1" x14ac:dyDescent="0.2">
      <c r="M690" s="2"/>
      <c r="N690" s="2"/>
      <c r="O690" s="2"/>
      <c r="P690" s="2"/>
      <c r="Q690" s="3"/>
      <c r="S690" s="54"/>
      <c r="T690" s="54"/>
      <c r="U690" s="54"/>
      <c r="AE690" s="34"/>
      <c r="AF690" s="34"/>
      <c r="AG690" s="34"/>
      <c r="AH690" s="2"/>
    </row>
    <row r="691" spans="13:34" s="51" customFormat="1" x14ac:dyDescent="0.2">
      <c r="M691" s="2"/>
      <c r="N691" s="2"/>
      <c r="O691" s="2"/>
      <c r="P691" s="2"/>
      <c r="Q691" s="3"/>
      <c r="S691" s="54"/>
      <c r="T691" s="54"/>
      <c r="U691" s="54"/>
      <c r="AE691" s="34"/>
      <c r="AF691" s="34"/>
      <c r="AG691" s="34"/>
      <c r="AH691" s="2"/>
    </row>
    <row r="692" spans="13:34" s="51" customFormat="1" x14ac:dyDescent="0.2">
      <c r="M692" s="2"/>
      <c r="N692" s="2"/>
      <c r="O692" s="2"/>
      <c r="P692" s="2"/>
      <c r="Q692" s="3"/>
      <c r="S692" s="54"/>
      <c r="T692" s="54"/>
      <c r="U692" s="54"/>
      <c r="AE692" s="34"/>
      <c r="AF692" s="34"/>
      <c r="AG692" s="34"/>
      <c r="AH692" s="2"/>
    </row>
    <row r="693" spans="13:34" s="51" customFormat="1" x14ac:dyDescent="0.2">
      <c r="M693" s="2"/>
      <c r="N693" s="2"/>
      <c r="O693" s="2"/>
      <c r="P693" s="2"/>
      <c r="Q693" s="3"/>
      <c r="S693" s="54"/>
      <c r="T693" s="54"/>
      <c r="U693" s="54"/>
      <c r="AE693" s="34"/>
      <c r="AF693" s="34"/>
      <c r="AG693" s="34"/>
      <c r="AH693" s="2"/>
    </row>
    <row r="694" spans="13:34" s="51" customFormat="1" x14ac:dyDescent="0.2">
      <c r="M694" s="2"/>
      <c r="N694" s="2"/>
      <c r="O694" s="2"/>
      <c r="P694" s="2"/>
      <c r="Q694" s="3"/>
      <c r="S694" s="54"/>
      <c r="T694" s="54"/>
      <c r="U694" s="54"/>
      <c r="AE694" s="34"/>
      <c r="AF694" s="34"/>
      <c r="AG694" s="34"/>
      <c r="AH694" s="2"/>
    </row>
    <row r="695" spans="13:34" s="51" customFormat="1" x14ac:dyDescent="0.2">
      <c r="M695" s="2"/>
      <c r="N695" s="2"/>
      <c r="O695" s="2"/>
      <c r="P695" s="2"/>
      <c r="Q695" s="3"/>
      <c r="S695" s="54"/>
      <c r="T695" s="54"/>
      <c r="U695" s="54"/>
      <c r="AE695" s="34"/>
      <c r="AF695" s="34"/>
      <c r="AG695" s="34"/>
      <c r="AH695" s="2"/>
    </row>
    <row r="696" spans="13:34" s="51" customFormat="1" x14ac:dyDescent="0.2">
      <c r="M696" s="2"/>
      <c r="N696" s="2"/>
      <c r="O696" s="2"/>
      <c r="P696" s="2"/>
      <c r="Q696" s="3"/>
      <c r="S696" s="54"/>
      <c r="T696" s="54"/>
      <c r="U696" s="54"/>
      <c r="AE696" s="34"/>
      <c r="AF696" s="34"/>
      <c r="AG696" s="34"/>
      <c r="AH696" s="2"/>
    </row>
    <row r="697" spans="13:34" s="51" customFormat="1" x14ac:dyDescent="0.2">
      <c r="M697" s="2"/>
      <c r="N697" s="2"/>
      <c r="O697" s="2"/>
      <c r="P697" s="2"/>
      <c r="Q697" s="3"/>
      <c r="S697" s="54"/>
      <c r="T697" s="54"/>
      <c r="U697" s="54"/>
      <c r="AE697" s="34"/>
      <c r="AF697" s="34"/>
      <c r="AG697" s="34"/>
      <c r="AH697" s="2"/>
    </row>
    <row r="698" spans="13:34" s="51" customFormat="1" x14ac:dyDescent="0.2">
      <c r="M698" s="2"/>
      <c r="N698" s="2"/>
      <c r="O698" s="2"/>
      <c r="P698" s="2"/>
      <c r="Q698" s="3"/>
      <c r="S698" s="54"/>
      <c r="T698" s="54"/>
      <c r="U698" s="54"/>
      <c r="AE698" s="34"/>
      <c r="AF698" s="34"/>
      <c r="AG698" s="34"/>
      <c r="AH698" s="2"/>
    </row>
    <row r="699" spans="13:34" s="51" customFormat="1" x14ac:dyDescent="0.2">
      <c r="M699" s="2"/>
      <c r="N699" s="2"/>
      <c r="O699" s="2"/>
      <c r="P699" s="2"/>
      <c r="Q699" s="3"/>
      <c r="S699" s="54"/>
      <c r="T699" s="54"/>
      <c r="U699" s="54"/>
      <c r="AE699" s="34"/>
      <c r="AF699" s="34"/>
      <c r="AG699" s="34"/>
      <c r="AH699" s="2"/>
    </row>
    <row r="700" spans="13:34" s="51" customFormat="1" x14ac:dyDescent="0.2">
      <c r="M700" s="2"/>
      <c r="N700" s="2"/>
      <c r="O700" s="2"/>
      <c r="P700" s="2"/>
      <c r="Q700" s="3"/>
      <c r="S700" s="54"/>
      <c r="T700" s="54"/>
      <c r="U700" s="54"/>
      <c r="AE700" s="34"/>
      <c r="AF700" s="34"/>
      <c r="AG700" s="34"/>
      <c r="AH700" s="2"/>
    </row>
    <row r="701" spans="13:34" s="51" customFormat="1" x14ac:dyDescent="0.2">
      <c r="M701" s="2"/>
      <c r="N701" s="2"/>
      <c r="O701" s="2"/>
      <c r="P701" s="2"/>
      <c r="Q701" s="3"/>
      <c r="S701" s="54"/>
      <c r="T701" s="54"/>
      <c r="U701" s="54"/>
      <c r="AE701" s="34"/>
      <c r="AF701" s="34"/>
      <c r="AG701" s="34"/>
      <c r="AH701" s="2"/>
    </row>
    <row r="702" spans="13:34" s="51" customFormat="1" x14ac:dyDescent="0.2">
      <c r="M702" s="2"/>
      <c r="N702" s="2"/>
      <c r="O702" s="2"/>
      <c r="P702" s="2"/>
      <c r="Q702" s="3"/>
      <c r="S702" s="54"/>
      <c r="T702" s="54"/>
      <c r="U702" s="54"/>
      <c r="AE702" s="34"/>
      <c r="AF702" s="34"/>
      <c r="AG702" s="34"/>
      <c r="AH702" s="2"/>
    </row>
    <row r="703" spans="13:34" s="51" customFormat="1" x14ac:dyDescent="0.2">
      <c r="M703" s="2"/>
      <c r="N703" s="2"/>
      <c r="O703" s="2"/>
      <c r="P703" s="2"/>
      <c r="Q703" s="3"/>
      <c r="S703" s="54"/>
      <c r="T703" s="54"/>
      <c r="U703" s="54"/>
      <c r="AE703" s="34"/>
      <c r="AF703" s="34"/>
      <c r="AG703" s="34"/>
      <c r="AH703" s="2"/>
    </row>
    <row r="704" spans="13:34" s="51" customFormat="1" x14ac:dyDescent="0.2">
      <c r="M704" s="2"/>
      <c r="N704" s="2"/>
      <c r="O704" s="2"/>
      <c r="P704" s="2"/>
      <c r="Q704" s="3"/>
      <c r="S704" s="54"/>
      <c r="T704" s="54"/>
      <c r="U704" s="54"/>
      <c r="AE704" s="34"/>
      <c r="AF704" s="34"/>
      <c r="AG704" s="34"/>
      <c r="AH704" s="2"/>
    </row>
    <row r="705" spans="13:34" s="51" customFormat="1" x14ac:dyDescent="0.2">
      <c r="M705" s="2"/>
      <c r="N705" s="2"/>
      <c r="O705" s="2"/>
      <c r="P705" s="2"/>
      <c r="Q705" s="3"/>
      <c r="S705" s="54"/>
      <c r="T705" s="54"/>
      <c r="U705" s="54"/>
      <c r="AE705" s="34"/>
      <c r="AF705" s="34"/>
      <c r="AG705" s="34"/>
      <c r="AH705" s="2"/>
    </row>
    <row r="706" spans="13:34" s="51" customFormat="1" x14ac:dyDescent="0.2">
      <c r="M706" s="2"/>
      <c r="N706" s="2"/>
      <c r="O706" s="2"/>
      <c r="P706" s="2"/>
      <c r="Q706" s="3"/>
      <c r="S706" s="54"/>
      <c r="T706" s="54"/>
      <c r="U706" s="54"/>
      <c r="AE706" s="34"/>
      <c r="AF706" s="34"/>
      <c r="AG706" s="34"/>
      <c r="AH706" s="2"/>
    </row>
    <row r="707" spans="13:34" s="51" customFormat="1" x14ac:dyDescent="0.2">
      <c r="M707" s="2"/>
      <c r="N707" s="2"/>
      <c r="O707" s="2"/>
      <c r="P707" s="2"/>
      <c r="Q707" s="3"/>
      <c r="S707" s="54"/>
      <c r="T707" s="54"/>
      <c r="U707" s="54"/>
      <c r="AE707" s="34"/>
      <c r="AF707" s="34"/>
      <c r="AG707" s="34"/>
      <c r="AH707" s="2"/>
    </row>
    <row r="708" spans="13:34" s="51" customFormat="1" x14ac:dyDescent="0.2">
      <c r="M708" s="2"/>
      <c r="N708" s="2"/>
      <c r="O708" s="2"/>
      <c r="P708" s="2"/>
      <c r="Q708" s="3"/>
      <c r="S708" s="54"/>
      <c r="T708" s="54"/>
      <c r="U708" s="54"/>
      <c r="AE708" s="34"/>
      <c r="AF708" s="34"/>
      <c r="AG708" s="34"/>
      <c r="AH708" s="2"/>
    </row>
    <row r="709" spans="13:34" s="51" customFormat="1" x14ac:dyDescent="0.2">
      <c r="M709" s="2"/>
      <c r="N709" s="2"/>
      <c r="O709" s="2"/>
      <c r="P709" s="2"/>
      <c r="Q709" s="3"/>
      <c r="S709" s="54"/>
      <c r="T709" s="54"/>
      <c r="U709" s="54"/>
      <c r="AE709" s="34"/>
      <c r="AF709" s="34"/>
      <c r="AG709" s="34"/>
      <c r="AH709" s="2"/>
    </row>
    <row r="710" spans="13:34" s="51" customFormat="1" x14ac:dyDescent="0.2">
      <c r="M710" s="2"/>
      <c r="N710" s="2"/>
      <c r="O710" s="2"/>
      <c r="P710" s="2"/>
      <c r="Q710" s="3"/>
      <c r="S710" s="54"/>
      <c r="T710" s="54"/>
      <c r="U710" s="54"/>
      <c r="AE710" s="34"/>
      <c r="AF710" s="34"/>
      <c r="AG710" s="34"/>
      <c r="AH710" s="2"/>
    </row>
    <row r="711" spans="13:34" s="51" customFormat="1" x14ac:dyDescent="0.2">
      <c r="M711" s="2"/>
      <c r="N711" s="2"/>
      <c r="O711" s="2"/>
      <c r="P711" s="2"/>
      <c r="Q711" s="3"/>
      <c r="S711" s="54"/>
      <c r="T711" s="54"/>
      <c r="U711" s="54"/>
      <c r="AE711" s="34"/>
      <c r="AF711" s="34"/>
      <c r="AG711" s="34"/>
      <c r="AH711" s="2"/>
    </row>
    <row r="712" spans="13:34" s="51" customFormat="1" x14ac:dyDescent="0.2">
      <c r="M712" s="2"/>
      <c r="N712" s="2"/>
      <c r="O712" s="2"/>
      <c r="P712" s="2"/>
      <c r="Q712" s="3"/>
      <c r="S712" s="54"/>
      <c r="T712" s="54"/>
      <c r="U712" s="54"/>
      <c r="AE712" s="34"/>
      <c r="AF712" s="34"/>
      <c r="AG712" s="34"/>
      <c r="AH712" s="2"/>
    </row>
    <row r="713" spans="13:34" s="51" customFormat="1" x14ac:dyDescent="0.2">
      <c r="M713" s="2"/>
      <c r="N713" s="2"/>
      <c r="O713" s="2"/>
      <c r="P713" s="2"/>
      <c r="Q713" s="3"/>
      <c r="S713" s="54"/>
      <c r="T713" s="54"/>
      <c r="U713" s="54"/>
      <c r="AE713" s="34"/>
      <c r="AF713" s="34"/>
      <c r="AG713" s="34"/>
      <c r="AH713" s="2"/>
    </row>
    <row r="714" spans="13:34" s="51" customFormat="1" x14ac:dyDescent="0.2">
      <c r="M714" s="2"/>
      <c r="N714" s="2"/>
      <c r="O714" s="2"/>
      <c r="P714" s="2"/>
      <c r="Q714" s="3"/>
      <c r="S714" s="54"/>
      <c r="T714" s="54"/>
      <c r="U714" s="54"/>
      <c r="AE714" s="34"/>
      <c r="AF714" s="34"/>
      <c r="AG714" s="34"/>
      <c r="AH714" s="2"/>
    </row>
    <row r="715" spans="13:34" s="51" customFormat="1" x14ac:dyDescent="0.2">
      <c r="M715" s="2"/>
      <c r="N715" s="2"/>
      <c r="O715" s="2"/>
      <c r="P715" s="2"/>
      <c r="Q715" s="3"/>
      <c r="S715" s="54"/>
      <c r="T715" s="54"/>
      <c r="U715" s="54"/>
      <c r="AE715" s="34"/>
      <c r="AF715" s="34"/>
      <c r="AG715" s="34"/>
      <c r="AH715" s="2"/>
    </row>
    <row r="716" spans="13:34" s="51" customFormat="1" x14ac:dyDescent="0.2">
      <c r="M716" s="2"/>
      <c r="N716" s="2"/>
      <c r="O716" s="2"/>
      <c r="P716" s="2"/>
      <c r="Q716" s="3"/>
      <c r="S716" s="54"/>
      <c r="T716" s="54"/>
      <c r="U716" s="54"/>
      <c r="AE716" s="34"/>
      <c r="AF716" s="34"/>
      <c r="AG716" s="34"/>
      <c r="AH716" s="2"/>
    </row>
    <row r="717" spans="13:34" s="51" customFormat="1" x14ac:dyDescent="0.2">
      <c r="M717" s="2"/>
      <c r="N717" s="2"/>
      <c r="O717" s="2"/>
      <c r="P717" s="2"/>
      <c r="Q717" s="3"/>
      <c r="S717" s="54"/>
      <c r="T717" s="54"/>
      <c r="U717" s="54"/>
      <c r="AE717" s="34"/>
      <c r="AF717" s="34"/>
      <c r="AG717" s="34"/>
      <c r="AH717" s="2"/>
    </row>
    <row r="718" spans="13:34" s="51" customFormat="1" x14ac:dyDescent="0.2">
      <c r="M718" s="2"/>
      <c r="N718" s="2"/>
      <c r="O718" s="2"/>
      <c r="P718" s="2"/>
      <c r="Q718" s="3"/>
      <c r="S718" s="54"/>
      <c r="T718" s="54"/>
      <c r="U718" s="54"/>
      <c r="AE718" s="34"/>
      <c r="AF718" s="34"/>
      <c r="AG718" s="34"/>
      <c r="AH718" s="2"/>
    </row>
    <row r="719" spans="13:34" s="51" customFormat="1" x14ac:dyDescent="0.2">
      <c r="M719" s="2"/>
      <c r="N719" s="2"/>
      <c r="O719" s="2"/>
      <c r="P719" s="2"/>
      <c r="Q719" s="3"/>
      <c r="S719" s="54"/>
      <c r="T719" s="54"/>
      <c r="U719" s="54"/>
      <c r="AE719" s="34"/>
      <c r="AF719" s="34"/>
      <c r="AG719" s="34"/>
      <c r="AH719" s="2"/>
    </row>
    <row r="720" spans="13:34" s="51" customFormat="1" x14ac:dyDescent="0.2">
      <c r="M720" s="2"/>
      <c r="N720" s="2"/>
      <c r="O720" s="2"/>
      <c r="P720" s="2"/>
      <c r="Q720" s="3"/>
      <c r="S720" s="54"/>
      <c r="T720" s="54"/>
      <c r="U720" s="54"/>
      <c r="AE720" s="34"/>
      <c r="AF720" s="34"/>
      <c r="AG720" s="34"/>
      <c r="AH720" s="2"/>
    </row>
    <row r="721" spans="13:34" s="51" customFormat="1" x14ac:dyDescent="0.2">
      <c r="M721" s="2"/>
      <c r="N721" s="2"/>
      <c r="O721" s="2"/>
      <c r="P721" s="2"/>
      <c r="Q721" s="3"/>
      <c r="S721" s="54"/>
      <c r="T721" s="54"/>
      <c r="U721" s="54"/>
      <c r="AE721" s="34"/>
      <c r="AF721" s="34"/>
      <c r="AG721" s="34"/>
      <c r="AH721" s="2"/>
    </row>
    <row r="722" spans="13:34" s="51" customFormat="1" x14ac:dyDescent="0.2">
      <c r="M722" s="2"/>
      <c r="N722" s="2"/>
      <c r="O722" s="2"/>
      <c r="P722" s="2"/>
      <c r="Q722" s="3"/>
      <c r="S722" s="54"/>
      <c r="T722" s="54"/>
      <c r="U722" s="54"/>
      <c r="AE722" s="34"/>
      <c r="AF722" s="34"/>
      <c r="AG722" s="34"/>
      <c r="AH722" s="2"/>
    </row>
    <row r="723" spans="13:34" s="51" customFormat="1" x14ac:dyDescent="0.2">
      <c r="M723" s="2"/>
      <c r="N723" s="2"/>
      <c r="O723" s="2"/>
      <c r="P723" s="2"/>
      <c r="Q723" s="3"/>
      <c r="S723" s="54"/>
      <c r="T723" s="54"/>
      <c r="U723" s="54"/>
      <c r="AE723" s="34"/>
      <c r="AF723" s="34"/>
      <c r="AG723" s="34"/>
      <c r="AH723" s="2"/>
    </row>
    <row r="724" spans="13:34" s="51" customFormat="1" x14ac:dyDescent="0.2">
      <c r="M724" s="2"/>
      <c r="N724" s="2"/>
      <c r="O724" s="2"/>
      <c r="P724" s="2"/>
      <c r="Q724" s="3"/>
      <c r="S724" s="54"/>
      <c r="T724" s="54"/>
      <c r="U724" s="54"/>
      <c r="AE724" s="34"/>
      <c r="AF724" s="34"/>
      <c r="AG724" s="34"/>
      <c r="AH724" s="2"/>
    </row>
    <row r="725" spans="13:34" s="51" customFormat="1" x14ac:dyDescent="0.2">
      <c r="M725" s="2"/>
      <c r="N725" s="2"/>
      <c r="O725" s="2"/>
      <c r="P725" s="2"/>
      <c r="Q725" s="3"/>
      <c r="S725" s="54"/>
      <c r="T725" s="54"/>
      <c r="U725" s="54"/>
      <c r="AE725" s="34"/>
      <c r="AF725" s="34"/>
      <c r="AG725" s="34"/>
      <c r="AH725" s="2"/>
    </row>
    <row r="726" spans="13:34" s="51" customFormat="1" x14ac:dyDescent="0.2">
      <c r="M726" s="2"/>
      <c r="N726" s="2"/>
      <c r="O726" s="2"/>
      <c r="P726" s="2"/>
      <c r="Q726" s="3"/>
      <c r="S726" s="54"/>
      <c r="T726" s="54"/>
      <c r="U726" s="54"/>
      <c r="AE726" s="34"/>
      <c r="AF726" s="34"/>
      <c r="AG726" s="34"/>
      <c r="AH726" s="2"/>
    </row>
    <row r="727" spans="13:34" s="51" customFormat="1" x14ac:dyDescent="0.2">
      <c r="M727" s="2"/>
      <c r="N727" s="2"/>
      <c r="O727" s="2"/>
      <c r="P727" s="2"/>
      <c r="Q727" s="3"/>
      <c r="S727" s="54"/>
      <c r="T727" s="54"/>
      <c r="U727" s="54"/>
      <c r="AE727" s="34"/>
      <c r="AF727" s="34"/>
      <c r="AG727" s="34"/>
      <c r="AH727" s="2"/>
    </row>
    <row r="728" spans="13:34" s="51" customFormat="1" x14ac:dyDescent="0.2">
      <c r="M728" s="2"/>
      <c r="N728" s="2"/>
      <c r="O728" s="2"/>
      <c r="P728" s="2"/>
      <c r="Q728" s="3"/>
      <c r="S728" s="54"/>
      <c r="T728" s="54"/>
      <c r="U728" s="54"/>
      <c r="AE728" s="34"/>
      <c r="AF728" s="34"/>
      <c r="AG728" s="34"/>
      <c r="AH728" s="2"/>
    </row>
    <row r="729" spans="13:34" s="51" customFormat="1" x14ac:dyDescent="0.2">
      <c r="M729" s="2"/>
      <c r="N729" s="2"/>
      <c r="O729" s="2"/>
      <c r="P729" s="2"/>
      <c r="Q729" s="3"/>
      <c r="S729" s="54"/>
      <c r="T729" s="54"/>
      <c r="U729" s="54"/>
      <c r="AE729" s="34"/>
      <c r="AF729" s="34"/>
      <c r="AG729" s="34"/>
      <c r="AH729" s="2"/>
    </row>
    <row r="730" spans="13:34" s="51" customFormat="1" x14ac:dyDescent="0.2">
      <c r="M730" s="2"/>
      <c r="N730" s="2"/>
      <c r="O730" s="2"/>
      <c r="P730" s="2"/>
      <c r="Q730" s="3"/>
      <c r="S730" s="54"/>
      <c r="T730" s="54"/>
      <c r="U730" s="54"/>
      <c r="AE730" s="34"/>
      <c r="AF730" s="34"/>
      <c r="AG730" s="34"/>
      <c r="AH730" s="2"/>
    </row>
    <row r="731" spans="13:34" s="51" customFormat="1" x14ac:dyDescent="0.2">
      <c r="M731" s="2"/>
      <c r="N731" s="2"/>
      <c r="O731" s="2"/>
      <c r="P731" s="2"/>
      <c r="Q731" s="3"/>
      <c r="S731" s="54"/>
      <c r="T731" s="54"/>
      <c r="U731" s="54"/>
      <c r="AE731" s="34"/>
      <c r="AF731" s="34"/>
      <c r="AG731" s="34"/>
      <c r="AH731" s="2"/>
    </row>
    <row r="732" spans="13:34" s="51" customFormat="1" x14ac:dyDescent="0.2">
      <c r="M732" s="2"/>
      <c r="N732" s="2"/>
      <c r="O732" s="2"/>
      <c r="P732" s="2"/>
      <c r="Q732" s="3"/>
      <c r="S732" s="54"/>
      <c r="T732" s="54"/>
      <c r="U732" s="54"/>
      <c r="AE732" s="34"/>
      <c r="AF732" s="34"/>
      <c r="AG732" s="34"/>
      <c r="AH732" s="2"/>
    </row>
    <row r="733" spans="13:34" s="51" customFormat="1" x14ac:dyDescent="0.2">
      <c r="M733" s="2"/>
      <c r="N733" s="2"/>
      <c r="O733" s="2"/>
      <c r="P733" s="2"/>
      <c r="Q733" s="3"/>
      <c r="S733" s="54"/>
      <c r="T733" s="54"/>
      <c r="U733" s="54"/>
      <c r="AE733" s="34"/>
      <c r="AF733" s="34"/>
      <c r="AG733" s="34"/>
      <c r="AH733" s="2"/>
    </row>
    <row r="734" spans="13:34" s="51" customFormat="1" x14ac:dyDescent="0.2">
      <c r="M734" s="2"/>
      <c r="N734" s="2"/>
      <c r="O734" s="2"/>
      <c r="P734" s="2"/>
      <c r="Q734" s="3"/>
      <c r="S734" s="54"/>
      <c r="T734" s="54"/>
      <c r="U734" s="54"/>
      <c r="AE734" s="34"/>
      <c r="AF734" s="34"/>
      <c r="AG734" s="34"/>
      <c r="AH734" s="2"/>
    </row>
    <row r="735" spans="13:34" s="51" customFormat="1" x14ac:dyDescent="0.2">
      <c r="M735" s="2"/>
      <c r="N735" s="2"/>
      <c r="O735" s="2"/>
      <c r="P735" s="2"/>
      <c r="Q735" s="3"/>
      <c r="S735" s="54"/>
      <c r="T735" s="54"/>
      <c r="U735" s="54"/>
      <c r="AE735" s="34"/>
      <c r="AF735" s="34"/>
      <c r="AG735" s="34"/>
      <c r="AH735" s="2"/>
    </row>
    <row r="736" spans="13:34" s="51" customFormat="1" x14ac:dyDescent="0.2">
      <c r="M736" s="2"/>
      <c r="N736" s="2"/>
      <c r="O736" s="2"/>
      <c r="P736" s="2"/>
      <c r="Q736" s="3"/>
      <c r="S736" s="54"/>
      <c r="T736" s="54"/>
      <c r="U736" s="54"/>
      <c r="AE736" s="34"/>
      <c r="AF736" s="34"/>
      <c r="AG736" s="34"/>
      <c r="AH736" s="2"/>
    </row>
    <row r="737" spans="13:34" s="51" customFormat="1" x14ac:dyDescent="0.2">
      <c r="M737" s="2"/>
      <c r="N737" s="2"/>
      <c r="O737" s="2"/>
      <c r="P737" s="2"/>
      <c r="Q737" s="3"/>
      <c r="S737" s="54"/>
      <c r="T737" s="54"/>
      <c r="U737" s="54"/>
      <c r="AE737" s="34"/>
      <c r="AF737" s="34"/>
      <c r="AG737" s="34"/>
      <c r="AH737" s="2"/>
    </row>
    <row r="738" spans="13:34" s="51" customFormat="1" x14ac:dyDescent="0.2">
      <c r="M738" s="2"/>
      <c r="N738" s="2"/>
      <c r="O738" s="2"/>
      <c r="P738" s="2"/>
      <c r="Q738" s="3"/>
      <c r="S738" s="54"/>
      <c r="T738" s="54"/>
      <c r="U738" s="54"/>
      <c r="AE738" s="34"/>
      <c r="AF738" s="34"/>
      <c r="AG738" s="34"/>
      <c r="AH738" s="2"/>
    </row>
    <row r="739" spans="13:34" s="51" customFormat="1" x14ac:dyDescent="0.2">
      <c r="M739" s="2"/>
      <c r="N739" s="2"/>
      <c r="O739" s="2"/>
      <c r="P739" s="2"/>
      <c r="Q739" s="3"/>
      <c r="S739" s="54"/>
      <c r="T739" s="54"/>
      <c r="U739" s="54"/>
      <c r="AE739" s="34"/>
      <c r="AF739" s="34"/>
      <c r="AG739" s="34"/>
      <c r="AH739" s="2"/>
    </row>
    <row r="740" spans="13:34" s="51" customFormat="1" x14ac:dyDescent="0.2">
      <c r="M740" s="2"/>
      <c r="N740" s="2"/>
      <c r="O740" s="2"/>
      <c r="P740" s="2"/>
      <c r="Q740" s="3"/>
      <c r="S740" s="54"/>
      <c r="T740" s="54"/>
      <c r="U740" s="54"/>
      <c r="AE740" s="34"/>
      <c r="AF740" s="34"/>
      <c r="AG740" s="34"/>
      <c r="AH740" s="2"/>
    </row>
    <row r="741" spans="13:34" s="51" customFormat="1" x14ac:dyDescent="0.2">
      <c r="M741" s="2"/>
      <c r="N741" s="2"/>
      <c r="O741" s="2"/>
      <c r="P741" s="2"/>
      <c r="Q741" s="3"/>
      <c r="S741" s="54"/>
      <c r="T741" s="54"/>
      <c r="U741" s="54"/>
      <c r="AE741" s="34"/>
      <c r="AF741" s="34"/>
      <c r="AG741" s="34"/>
      <c r="AH741" s="2"/>
    </row>
    <row r="742" spans="13:34" s="51" customFormat="1" x14ac:dyDescent="0.2">
      <c r="M742" s="2"/>
      <c r="N742" s="2"/>
      <c r="O742" s="2"/>
      <c r="P742" s="2"/>
      <c r="Q742" s="3"/>
      <c r="S742" s="54"/>
      <c r="T742" s="54"/>
      <c r="U742" s="54"/>
      <c r="AE742" s="34"/>
      <c r="AF742" s="34"/>
      <c r="AG742" s="34"/>
      <c r="AH742" s="2"/>
    </row>
    <row r="743" spans="13:34" s="51" customFormat="1" x14ac:dyDescent="0.2">
      <c r="M743" s="2"/>
      <c r="N743" s="2"/>
      <c r="O743" s="2"/>
      <c r="P743" s="2"/>
      <c r="Q743" s="3"/>
      <c r="S743" s="54"/>
      <c r="T743" s="54"/>
      <c r="U743" s="54"/>
      <c r="AE743" s="34"/>
      <c r="AF743" s="34"/>
      <c r="AG743" s="34"/>
      <c r="AH743" s="2"/>
    </row>
    <row r="744" spans="13:34" s="51" customFormat="1" x14ac:dyDescent="0.2">
      <c r="M744" s="2"/>
      <c r="N744" s="2"/>
      <c r="O744" s="2"/>
      <c r="P744" s="2"/>
      <c r="Q744" s="3"/>
      <c r="S744" s="54"/>
      <c r="T744" s="54"/>
      <c r="U744" s="54"/>
      <c r="AE744" s="34"/>
      <c r="AF744" s="34"/>
      <c r="AG744" s="34"/>
      <c r="AH744" s="2"/>
    </row>
    <row r="745" spans="13:34" s="51" customFormat="1" x14ac:dyDescent="0.2">
      <c r="M745" s="2"/>
      <c r="N745" s="2"/>
      <c r="O745" s="2"/>
      <c r="P745" s="2"/>
      <c r="Q745" s="3"/>
      <c r="S745" s="54"/>
      <c r="T745" s="54"/>
      <c r="U745" s="54"/>
      <c r="AE745" s="34"/>
      <c r="AF745" s="34"/>
      <c r="AG745" s="34"/>
      <c r="AH745" s="2"/>
    </row>
    <row r="746" spans="13:34" s="51" customFormat="1" x14ac:dyDescent="0.2">
      <c r="M746" s="2"/>
      <c r="N746" s="2"/>
      <c r="O746" s="2"/>
      <c r="P746" s="2"/>
      <c r="Q746" s="3"/>
      <c r="S746" s="54"/>
      <c r="T746" s="54"/>
      <c r="U746" s="54"/>
      <c r="AE746" s="34"/>
      <c r="AF746" s="34"/>
      <c r="AG746" s="34"/>
      <c r="AH746" s="2"/>
    </row>
    <row r="747" spans="13:34" s="51" customFormat="1" x14ac:dyDescent="0.2">
      <c r="M747" s="2"/>
      <c r="N747" s="2"/>
      <c r="O747" s="2"/>
      <c r="P747" s="2"/>
      <c r="Q747" s="3"/>
      <c r="S747" s="54"/>
      <c r="T747" s="54"/>
      <c r="U747" s="54"/>
      <c r="AE747" s="34"/>
      <c r="AF747" s="34"/>
      <c r="AG747" s="34"/>
      <c r="AH747" s="2"/>
    </row>
    <row r="748" spans="13:34" s="51" customFormat="1" x14ac:dyDescent="0.2">
      <c r="M748" s="2"/>
      <c r="N748" s="2"/>
      <c r="O748" s="2"/>
      <c r="P748" s="2"/>
      <c r="Q748" s="3"/>
      <c r="S748" s="54"/>
      <c r="T748" s="54"/>
      <c r="U748" s="54"/>
      <c r="AE748" s="34"/>
      <c r="AF748" s="34"/>
      <c r="AG748" s="34"/>
      <c r="AH748" s="2"/>
    </row>
    <row r="749" spans="13:34" s="51" customFormat="1" x14ac:dyDescent="0.2">
      <c r="M749" s="2"/>
      <c r="N749" s="2"/>
      <c r="O749" s="2"/>
      <c r="P749" s="2"/>
      <c r="Q749" s="3"/>
      <c r="S749" s="54"/>
      <c r="T749" s="54"/>
      <c r="U749" s="54"/>
      <c r="AE749" s="34"/>
      <c r="AF749" s="34"/>
      <c r="AG749" s="34"/>
      <c r="AH749" s="2"/>
    </row>
    <row r="750" spans="13:34" s="51" customFormat="1" x14ac:dyDescent="0.2">
      <c r="M750" s="2"/>
      <c r="N750" s="2"/>
      <c r="O750" s="2"/>
      <c r="P750" s="2"/>
      <c r="Q750" s="3"/>
      <c r="S750" s="54"/>
      <c r="T750" s="54"/>
      <c r="U750" s="54"/>
      <c r="AE750" s="34"/>
      <c r="AF750" s="34"/>
      <c r="AG750" s="34"/>
      <c r="AH750" s="2"/>
    </row>
    <row r="751" spans="13:34" s="51" customFormat="1" x14ac:dyDescent="0.2">
      <c r="M751" s="2"/>
      <c r="N751" s="2"/>
      <c r="O751" s="2"/>
      <c r="P751" s="2"/>
      <c r="Q751" s="3"/>
      <c r="S751" s="54"/>
      <c r="T751" s="54"/>
      <c r="U751" s="54"/>
      <c r="AE751" s="34"/>
      <c r="AF751" s="34"/>
      <c r="AG751" s="34"/>
      <c r="AH751" s="2"/>
    </row>
    <row r="752" spans="13:34" s="51" customFormat="1" x14ac:dyDescent="0.2">
      <c r="M752" s="2"/>
      <c r="N752" s="2"/>
      <c r="O752" s="2"/>
      <c r="P752" s="2"/>
      <c r="Q752" s="3"/>
      <c r="S752" s="54"/>
      <c r="T752" s="54"/>
      <c r="U752" s="54"/>
      <c r="AE752" s="34"/>
      <c r="AF752" s="34"/>
      <c r="AG752" s="34"/>
      <c r="AH752" s="2"/>
    </row>
    <row r="753" spans="13:34" s="51" customFormat="1" x14ac:dyDescent="0.2">
      <c r="M753" s="2"/>
      <c r="N753" s="2"/>
      <c r="O753" s="2"/>
      <c r="P753" s="2"/>
      <c r="Q753" s="3"/>
      <c r="S753" s="54"/>
      <c r="T753" s="54"/>
      <c r="U753" s="54"/>
      <c r="AE753" s="34"/>
      <c r="AF753" s="34"/>
      <c r="AG753" s="34"/>
      <c r="AH753" s="2"/>
    </row>
    <row r="754" spans="13:34" s="51" customFormat="1" x14ac:dyDescent="0.2">
      <c r="M754" s="2"/>
      <c r="N754" s="2"/>
      <c r="O754" s="2"/>
      <c r="P754" s="2"/>
      <c r="Q754" s="3"/>
      <c r="S754" s="54"/>
      <c r="T754" s="54"/>
      <c r="U754" s="54"/>
      <c r="AE754" s="34"/>
      <c r="AF754" s="34"/>
      <c r="AG754" s="34"/>
      <c r="AH754" s="2"/>
    </row>
    <row r="755" spans="13:34" s="51" customFormat="1" x14ac:dyDescent="0.2">
      <c r="M755" s="2"/>
      <c r="N755" s="2"/>
      <c r="O755" s="2"/>
      <c r="P755" s="2"/>
      <c r="Q755" s="3"/>
      <c r="S755" s="54"/>
      <c r="T755" s="54"/>
      <c r="U755" s="54"/>
      <c r="AE755" s="34"/>
      <c r="AF755" s="34"/>
      <c r="AG755" s="34"/>
      <c r="AH755" s="2"/>
    </row>
    <row r="756" spans="13:34" s="51" customFormat="1" x14ac:dyDescent="0.2">
      <c r="M756" s="2"/>
      <c r="N756" s="2"/>
      <c r="O756" s="2"/>
      <c r="P756" s="2"/>
      <c r="Q756" s="3"/>
      <c r="S756" s="54"/>
      <c r="T756" s="54"/>
      <c r="U756" s="54"/>
      <c r="AE756" s="34"/>
      <c r="AF756" s="34"/>
      <c r="AG756" s="34"/>
      <c r="AH756" s="2"/>
    </row>
    <row r="757" spans="13:34" s="51" customFormat="1" x14ac:dyDescent="0.2">
      <c r="M757" s="2"/>
      <c r="N757" s="2"/>
      <c r="O757" s="2"/>
      <c r="P757" s="2"/>
      <c r="Q757" s="3"/>
      <c r="S757" s="54"/>
      <c r="T757" s="54"/>
      <c r="U757" s="54"/>
      <c r="AE757" s="34"/>
      <c r="AF757" s="34"/>
      <c r="AG757" s="34"/>
      <c r="AH757" s="2"/>
    </row>
    <row r="758" spans="13:34" s="51" customFormat="1" x14ac:dyDescent="0.2">
      <c r="M758" s="2"/>
      <c r="N758" s="2"/>
      <c r="O758" s="2"/>
      <c r="P758" s="2"/>
      <c r="Q758" s="3"/>
      <c r="S758" s="54"/>
      <c r="T758" s="54"/>
      <c r="U758" s="54"/>
      <c r="AE758" s="34"/>
      <c r="AF758" s="34"/>
      <c r="AG758" s="34"/>
      <c r="AH758" s="2"/>
    </row>
    <row r="759" spans="13:34" s="51" customFormat="1" x14ac:dyDescent="0.2">
      <c r="M759" s="2"/>
      <c r="N759" s="2"/>
      <c r="O759" s="2"/>
      <c r="P759" s="2"/>
      <c r="Q759" s="3"/>
      <c r="S759" s="54"/>
      <c r="T759" s="54"/>
      <c r="U759" s="54"/>
      <c r="AE759" s="34"/>
      <c r="AF759" s="34"/>
      <c r="AG759" s="34"/>
      <c r="AH759" s="2"/>
    </row>
    <row r="760" spans="13:34" s="51" customFormat="1" x14ac:dyDescent="0.2">
      <c r="M760" s="2"/>
      <c r="N760" s="2"/>
      <c r="O760" s="2"/>
      <c r="P760" s="2"/>
      <c r="Q760" s="3"/>
      <c r="S760" s="54"/>
      <c r="T760" s="54"/>
      <c r="U760" s="54"/>
      <c r="AE760" s="34"/>
      <c r="AF760" s="34"/>
      <c r="AG760" s="34"/>
      <c r="AH760" s="2"/>
    </row>
    <row r="761" spans="13:34" s="51" customFormat="1" x14ac:dyDescent="0.2">
      <c r="M761" s="2"/>
      <c r="N761" s="2"/>
      <c r="O761" s="2"/>
      <c r="P761" s="2"/>
      <c r="Q761" s="3"/>
      <c r="S761" s="54"/>
      <c r="T761" s="54"/>
      <c r="U761" s="54"/>
      <c r="AE761" s="34"/>
      <c r="AF761" s="34"/>
      <c r="AG761" s="34"/>
      <c r="AH761" s="2"/>
    </row>
    <row r="762" spans="13:34" s="51" customFormat="1" x14ac:dyDescent="0.2">
      <c r="M762" s="2"/>
      <c r="N762" s="2"/>
      <c r="O762" s="2"/>
      <c r="P762" s="2"/>
      <c r="Q762" s="3"/>
      <c r="S762" s="54"/>
      <c r="T762" s="54"/>
      <c r="U762" s="54"/>
      <c r="AE762" s="34"/>
      <c r="AF762" s="34"/>
      <c r="AG762" s="34"/>
      <c r="AH762" s="2"/>
    </row>
    <row r="763" spans="13:34" s="51" customFormat="1" x14ac:dyDescent="0.2">
      <c r="M763" s="2"/>
      <c r="N763" s="2"/>
      <c r="O763" s="2"/>
      <c r="P763" s="2"/>
      <c r="Q763" s="3"/>
      <c r="S763" s="54"/>
      <c r="T763" s="54"/>
      <c r="U763" s="54"/>
      <c r="AE763" s="34"/>
      <c r="AF763" s="34"/>
      <c r="AG763" s="34"/>
      <c r="AH763" s="2"/>
    </row>
    <row r="764" spans="13:34" s="51" customFormat="1" x14ac:dyDescent="0.2">
      <c r="M764" s="2"/>
      <c r="N764" s="2"/>
      <c r="O764" s="2"/>
      <c r="P764" s="2"/>
      <c r="Q764" s="3"/>
      <c r="S764" s="54"/>
      <c r="T764" s="54"/>
      <c r="U764" s="54"/>
      <c r="AE764" s="34"/>
      <c r="AF764" s="34"/>
      <c r="AG764" s="34"/>
      <c r="AH764" s="2"/>
    </row>
    <row r="765" spans="13:34" s="51" customFormat="1" x14ac:dyDescent="0.2">
      <c r="M765" s="2"/>
      <c r="N765" s="2"/>
      <c r="O765" s="2"/>
      <c r="P765" s="2"/>
      <c r="Q765" s="3"/>
      <c r="S765" s="54"/>
      <c r="T765" s="54"/>
      <c r="U765" s="54"/>
      <c r="AE765" s="34"/>
      <c r="AF765" s="34"/>
      <c r="AG765" s="34"/>
      <c r="AH765" s="2"/>
    </row>
    <row r="766" spans="13:34" s="51" customFormat="1" x14ac:dyDescent="0.2">
      <c r="M766" s="2"/>
      <c r="N766" s="2"/>
      <c r="O766" s="2"/>
      <c r="P766" s="2"/>
      <c r="Q766" s="3"/>
      <c r="S766" s="54"/>
      <c r="T766" s="54"/>
      <c r="U766" s="54"/>
      <c r="AE766" s="34"/>
      <c r="AF766" s="34"/>
      <c r="AG766" s="34"/>
      <c r="AH766" s="2"/>
    </row>
    <row r="767" spans="13:34" s="51" customFormat="1" x14ac:dyDescent="0.2">
      <c r="M767" s="2"/>
      <c r="N767" s="2"/>
      <c r="O767" s="2"/>
      <c r="P767" s="2"/>
      <c r="Q767" s="3"/>
      <c r="S767" s="54"/>
      <c r="T767" s="54"/>
      <c r="U767" s="54"/>
      <c r="AE767" s="34"/>
      <c r="AF767" s="34"/>
      <c r="AG767" s="34"/>
      <c r="AH767" s="2"/>
    </row>
    <row r="768" spans="13:34" s="51" customFormat="1" x14ac:dyDescent="0.2">
      <c r="M768" s="2"/>
      <c r="N768" s="2"/>
      <c r="O768" s="2"/>
      <c r="P768" s="2"/>
      <c r="Q768" s="3"/>
      <c r="S768" s="54"/>
      <c r="T768" s="54"/>
      <c r="U768" s="54"/>
      <c r="AE768" s="34"/>
      <c r="AF768" s="34"/>
      <c r="AG768" s="34"/>
      <c r="AH768" s="2"/>
    </row>
    <row r="769" spans="13:34" s="51" customFormat="1" x14ac:dyDescent="0.2">
      <c r="M769" s="2"/>
      <c r="N769" s="2"/>
      <c r="O769" s="2"/>
      <c r="P769" s="2"/>
      <c r="Q769" s="3"/>
      <c r="S769" s="54"/>
      <c r="T769" s="54"/>
      <c r="U769" s="54"/>
      <c r="AE769" s="34"/>
      <c r="AF769" s="34"/>
      <c r="AG769" s="34"/>
      <c r="AH769" s="2"/>
    </row>
    <row r="770" spans="13:34" s="51" customFormat="1" x14ac:dyDescent="0.2">
      <c r="M770" s="2"/>
      <c r="N770" s="2"/>
      <c r="O770" s="2"/>
      <c r="P770" s="2"/>
      <c r="Q770" s="3"/>
      <c r="S770" s="54"/>
      <c r="T770" s="54"/>
      <c r="U770" s="54"/>
      <c r="AE770" s="34"/>
      <c r="AF770" s="34"/>
      <c r="AG770" s="34"/>
      <c r="AH770" s="2"/>
    </row>
    <row r="771" spans="13:34" s="51" customFormat="1" x14ac:dyDescent="0.2">
      <c r="M771" s="2"/>
      <c r="N771" s="2"/>
      <c r="O771" s="2"/>
      <c r="P771" s="2"/>
      <c r="Q771" s="3"/>
      <c r="S771" s="54"/>
      <c r="T771" s="54"/>
      <c r="U771" s="54"/>
      <c r="AE771" s="34"/>
      <c r="AF771" s="34"/>
      <c r="AG771" s="34"/>
      <c r="AH771" s="2"/>
    </row>
    <row r="772" spans="13:34" s="51" customFormat="1" x14ac:dyDescent="0.2">
      <c r="M772" s="2"/>
      <c r="N772" s="2"/>
      <c r="O772" s="2"/>
      <c r="P772" s="2"/>
      <c r="Q772" s="3"/>
      <c r="S772" s="54"/>
      <c r="T772" s="54"/>
      <c r="U772" s="54"/>
      <c r="AE772" s="34"/>
      <c r="AF772" s="34"/>
      <c r="AG772" s="34"/>
      <c r="AH772" s="2"/>
    </row>
    <row r="773" spans="13:34" s="51" customFormat="1" x14ac:dyDescent="0.2">
      <c r="M773" s="2"/>
      <c r="N773" s="2"/>
      <c r="O773" s="2"/>
      <c r="P773" s="2"/>
      <c r="Q773" s="3"/>
      <c r="S773" s="54"/>
      <c r="T773" s="54"/>
      <c r="U773" s="54"/>
      <c r="AE773" s="34"/>
      <c r="AF773" s="34"/>
      <c r="AG773" s="34"/>
      <c r="AH773" s="2"/>
    </row>
    <row r="774" spans="13:34" s="51" customFormat="1" x14ac:dyDescent="0.2">
      <c r="M774" s="2"/>
      <c r="N774" s="2"/>
      <c r="O774" s="2"/>
      <c r="P774" s="2"/>
      <c r="Q774" s="3"/>
      <c r="S774" s="54"/>
      <c r="T774" s="54"/>
      <c r="U774" s="54"/>
      <c r="AE774" s="34"/>
      <c r="AF774" s="34"/>
      <c r="AG774" s="34"/>
      <c r="AH774" s="2"/>
    </row>
    <row r="775" spans="13:34" s="51" customFormat="1" x14ac:dyDescent="0.2">
      <c r="M775" s="2"/>
      <c r="N775" s="2"/>
      <c r="O775" s="2"/>
      <c r="P775" s="2"/>
      <c r="Q775" s="3"/>
      <c r="S775" s="54"/>
      <c r="T775" s="54"/>
      <c r="U775" s="54"/>
      <c r="AE775" s="34"/>
      <c r="AF775" s="34"/>
      <c r="AG775" s="34"/>
      <c r="AH775" s="2"/>
    </row>
    <row r="776" spans="13:34" s="51" customFormat="1" x14ac:dyDescent="0.2">
      <c r="M776" s="2"/>
      <c r="N776" s="2"/>
      <c r="O776" s="2"/>
      <c r="P776" s="2"/>
      <c r="Q776" s="3"/>
      <c r="S776" s="54"/>
      <c r="T776" s="54"/>
      <c r="U776" s="54"/>
      <c r="AE776" s="34"/>
      <c r="AF776" s="34"/>
      <c r="AG776" s="34"/>
      <c r="AH776" s="2"/>
    </row>
    <row r="777" spans="13:34" s="51" customFormat="1" x14ac:dyDescent="0.2">
      <c r="M777" s="2"/>
      <c r="N777" s="2"/>
      <c r="O777" s="2"/>
      <c r="P777" s="2"/>
      <c r="Q777" s="3"/>
      <c r="S777" s="54"/>
      <c r="T777" s="54"/>
      <c r="U777" s="54"/>
      <c r="AE777" s="34"/>
      <c r="AF777" s="34"/>
      <c r="AG777" s="34"/>
      <c r="AH777" s="2"/>
    </row>
    <row r="778" spans="13:34" s="51" customFormat="1" x14ac:dyDescent="0.2">
      <c r="M778" s="2"/>
      <c r="N778" s="2"/>
      <c r="O778" s="2"/>
      <c r="P778" s="2"/>
      <c r="Q778" s="3"/>
      <c r="S778" s="54"/>
      <c r="T778" s="54"/>
      <c r="U778" s="54"/>
      <c r="AE778" s="34"/>
      <c r="AF778" s="34"/>
      <c r="AG778" s="34"/>
      <c r="AH778" s="2"/>
    </row>
    <row r="779" spans="13:34" s="51" customFormat="1" x14ac:dyDescent="0.2">
      <c r="M779" s="2"/>
      <c r="N779" s="2"/>
      <c r="O779" s="2"/>
      <c r="P779" s="2"/>
      <c r="Q779" s="3"/>
      <c r="S779" s="54"/>
      <c r="T779" s="54"/>
      <c r="U779" s="54"/>
      <c r="AE779" s="34"/>
      <c r="AF779" s="34"/>
      <c r="AG779" s="34"/>
      <c r="AH779" s="2"/>
    </row>
    <row r="780" spans="13:34" s="51" customFormat="1" x14ac:dyDescent="0.2">
      <c r="M780" s="2"/>
      <c r="N780" s="2"/>
      <c r="O780" s="2"/>
      <c r="P780" s="2"/>
      <c r="Q780" s="3"/>
      <c r="S780" s="54"/>
      <c r="T780" s="54"/>
      <c r="U780" s="54"/>
      <c r="AE780" s="34"/>
      <c r="AF780" s="34"/>
      <c r="AG780" s="34"/>
      <c r="AH780" s="2"/>
    </row>
    <row r="781" spans="13:34" s="51" customFormat="1" x14ac:dyDescent="0.2">
      <c r="M781" s="2"/>
      <c r="N781" s="2"/>
      <c r="O781" s="2"/>
      <c r="P781" s="2"/>
      <c r="Q781" s="3"/>
      <c r="S781" s="54"/>
      <c r="T781" s="54"/>
      <c r="U781" s="54"/>
      <c r="AE781" s="34"/>
      <c r="AF781" s="34"/>
      <c r="AG781" s="34"/>
      <c r="AH781" s="2"/>
    </row>
    <row r="782" spans="13:34" s="51" customFormat="1" x14ac:dyDescent="0.2">
      <c r="M782" s="2"/>
      <c r="N782" s="2"/>
      <c r="O782" s="2"/>
      <c r="P782" s="2"/>
      <c r="Q782" s="3"/>
      <c r="S782" s="54"/>
      <c r="T782" s="54"/>
      <c r="U782" s="54"/>
      <c r="AE782" s="34"/>
      <c r="AF782" s="34"/>
      <c r="AG782" s="34"/>
      <c r="AH782" s="2"/>
    </row>
    <row r="783" spans="13:34" s="51" customFormat="1" x14ac:dyDescent="0.2">
      <c r="M783" s="2"/>
      <c r="N783" s="2"/>
      <c r="O783" s="2"/>
      <c r="P783" s="2"/>
      <c r="Q783" s="3"/>
      <c r="S783" s="54"/>
      <c r="T783" s="54"/>
      <c r="U783" s="54"/>
      <c r="AE783" s="34"/>
      <c r="AF783" s="34"/>
      <c r="AG783" s="34"/>
      <c r="AH783" s="2"/>
    </row>
    <row r="784" spans="13:34" s="51" customFormat="1" x14ac:dyDescent="0.2">
      <c r="M784" s="2"/>
      <c r="N784" s="2"/>
      <c r="O784" s="2"/>
      <c r="P784" s="2"/>
      <c r="Q784" s="3"/>
      <c r="S784" s="54"/>
      <c r="T784" s="54"/>
      <c r="U784" s="54"/>
      <c r="AE784" s="34"/>
      <c r="AF784" s="34"/>
      <c r="AG784" s="34"/>
      <c r="AH784" s="2"/>
    </row>
    <row r="785" spans="13:34" s="51" customFormat="1" x14ac:dyDescent="0.2">
      <c r="M785" s="2"/>
      <c r="N785" s="2"/>
      <c r="O785" s="2"/>
      <c r="P785" s="2"/>
      <c r="Q785" s="3"/>
      <c r="S785" s="54"/>
      <c r="T785" s="54"/>
      <c r="U785" s="54"/>
      <c r="AE785" s="34"/>
      <c r="AF785" s="34"/>
      <c r="AG785" s="34"/>
      <c r="AH785" s="2"/>
    </row>
    <row r="786" spans="13:34" s="51" customFormat="1" x14ac:dyDescent="0.2">
      <c r="M786" s="2"/>
      <c r="N786" s="2"/>
      <c r="O786" s="2"/>
      <c r="P786" s="2"/>
      <c r="Q786" s="3"/>
      <c r="S786" s="54"/>
      <c r="T786" s="54"/>
      <c r="U786" s="54"/>
      <c r="AE786" s="34"/>
      <c r="AF786" s="34"/>
      <c r="AG786" s="34"/>
      <c r="AH786" s="2"/>
    </row>
    <row r="787" spans="13:34" s="51" customFormat="1" x14ac:dyDescent="0.2">
      <c r="M787" s="2"/>
      <c r="N787" s="2"/>
      <c r="O787" s="2"/>
      <c r="P787" s="2"/>
      <c r="Q787" s="3"/>
      <c r="S787" s="54"/>
      <c r="T787" s="54"/>
      <c r="U787" s="54"/>
      <c r="AE787" s="34"/>
      <c r="AF787" s="34"/>
      <c r="AG787" s="34"/>
      <c r="AH787" s="2"/>
    </row>
    <row r="788" spans="13:34" s="51" customFormat="1" x14ac:dyDescent="0.2">
      <c r="M788" s="2"/>
      <c r="N788" s="2"/>
      <c r="O788" s="2"/>
      <c r="P788" s="2"/>
      <c r="Q788" s="3"/>
      <c r="S788" s="54"/>
      <c r="T788" s="54"/>
      <c r="U788" s="54"/>
      <c r="AE788" s="34"/>
      <c r="AF788" s="34"/>
      <c r="AG788" s="34"/>
      <c r="AH788" s="2"/>
    </row>
    <row r="789" spans="13:34" s="51" customFormat="1" x14ac:dyDescent="0.2">
      <c r="M789" s="2"/>
      <c r="N789" s="2"/>
      <c r="O789" s="2"/>
      <c r="P789" s="2"/>
      <c r="Q789" s="3"/>
      <c r="S789" s="54"/>
      <c r="T789" s="54"/>
      <c r="U789" s="54"/>
      <c r="AE789" s="34"/>
      <c r="AF789" s="34"/>
      <c r="AG789" s="34"/>
      <c r="AH789" s="2"/>
    </row>
    <row r="790" spans="13:34" s="51" customFormat="1" x14ac:dyDescent="0.2">
      <c r="M790" s="2"/>
      <c r="N790" s="2"/>
      <c r="O790" s="2"/>
      <c r="P790" s="2"/>
      <c r="Q790" s="3"/>
      <c r="S790" s="54"/>
      <c r="T790" s="54"/>
      <c r="U790" s="54"/>
      <c r="AE790" s="34"/>
      <c r="AF790" s="34"/>
      <c r="AG790" s="34"/>
      <c r="AH790" s="2"/>
    </row>
    <row r="791" spans="13:34" s="51" customFormat="1" x14ac:dyDescent="0.2">
      <c r="M791" s="2"/>
      <c r="N791" s="2"/>
      <c r="O791" s="2"/>
      <c r="P791" s="2"/>
      <c r="Q791" s="3"/>
      <c r="S791" s="54"/>
      <c r="T791" s="54"/>
      <c r="U791" s="54"/>
      <c r="AE791" s="34"/>
      <c r="AF791" s="34"/>
      <c r="AG791" s="34"/>
      <c r="AH791" s="2"/>
    </row>
    <row r="792" spans="13:34" s="51" customFormat="1" x14ac:dyDescent="0.2">
      <c r="M792" s="2"/>
      <c r="N792" s="2"/>
      <c r="O792" s="2"/>
      <c r="P792" s="2"/>
      <c r="Q792" s="3"/>
      <c r="S792" s="54"/>
      <c r="T792" s="54"/>
      <c r="U792" s="54"/>
      <c r="AE792" s="34"/>
      <c r="AF792" s="34"/>
      <c r="AG792" s="34"/>
      <c r="AH792" s="2"/>
    </row>
    <row r="793" spans="13:34" s="51" customFormat="1" x14ac:dyDescent="0.2">
      <c r="M793" s="2"/>
      <c r="N793" s="2"/>
      <c r="O793" s="2"/>
      <c r="P793" s="2"/>
      <c r="Q793" s="3"/>
      <c r="S793" s="54"/>
      <c r="T793" s="54"/>
      <c r="U793" s="54"/>
      <c r="AE793" s="34"/>
      <c r="AF793" s="34"/>
      <c r="AG793" s="34"/>
      <c r="AH793" s="2"/>
    </row>
    <row r="794" spans="13:34" s="51" customFormat="1" x14ac:dyDescent="0.2">
      <c r="M794" s="2"/>
      <c r="N794" s="2"/>
      <c r="O794" s="2"/>
      <c r="P794" s="2"/>
      <c r="Q794" s="3"/>
      <c r="S794" s="54"/>
      <c r="T794" s="54"/>
      <c r="U794" s="54"/>
      <c r="AE794" s="34"/>
      <c r="AF794" s="34"/>
      <c r="AG794" s="34"/>
      <c r="AH794" s="2"/>
    </row>
    <row r="795" spans="13:34" s="51" customFormat="1" x14ac:dyDescent="0.2">
      <c r="M795" s="2"/>
      <c r="N795" s="2"/>
      <c r="O795" s="2"/>
      <c r="P795" s="2"/>
      <c r="Q795" s="3"/>
      <c r="S795" s="54"/>
      <c r="T795" s="54"/>
      <c r="U795" s="54"/>
      <c r="AE795" s="34"/>
      <c r="AF795" s="34"/>
      <c r="AG795" s="34"/>
      <c r="AH795" s="2"/>
    </row>
    <row r="796" spans="13:34" s="51" customFormat="1" x14ac:dyDescent="0.2">
      <c r="M796" s="2"/>
      <c r="N796" s="2"/>
      <c r="O796" s="2"/>
      <c r="P796" s="2"/>
      <c r="Q796" s="3"/>
      <c r="S796" s="54"/>
      <c r="T796" s="54"/>
      <c r="U796" s="54"/>
      <c r="AE796" s="34"/>
      <c r="AF796" s="34"/>
      <c r="AG796" s="34"/>
      <c r="AH796" s="2"/>
    </row>
    <row r="797" spans="13:34" s="51" customFormat="1" x14ac:dyDescent="0.2">
      <c r="M797" s="2"/>
      <c r="N797" s="2"/>
      <c r="O797" s="2"/>
      <c r="P797" s="2"/>
      <c r="Q797" s="3"/>
      <c r="S797" s="54"/>
      <c r="T797" s="54"/>
      <c r="U797" s="54"/>
      <c r="AE797" s="34"/>
      <c r="AF797" s="34"/>
      <c r="AG797" s="34"/>
      <c r="AH797" s="2"/>
    </row>
    <row r="798" spans="13:34" s="51" customFormat="1" x14ac:dyDescent="0.2">
      <c r="M798" s="2"/>
      <c r="N798" s="2"/>
      <c r="O798" s="2"/>
      <c r="P798" s="2"/>
      <c r="Q798" s="3"/>
      <c r="S798" s="54"/>
      <c r="T798" s="54"/>
      <c r="U798" s="54"/>
      <c r="AE798" s="34"/>
      <c r="AF798" s="34"/>
      <c r="AG798" s="34"/>
      <c r="AH798" s="2"/>
    </row>
    <row r="799" spans="13:34" s="51" customFormat="1" x14ac:dyDescent="0.2">
      <c r="M799" s="2"/>
      <c r="N799" s="2"/>
      <c r="O799" s="2"/>
      <c r="P799" s="2"/>
      <c r="Q799" s="3"/>
      <c r="S799" s="54"/>
      <c r="T799" s="54"/>
      <c r="U799" s="54"/>
      <c r="AE799" s="34"/>
      <c r="AF799" s="34"/>
      <c r="AG799" s="34"/>
      <c r="AH799" s="2"/>
    </row>
    <row r="800" spans="13:34" s="51" customFormat="1" x14ac:dyDescent="0.2">
      <c r="M800" s="2"/>
      <c r="N800" s="2"/>
      <c r="O800" s="2"/>
      <c r="P800" s="2"/>
      <c r="Q800" s="3"/>
      <c r="S800" s="54"/>
      <c r="T800" s="54"/>
      <c r="U800" s="54"/>
      <c r="AE800" s="34"/>
      <c r="AF800" s="34"/>
      <c r="AG800" s="34"/>
      <c r="AH800" s="2"/>
    </row>
    <row r="801" spans="13:34" s="51" customFormat="1" x14ac:dyDescent="0.2">
      <c r="M801" s="2"/>
      <c r="N801" s="2"/>
      <c r="O801" s="2"/>
      <c r="P801" s="2"/>
      <c r="Q801" s="3"/>
      <c r="S801" s="54"/>
      <c r="T801" s="54"/>
      <c r="U801" s="54"/>
      <c r="AE801" s="34"/>
      <c r="AF801" s="34"/>
      <c r="AG801" s="34"/>
      <c r="AH801" s="2"/>
    </row>
    <row r="802" spans="13:34" s="51" customFormat="1" x14ac:dyDescent="0.2">
      <c r="M802" s="2"/>
      <c r="N802" s="2"/>
      <c r="O802" s="2"/>
      <c r="P802" s="2"/>
      <c r="Q802" s="3"/>
      <c r="S802" s="54"/>
      <c r="T802" s="54"/>
      <c r="U802" s="54"/>
      <c r="AE802" s="34"/>
      <c r="AF802" s="34"/>
      <c r="AG802" s="34"/>
      <c r="AH802" s="2"/>
    </row>
    <row r="803" spans="13:34" s="51" customFormat="1" x14ac:dyDescent="0.2">
      <c r="M803" s="2"/>
      <c r="N803" s="2"/>
      <c r="O803" s="2"/>
      <c r="P803" s="2"/>
      <c r="Q803" s="3"/>
      <c r="S803" s="54"/>
      <c r="T803" s="54"/>
      <c r="U803" s="54"/>
      <c r="AE803" s="34"/>
      <c r="AF803" s="34"/>
      <c r="AG803" s="34"/>
      <c r="AH803" s="2"/>
    </row>
    <row r="804" spans="13:34" s="51" customFormat="1" x14ac:dyDescent="0.2">
      <c r="M804" s="2"/>
      <c r="N804" s="2"/>
      <c r="O804" s="2"/>
      <c r="P804" s="2"/>
      <c r="Q804" s="3"/>
      <c r="S804" s="54"/>
      <c r="T804" s="54"/>
      <c r="U804" s="54"/>
      <c r="AE804" s="34"/>
      <c r="AF804" s="34"/>
      <c r="AG804" s="34"/>
      <c r="AH804" s="2"/>
    </row>
    <row r="805" spans="13:34" s="51" customFormat="1" x14ac:dyDescent="0.2">
      <c r="M805" s="2"/>
      <c r="N805" s="2"/>
      <c r="O805" s="2"/>
      <c r="P805" s="2"/>
      <c r="Q805" s="3"/>
      <c r="S805" s="54"/>
      <c r="T805" s="54"/>
      <c r="U805" s="54"/>
      <c r="AE805" s="34"/>
      <c r="AF805" s="34"/>
      <c r="AG805" s="34"/>
      <c r="AH805" s="2"/>
    </row>
    <row r="806" spans="13:34" s="51" customFormat="1" x14ac:dyDescent="0.2">
      <c r="M806" s="2"/>
      <c r="N806" s="2"/>
      <c r="O806" s="2"/>
      <c r="P806" s="2"/>
      <c r="Q806" s="3"/>
      <c r="S806" s="54"/>
      <c r="T806" s="54"/>
      <c r="U806" s="54"/>
      <c r="AE806" s="34"/>
      <c r="AF806" s="34"/>
      <c r="AG806" s="34"/>
      <c r="AH806" s="2"/>
    </row>
    <row r="807" spans="13:34" s="51" customFormat="1" x14ac:dyDescent="0.2">
      <c r="M807" s="2"/>
      <c r="N807" s="2"/>
      <c r="O807" s="2"/>
      <c r="P807" s="2"/>
      <c r="Q807" s="3"/>
      <c r="S807" s="54"/>
      <c r="T807" s="54"/>
      <c r="U807" s="54"/>
      <c r="AE807" s="34"/>
      <c r="AF807" s="34"/>
      <c r="AG807" s="34"/>
      <c r="AH807" s="2"/>
    </row>
    <row r="808" spans="13:34" s="51" customFormat="1" x14ac:dyDescent="0.2">
      <c r="M808" s="2"/>
      <c r="N808" s="2"/>
      <c r="O808" s="2"/>
      <c r="P808" s="2"/>
      <c r="Q808" s="3"/>
      <c r="S808" s="54"/>
      <c r="T808" s="54"/>
      <c r="U808" s="54"/>
      <c r="AE808" s="34"/>
      <c r="AF808" s="34"/>
      <c r="AG808" s="34"/>
      <c r="AH808" s="2"/>
    </row>
    <row r="809" spans="13:34" s="51" customFormat="1" x14ac:dyDescent="0.2">
      <c r="M809" s="2"/>
      <c r="N809" s="2"/>
      <c r="O809" s="2"/>
      <c r="P809" s="2"/>
      <c r="Q809" s="3"/>
      <c r="S809" s="54"/>
      <c r="T809" s="54"/>
      <c r="U809" s="54"/>
      <c r="AE809" s="34"/>
      <c r="AF809" s="34"/>
      <c r="AG809" s="34"/>
      <c r="AH809" s="2"/>
    </row>
    <row r="810" spans="13:34" s="51" customFormat="1" x14ac:dyDescent="0.2">
      <c r="M810" s="2"/>
      <c r="N810" s="2"/>
      <c r="O810" s="2"/>
      <c r="P810" s="2"/>
      <c r="Q810" s="3"/>
      <c r="S810" s="54"/>
      <c r="T810" s="54"/>
      <c r="U810" s="54"/>
      <c r="AE810" s="34"/>
      <c r="AF810" s="34"/>
      <c r="AG810" s="34"/>
      <c r="AH810" s="2"/>
    </row>
    <row r="811" spans="13:34" s="51" customFormat="1" x14ac:dyDescent="0.2">
      <c r="M811" s="2"/>
      <c r="N811" s="2"/>
      <c r="O811" s="2"/>
      <c r="P811" s="2"/>
      <c r="Q811" s="3"/>
      <c r="S811" s="54"/>
      <c r="T811" s="54"/>
      <c r="U811" s="54"/>
      <c r="AE811" s="34"/>
      <c r="AF811" s="34"/>
      <c r="AG811" s="34"/>
      <c r="AH811" s="2"/>
    </row>
    <row r="812" spans="13:34" s="51" customFormat="1" x14ac:dyDescent="0.2">
      <c r="M812" s="2"/>
      <c r="N812" s="2"/>
      <c r="O812" s="2"/>
      <c r="P812" s="2"/>
      <c r="Q812" s="3"/>
      <c r="S812" s="54"/>
      <c r="T812" s="54"/>
      <c r="U812" s="54"/>
      <c r="AE812" s="34"/>
      <c r="AF812" s="34"/>
      <c r="AG812" s="34"/>
      <c r="AH812" s="2"/>
    </row>
    <row r="813" spans="13:34" s="51" customFormat="1" x14ac:dyDescent="0.2">
      <c r="M813" s="2"/>
      <c r="N813" s="2"/>
      <c r="O813" s="2"/>
      <c r="P813" s="2"/>
      <c r="Q813" s="3"/>
      <c r="S813" s="54"/>
      <c r="T813" s="54"/>
      <c r="U813" s="54"/>
      <c r="AE813" s="34"/>
      <c r="AF813" s="34"/>
      <c r="AG813" s="34"/>
      <c r="AH813" s="2"/>
    </row>
    <row r="814" spans="13:34" s="51" customFormat="1" x14ac:dyDescent="0.2">
      <c r="M814" s="2"/>
      <c r="N814" s="2"/>
      <c r="O814" s="2"/>
      <c r="P814" s="2"/>
      <c r="Q814" s="3"/>
      <c r="S814" s="54"/>
      <c r="T814" s="54"/>
      <c r="U814" s="54"/>
      <c r="AE814" s="34"/>
      <c r="AF814" s="34"/>
      <c r="AG814" s="34"/>
      <c r="AH814" s="2"/>
    </row>
    <row r="815" spans="13:34" s="51" customFormat="1" x14ac:dyDescent="0.2">
      <c r="M815" s="2"/>
      <c r="N815" s="2"/>
      <c r="O815" s="2"/>
      <c r="P815" s="2"/>
      <c r="Q815" s="3"/>
      <c r="S815" s="54"/>
      <c r="T815" s="54"/>
      <c r="U815" s="54"/>
      <c r="AE815" s="34"/>
      <c r="AF815" s="34"/>
      <c r="AG815" s="34"/>
      <c r="AH815" s="2"/>
    </row>
    <row r="816" spans="13:34" s="51" customFormat="1" x14ac:dyDescent="0.2">
      <c r="M816" s="2"/>
      <c r="N816" s="2"/>
      <c r="O816" s="2"/>
      <c r="P816" s="2"/>
      <c r="Q816" s="3"/>
      <c r="S816" s="54"/>
      <c r="T816" s="54"/>
      <c r="U816" s="54"/>
      <c r="AE816" s="34"/>
      <c r="AF816" s="34"/>
      <c r="AG816" s="34"/>
      <c r="AH816" s="2"/>
    </row>
    <row r="817" spans="13:34" s="51" customFormat="1" x14ac:dyDescent="0.2">
      <c r="M817" s="2"/>
      <c r="N817" s="2"/>
      <c r="O817" s="2"/>
      <c r="P817" s="2"/>
      <c r="Q817" s="3"/>
      <c r="S817" s="54"/>
      <c r="T817" s="54"/>
      <c r="U817" s="54"/>
      <c r="AE817" s="34"/>
      <c r="AF817" s="34"/>
      <c r="AG817" s="34"/>
      <c r="AH817" s="2"/>
    </row>
    <row r="818" spans="13:34" s="51" customFormat="1" x14ac:dyDescent="0.2">
      <c r="M818" s="2"/>
      <c r="N818" s="2"/>
      <c r="O818" s="2"/>
      <c r="P818" s="2"/>
      <c r="Q818" s="3"/>
      <c r="S818" s="54"/>
      <c r="T818" s="54"/>
      <c r="U818" s="54"/>
      <c r="AE818" s="34"/>
      <c r="AF818" s="34"/>
      <c r="AG818" s="34"/>
      <c r="AH818" s="2"/>
    </row>
    <row r="819" spans="13:34" s="51" customFormat="1" x14ac:dyDescent="0.2">
      <c r="M819" s="2"/>
      <c r="N819" s="2"/>
      <c r="O819" s="2"/>
      <c r="P819" s="2"/>
      <c r="Q819" s="3"/>
      <c r="S819" s="54"/>
      <c r="T819" s="54"/>
      <c r="U819" s="54"/>
      <c r="AE819" s="34"/>
      <c r="AF819" s="34"/>
      <c r="AG819" s="34"/>
      <c r="AH819" s="2"/>
    </row>
    <row r="820" spans="13:34" s="51" customFormat="1" x14ac:dyDescent="0.2">
      <c r="M820" s="2"/>
      <c r="N820" s="2"/>
      <c r="O820" s="2"/>
      <c r="P820" s="2"/>
      <c r="Q820" s="3"/>
      <c r="S820" s="54"/>
      <c r="T820" s="54"/>
      <c r="U820" s="54"/>
      <c r="AE820" s="34"/>
      <c r="AF820" s="34"/>
      <c r="AG820" s="34"/>
      <c r="AH820" s="2"/>
    </row>
    <row r="821" spans="13:34" s="51" customFormat="1" x14ac:dyDescent="0.2">
      <c r="M821" s="2"/>
      <c r="N821" s="2"/>
      <c r="O821" s="2"/>
      <c r="P821" s="2"/>
      <c r="Q821" s="3"/>
      <c r="S821" s="54"/>
      <c r="T821" s="54"/>
      <c r="U821" s="54"/>
      <c r="AE821" s="34"/>
      <c r="AF821" s="34"/>
      <c r="AG821" s="34"/>
      <c r="AH821" s="2"/>
    </row>
    <row r="822" spans="13:34" s="51" customFormat="1" x14ac:dyDescent="0.2">
      <c r="M822" s="2"/>
      <c r="N822" s="2"/>
      <c r="O822" s="2"/>
      <c r="P822" s="2"/>
      <c r="Q822" s="3"/>
      <c r="S822" s="54"/>
      <c r="T822" s="54"/>
      <c r="U822" s="54"/>
      <c r="AE822" s="34"/>
      <c r="AF822" s="34"/>
      <c r="AG822" s="34"/>
      <c r="AH822" s="2"/>
    </row>
    <row r="823" spans="13:34" s="51" customFormat="1" x14ac:dyDescent="0.2">
      <c r="M823" s="2"/>
      <c r="N823" s="2"/>
      <c r="O823" s="2"/>
      <c r="P823" s="2"/>
      <c r="Q823" s="3"/>
      <c r="S823" s="54"/>
      <c r="T823" s="54"/>
      <c r="U823" s="54"/>
      <c r="AE823" s="34"/>
      <c r="AF823" s="34"/>
      <c r="AG823" s="34"/>
      <c r="AH823" s="2"/>
    </row>
    <row r="824" spans="13:34" s="51" customFormat="1" x14ac:dyDescent="0.2">
      <c r="M824" s="2"/>
      <c r="N824" s="2"/>
      <c r="O824" s="2"/>
      <c r="P824" s="2"/>
      <c r="Q824" s="3"/>
      <c r="S824" s="54"/>
      <c r="T824" s="54"/>
      <c r="U824" s="54"/>
      <c r="AE824" s="34"/>
      <c r="AF824" s="34"/>
      <c r="AG824" s="34"/>
      <c r="AH824" s="2"/>
    </row>
    <row r="825" spans="13:34" s="51" customFormat="1" x14ac:dyDescent="0.2">
      <c r="M825" s="2"/>
      <c r="N825" s="2"/>
      <c r="O825" s="2"/>
      <c r="P825" s="2"/>
      <c r="Q825" s="3"/>
      <c r="S825" s="54"/>
      <c r="T825" s="54"/>
      <c r="U825" s="54"/>
      <c r="AE825" s="34"/>
      <c r="AF825" s="34"/>
      <c r="AG825" s="34"/>
      <c r="AH825" s="2"/>
    </row>
    <row r="826" spans="13:34" s="51" customFormat="1" x14ac:dyDescent="0.2">
      <c r="M826" s="2"/>
      <c r="N826" s="2"/>
      <c r="O826" s="2"/>
      <c r="P826" s="2"/>
      <c r="Q826" s="3"/>
      <c r="S826" s="54"/>
      <c r="T826" s="54"/>
      <c r="U826" s="54"/>
      <c r="AE826" s="34"/>
      <c r="AF826" s="34"/>
      <c r="AG826" s="34"/>
      <c r="AH826" s="2"/>
    </row>
    <row r="827" spans="13:34" s="51" customFormat="1" x14ac:dyDescent="0.2">
      <c r="M827" s="2"/>
      <c r="N827" s="2"/>
      <c r="O827" s="2"/>
      <c r="P827" s="2"/>
      <c r="Q827" s="3"/>
      <c r="S827" s="54"/>
      <c r="T827" s="54"/>
      <c r="U827" s="54"/>
      <c r="AE827" s="34"/>
      <c r="AF827" s="34"/>
      <c r="AG827" s="34"/>
      <c r="AH827" s="2"/>
    </row>
    <row r="828" spans="13:34" s="51" customFormat="1" x14ac:dyDescent="0.2">
      <c r="M828" s="2"/>
      <c r="N828" s="2"/>
      <c r="O828" s="2"/>
      <c r="P828" s="2"/>
      <c r="Q828" s="3"/>
      <c r="S828" s="54"/>
      <c r="T828" s="54"/>
      <c r="U828" s="54"/>
      <c r="AE828" s="34"/>
      <c r="AF828" s="34"/>
      <c r="AG828" s="34"/>
      <c r="AH828" s="2"/>
    </row>
    <row r="829" spans="13:34" s="51" customFormat="1" x14ac:dyDescent="0.2">
      <c r="M829" s="2"/>
      <c r="N829" s="2"/>
      <c r="O829" s="2"/>
      <c r="P829" s="2"/>
      <c r="Q829" s="3"/>
      <c r="S829" s="54"/>
      <c r="T829" s="54"/>
      <c r="U829" s="54"/>
      <c r="AE829" s="34"/>
      <c r="AF829" s="34"/>
      <c r="AG829" s="34"/>
      <c r="AH829" s="2"/>
    </row>
    <row r="830" spans="13:34" s="51" customFormat="1" x14ac:dyDescent="0.2">
      <c r="M830" s="2"/>
      <c r="N830" s="2"/>
      <c r="O830" s="2"/>
      <c r="P830" s="2"/>
      <c r="Q830" s="3"/>
      <c r="S830" s="54"/>
      <c r="T830" s="54"/>
      <c r="U830" s="54"/>
      <c r="AE830" s="34"/>
      <c r="AF830" s="34"/>
      <c r="AG830" s="34"/>
      <c r="AH830" s="2"/>
    </row>
    <row r="831" spans="13:34" s="51" customFormat="1" x14ac:dyDescent="0.2">
      <c r="M831" s="2"/>
      <c r="N831" s="2"/>
      <c r="O831" s="2"/>
      <c r="P831" s="2"/>
      <c r="Q831" s="3"/>
      <c r="S831" s="54"/>
      <c r="T831" s="54"/>
      <c r="U831" s="54"/>
      <c r="AE831" s="34"/>
      <c r="AF831" s="34"/>
      <c r="AG831" s="34"/>
      <c r="AH831" s="2"/>
    </row>
    <row r="832" spans="13:34" s="51" customFormat="1" x14ac:dyDescent="0.2">
      <c r="M832" s="2"/>
      <c r="N832" s="2"/>
      <c r="O832" s="2"/>
      <c r="P832" s="2"/>
      <c r="Q832" s="3"/>
      <c r="S832" s="54"/>
      <c r="T832" s="54"/>
      <c r="U832" s="54"/>
      <c r="AE832" s="34"/>
      <c r="AF832" s="34"/>
      <c r="AG832" s="34"/>
      <c r="AH832" s="2"/>
    </row>
    <row r="833" spans="13:34" s="51" customFormat="1" x14ac:dyDescent="0.2">
      <c r="M833" s="2"/>
      <c r="N833" s="2"/>
      <c r="O833" s="2"/>
      <c r="P833" s="2"/>
      <c r="Q833" s="3"/>
      <c r="S833" s="54"/>
      <c r="T833" s="54"/>
      <c r="U833" s="54"/>
      <c r="AE833" s="34"/>
      <c r="AF833" s="34"/>
      <c r="AG833" s="34"/>
      <c r="AH833" s="2"/>
    </row>
    <row r="834" spans="13:34" s="51" customFormat="1" x14ac:dyDescent="0.2">
      <c r="M834" s="2"/>
      <c r="N834" s="2"/>
      <c r="O834" s="2"/>
      <c r="P834" s="2"/>
      <c r="Q834" s="3"/>
      <c r="S834" s="54"/>
      <c r="T834" s="54"/>
      <c r="U834" s="54"/>
      <c r="AE834" s="34"/>
      <c r="AF834" s="34"/>
      <c r="AG834" s="34"/>
      <c r="AH834" s="2"/>
    </row>
    <row r="835" spans="13:34" s="51" customFormat="1" x14ac:dyDescent="0.2">
      <c r="M835" s="2"/>
      <c r="N835" s="2"/>
      <c r="O835" s="2"/>
      <c r="P835" s="2"/>
      <c r="Q835" s="3"/>
      <c r="S835" s="54"/>
      <c r="T835" s="54"/>
      <c r="U835" s="54"/>
      <c r="AE835" s="34"/>
      <c r="AF835" s="34"/>
      <c r="AG835" s="34"/>
      <c r="AH835" s="2"/>
    </row>
    <row r="836" spans="13:34" s="51" customFormat="1" x14ac:dyDescent="0.2">
      <c r="M836" s="2"/>
      <c r="N836" s="2"/>
      <c r="O836" s="2"/>
      <c r="P836" s="2"/>
      <c r="Q836" s="3"/>
      <c r="S836" s="54"/>
      <c r="T836" s="54"/>
      <c r="U836" s="54"/>
      <c r="AE836" s="34"/>
      <c r="AF836" s="34"/>
      <c r="AG836" s="34"/>
      <c r="AH836" s="2"/>
    </row>
    <row r="837" spans="13:34" s="51" customFormat="1" x14ac:dyDescent="0.2">
      <c r="M837" s="2"/>
      <c r="N837" s="2"/>
      <c r="O837" s="2"/>
      <c r="P837" s="2"/>
      <c r="Q837" s="3"/>
      <c r="S837" s="54"/>
      <c r="T837" s="54"/>
      <c r="U837" s="54"/>
      <c r="AE837" s="34"/>
      <c r="AF837" s="34"/>
      <c r="AG837" s="34"/>
      <c r="AH837" s="2"/>
    </row>
    <row r="838" spans="13:34" s="51" customFormat="1" x14ac:dyDescent="0.2">
      <c r="M838" s="2"/>
      <c r="N838" s="2"/>
      <c r="O838" s="2"/>
      <c r="P838" s="2"/>
      <c r="Q838" s="3"/>
      <c r="S838" s="54"/>
      <c r="T838" s="54"/>
      <c r="U838" s="54"/>
      <c r="AE838" s="34"/>
      <c r="AF838" s="34"/>
      <c r="AG838" s="34"/>
      <c r="AH838" s="2"/>
    </row>
    <row r="839" spans="13:34" s="51" customFormat="1" x14ac:dyDescent="0.2">
      <c r="M839" s="2"/>
      <c r="N839" s="2"/>
      <c r="O839" s="2"/>
      <c r="P839" s="2"/>
      <c r="Q839" s="3"/>
      <c r="S839" s="54"/>
      <c r="T839" s="54"/>
      <c r="U839" s="54"/>
      <c r="AE839" s="34"/>
      <c r="AF839" s="34"/>
      <c r="AG839" s="34"/>
      <c r="AH839" s="2"/>
    </row>
    <row r="840" spans="13:34" s="51" customFormat="1" x14ac:dyDescent="0.2">
      <c r="M840" s="2"/>
      <c r="N840" s="2"/>
      <c r="O840" s="2"/>
      <c r="P840" s="2"/>
      <c r="Q840" s="3"/>
      <c r="S840" s="54"/>
      <c r="T840" s="54"/>
      <c r="U840" s="54"/>
      <c r="AE840" s="34"/>
      <c r="AF840" s="34"/>
      <c r="AG840" s="34"/>
      <c r="AH840" s="2"/>
    </row>
    <row r="841" spans="13:34" s="51" customFormat="1" x14ac:dyDescent="0.2">
      <c r="M841" s="2"/>
      <c r="N841" s="2"/>
      <c r="O841" s="2"/>
      <c r="P841" s="2"/>
      <c r="Q841" s="3"/>
      <c r="S841" s="54"/>
      <c r="T841" s="54"/>
      <c r="U841" s="54"/>
      <c r="AE841" s="34"/>
      <c r="AF841" s="34"/>
      <c r="AG841" s="34"/>
      <c r="AH841" s="2"/>
    </row>
  </sheetData>
  <conditionalFormatting sqref="I2:I14 P2:P14 F2:G16 A18:B19 G21:G290 D18:XFD19">
    <cfRule type="cellIs" dxfId="0" priority="7" operator="equal">
      <formula>"Pass"</formula>
    </cfRule>
  </conditionalFormatting>
  <dataValidations count="2">
    <dataValidation errorStyle="warning" allowBlank="1" showInputMessage="1" showErrorMessage="1" sqref="AI21:AI1048576" xr:uid="{3C50FFEF-2E82-4236-9D30-F01B8366642A}"/>
    <dataValidation type="decimal" allowBlank="1" showInputMessage="1" showErrorMessage="1" sqref="E21 F21:F290" xr:uid="{02581F22-24A7-411C-BCE1-BB8258F26096}">
      <formula1>0</formula1>
      <formula2>1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4A2A-1B94-404D-90CB-6C66739FBBB8}">
  <dimension ref="A1:Q427"/>
  <sheetViews>
    <sheetView zoomScale="88" zoomScaleNormal="88" workbookViewId="0">
      <selection activeCell="Q4" sqref="Q4"/>
    </sheetView>
  </sheetViews>
  <sheetFormatPr baseColWidth="10" defaultColWidth="13.6640625" defaultRowHeight="15" x14ac:dyDescent="0.2"/>
  <cols>
    <col min="1" max="1" width="17.5" style="66" bestFit="1" customWidth="1"/>
    <col min="2" max="2" width="16.6640625" style="66" bestFit="1" customWidth="1"/>
    <col min="3" max="3" width="36" style="66" bestFit="1" customWidth="1"/>
    <col min="4" max="4" width="21.6640625" style="66" bestFit="1" customWidth="1"/>
    <col min="5" max="5" width="55.83203125" style="66" bestFit="1" customWidth="1"/>
    <col min="6" max="6" width="24.33203125" style="66" bestFit="1" customWidth="1"/>
    <col min="7" max="7" width="22.1640625" style="66" bestFit="1" customWidth="1"/>
    <col min="8" max="8" width="24.83203125" style="66" bestFit="1" customWidth="1"/>
    <col min="9" max="9" width="37.83203125" style="66" bestFit="1" customWidth="1"/>
    <col min="10" max="10" width="24.5" style="66" bestFit="1" customWidth="1"/>
    <col min="11" max="11" width="16.83203125" style="66" bestFit="1" customWidth="1"/>
    <col min="12" max="12" width="65.6640625" style="66" bestFit="1" customWidth="1"/>
    <col min="13" max="13" width="28.83203125" style="66" bestFit="1" customWidth="1"/>
    <col min="14" max="14" width="25" style="66" bestFit="1" customWidth="1"/>
    <col min="15" max="15" width="34.5" style="66" bestFit="1" customWidth="1"/>
    <col min="16" max="16" width="25.6640625" style="66" bestFit="1" customWidth="1"/>
    <col min="17" max="17" width="65.6640625" style="66" bestFit="1" customWidth="1"/>
    <col min="18" max="25" width="10.83203125" style="66" customWidth="1"/>
    <col min="26" max="16384" width="13.6640625" style="66"/>
  </cols>
  <sheetData>
    <row r="1" spans="1:17" x14ac:dyDescent="0.2">
      <c r="A1" s="66" t="s">
        <v>57</v>
      </c>
      <c r="B1" s="66" t="s">
        <v>58</v>
      </c>
      <c r="C1" s="66" t="s">
        <v>59</v>
      </c>
      <c r="E1" s="67"/>
    </row>
    <row r="2" spans="1:17" ht="15" customHeight="1" x14ac:dyDescent="0.2">
      <c r="A2" s="68">
        <v>45021</v>
      </c>
      <c r="B2" s="68">
        <v>45049</v>
      </c>
      <c r="C2" s="66">
        <v>297521</v>
      </c>
    </row>
    <row r="3" spans="1:17" ht="15" customHeight="1" x14ac:dyDescent="0.2">
      <c r="C3" s="67"/>
    </row>
    <row r="4" spans="1:17" ht="15" customHeight="1" x14ac:dyDescent="0.2">
      <c r="A4" s="66" t="s">
        <v>57</v>
      </c>
      <c r="B4" s="66" t="s">
        <v>58</v>
      </c>
      <c r="C4" s="66" t="s">
        <v>60</v>
      </c>
      <c r="D4" s="69" t="s">
        <v>61</v>
      </c>
      <c r="E4" s="69" t="s">
        <v>62</v>
      </c>
      <c r="F4" s="69" t="s">
        <v>63</v>
      </c>
      <c r="G4" s="69" t="s">
        <v>64</v>
      </c>
      <c r="H4" s="69" t="s">
        <v>65</v>
      </c>
      <c r="I4" s="69" t="s">
        <v>66</v>
      </c>
      <c r="J4" s="69" t="s">
        <v>67</v>
      </c>
      <c r="K4" s="69" t="s">
        <v>68</v>
      </c>
      <c r="L4" s="69" t="s">
        <v>69</v>
      </c>
      <c r="M4" s="69" t="s">
        <v>70</v>
      </c>
      <c r="N4" s="69" t="s">
        <v>71</v>
      </c>
      <c r="O4" s="69" t="s">
        <v>72</v>
      </c>
      <c r="P4" s="69" t="s">
        <v>73</v>
      </c>
      <c r="Q4" s="67"/>
    </row>
    <row r="5" spans="1:17" ht="15.75" customHeight="1" x14ac:dyDescent="0.2">
      <c r="A5" s="70">
        <f>$A$2</f>
        <v>45021</v>
      </c>
      <c r="B5" s="70">
        <f>$B$2</f>
        <v>45049</v>
      </c>
      <c r="C5" s="66" t="s">
        <v>74</v>
      </c>
      <c r="D5" s="71">
        <v>51093176</v>
      </c>
      <c r="E5" s="71" t="s">
        <v>75</v>
      </c>
      <c r="F5" s="72">
        <v>2.5999999999999999E-3</v>
      </c>
      <c r="G5" s="73">
        <v>-774</v>
      </c>
      <c r="H5" s="73">
        <v>0</v>
      </c>
      <c r="I5" s="73">
        <v>-774</v>
      </c>
      <c r="J5" s="73">
        <v>530</v>
      </c>
      <c r="K5" s="73">
        <v>-530</v>
      </c>
      <c r="L5" s="73">
        <v>-244</v>
      </c>
      <c r="M5" s="74">
        <v>-81.95</v>
      </c>
      <c r="N5" s="73">
        <v>0</v>
      </c>
      <c r="O5" s="73">
        <v>0</v>
      </c>
      <c r="P5" s="73">
        <v>0</v>
      </c>
    </row>
    <row r="6" spans="1:17" ht="15.75" customHeight="1" x14ac:dyDescent="0.2">
      <c r="A6" s="70">
        <f t="shared" ref="A6:A69" si="0">$A$2</f>
        <v>45021</v>
      </c>
      <c r="B6" s="70">
        <f t="shared" ref="B6:B69" si="1">$B$2</f>
        <v>45049</v>
      </c>
      <c r="C6" s="66" t="s">
        <v>74</v>
      </c>
      <c r="D6" s="71">
        <v>73034027</v>
      </c>
      <c r="E6" s="71" t="s">
        <v>75</v>
      </c>
      <c r="F6" s="72">
        <v>3.7499999999999999E-3</v>
      </c>
      <c r="G6" s="73">
        <v>-1116</v>
      </c>
      <c r="H6" s="73">
        <v>0</v>
      </c>
      <c r="I6" s="73">
        <v>-1116</v>
      </c>
      <c r="J6" s="73">
        <v>948</v>
      </c>
      <c r="K6" s="73">
        <v>-948</v>
      </c>
      <c r="L6" s="73">
        <v>-168</v>
      </c>
      <c r="M6" s="74">
        <v>-143.63999999999999</v>
      </c>
      <c r="N6" s="73">
        <v>0</v>
      </c>
      <c r="O6" s="73">
        <v>0</v>
      </c>
      <c r="P6" s="73">
        <v>0</v>
      </c>
    </row>
    <row r="7" spans="1:17" ht="15.75" customHeight="1" x14ac:dyDescent="0.2">
      <c r="A7" s="70">
        <f t="shared" si="0"/>
        <v>45021</v>
      </c>
      <c r="B7" s="70">
        <f t="shared" si="1"/>
        <v>45049</v>
      </c>
      <c r="C7" s="66" t="s">
        <v>74</v>
      </c>
      <c r="D7" s="71">
        <v>92521245</v>
      </c>
      <c r="E7" s="71" t="s">
        <v>75</v>
      </c>
      <c r="F7" s="72">
        <v>3.5699999999999998E-3</v>
      </c>
      <c r="G7" s="73">
        <v>-1062</v>
      </c>
      <c r="H7" s="73">
        <v>0</v>
      </c>
      <c r="I7" s="73">
        <v>-1062</v>
      </c>
      <c r="J7" s="73">
        <v>541</v>
      </c>
      <c r="K7" s="73">
        <v>-541</v>
      </c>
      <c r="L7" s="73">
        <v>-521</v>
      </c>
      <c r="M7" s="74">
        <v>-81.98</v>
      </c>
      <c r="N7" s="73">
        <v>0</v>
      </c>
      <c r="O7" s="73">
        <v>0</v>
      </c>
      <c r="P7" s="73">
        <v>0</v>
      </c>
    </row>
    <row r="8" spans="1:17" ht="15.75" customHeight="1" x14ac:dyDescent="0.2">
      <c r="A8" s="70">
        <f t="shared" si="0"/>
        <v>45021</v>
      </c>
      <c r="B8" s="70">
        <f t="shared" si="1"/>
        <v>45049</v>
      </c>
      <c r="C8" s="66" t="s">
        <v>74</v>
      </c>
      <c r="D8" s="71">
        <v>101556888</v>
      </c>
      <c r="E8" s="71" t="s">
        <v>75</v>
      </c>
      <c r="F8" s="72">
        <v>1.9400000000000001E-3</v>
      </c>
      <c r="G8" s="73">
        <v>-577</v>
      </c>
      <c r="H8" s="73">
        <v>0</v>
      </c>
      <c r="I8" s="73">
        <v>-577</v>
      </c>
      <c r="J8" s="73">
        <v>437</v>
      </c>
      <c r="K8" s="73">
        <v>-437</v>
      </c>
      <c r="L8" s="73">
        <v>-140</v>
      </c>
      <c r="M8" s="74">
        <v>-67.56</v>
      </c>
      <c r="N8" s="73">
        <v>0</v>
      </c>
      <c r="O8" s="73">
        <v>0</v>
      </c>
      <c r="P8" s="73">
        <v>0</v>
      </c>
    </row>
    <row r="9" spans="1:17" ht="15.75" customHeight="1" x14ac:dyDescent="0.2">
      <c r="A9" s="70">
        <f t="shared" si="0"/>
        <v>45021</v>
      </c>
      <c r="B9" s="70">
        <f t="shared" si="1"/>
        <v>45049</v>
      </c>
      <c r="C9" s="66" t="s">
        <v>74</v>
      </c>
      <c r="D9" s="71">
        <v>117764936</v>
      </c>
      <c r="E9" s="71" t="s">
        <v>75</v>
      </c>
      <c r="F9" s="72">
        <v>3.8500000000000001E-3</v>
      </c>
      <c r="G9" s="73">
        <v>-1145</v>
      </c>
      <c r="H9" s="73">
        <v>0</v>
      </c>
      <c r="I9" s="73">
        <v>-1145</v>
      </c>
      <c r="J9" s="73">
        <v>1069</v>
      </c>
      <c r="K9" s="73">
        <v>-1069</v>
      </c>
      <c r="L9" s="73">
        <v>-76</v>
      </c>
      <c r="M9" s="74">
        <v>-161.97</v>
      </c>
      <c r="N9" s="73">
        <v>0</v>
      </c>
      <c r="O9" s="73">
        <v>0</v>
      </c>
      <c r="P9" s="73">
        <v>0</v>
      </c>
    </row>
    <row r="10" spans="1:17" ht="15.75" customHeight="1" x14ac:dyDescent="0.2">
      <c r="A10" s="70">
        <f t="shared" si="0"/>
        <v>45021</v>
      </c>
      <c r="B10" s="70">
        <f t="shared" si="1"/>
        <v>45049</v>
      </c>
      <c r="C10" s="66" t="s">
        <v>74</v>
      </c>
      <c r="D10" s="71">
        <v>118760338</v>
      </c>
      <c r="E10" s="71" t="s">
        <v>75</v>
      </c>
      <c r="F10" s="72">
        <v>1.7899999999999999E-3</v>
      </c>
      <c r="G10" s="73">
        <v>-533</v>
      </c>
      <c r="H10" s="73">
        <v>0</v>
      </c>
      <c r="I10" s="73">
        <v>-533</v>
      </c>
      <c r="J10" s="73">
        <v>398</v>
      </c>
      <c r="K10" s="73">
        <v>-398</v>
      </c>
      <c r="L10" s="73">
        <v>-135</v>
      </c>
      <c r="M10" s="74">
        <v>-60.31</v>
      </c>
      <c r="N10" s="73">
        <v>0</v>
      </c>
      <c r="O10" s="73">
        <v>0</v>
      </c>
      <c r="P10" s="73">
        <v>0</v>
      </c>
    </row>
    <row r="11" spans="1:17" ht="15.75" customHeight="1" x14ac:dyDescent="0.2">
      <c r="A11" s="70">
        <f t="shared" si="0"/>
        <v>45021</v>
      </c>
      <c r="B11" s="70">
        <f t="shared" si="1"/>
        <v>45049</v>
      </c>
      <c r="C11" s="66" t="s">
        <v>74</v>
      </c>
      <c r="D11" s="71">
        <v>121278278</v>
      </c>
      <c r="E11" s="71" t="s">
        <v>75</v>
      </c>
      <c r="F11" s="72">
        <v>2.99E-3</v>
      </c>
      <c r="G11" s="73">
        <v>-890</v>
      </c>
      <c r="H11" s="73">
        <v>0</v>
      </c>
      <c r="I11" s="73">
        <v>-890</v>
      </c>
      <c r="J11" s="73">
        <v>371</v>
      </c>
      <c r="K11" s="73">
        <v>-371</v>
      </c>
      <c r="L11" s="73">
        <v>-519</v>
      </c>
      <c r="M11" s="74">
        <v>-57.36</v>
      </c>
      <c r="N11" s="73">
        <v>0</v>
      </c>
      <c r="O11" s="73">
        <v>0</v>
      </c>
      <c r="P11" s="73">
        <v>0</v>
      </c>
    </row>
    <row r="12" spans="1:17" ht="15.75" customHeight="1" x14ac:dyDescent="0.2">
      <c r="A12" s="70">
        <f t="shared" si="0"/>
        <v>45021</v>
      </c>
      <c r="B12" s="70">
        <f t="shared" si="1"/>
        <v>45049</v>
      </c>
      <c r="C12" s="66" t="s">
        <v>74</v>
      </c>
      <c r="D12" s="71">
        <v>183955273</v>
      </c>
      <c r="E12" s="71" t="s">
        <v>75</v>
      </c>
      <c r="F12" s="72">
        <v>2.1800000000000001E-3</v>
      </c>
      <c r="G12" s="73">
        <v>-649</v>
      </c>
      <c r="H12" s="73">
        <v>0</v>
      </c>
      <c r="I12" s="73">
        <v>-649</v>
      </c>
      <c r="J12" s="73">
        <v>474</v>
      </c>
      <c r="K12" s="73">
        <v>-474</v>
      </c>
      <c r="L12" s="73">
        <v>-175</v>
      </c>
      <c r="M12" s="74">
        <v>-77.61</v>
      </c>
      <c r="N12" s="73">
        <v>158</v>
      </c>
      <c r="O12" s="73">
        <v>73</v>
      </c>
      <c r="P12" s="73">
        <v>243</v>
      </c>
    </row>
    <row r="13" spans="1:17" ht="15.75" customHeight="1" x14ac:dyDescent="0.2">
      <c r="A13" s="70">
        <f t="shared" si="0"/>
        <v>45021</v>
      </c>
      <c r="B13" s="70">
        <f t="shared" si="1"/>
        <v>45049</v>
      </c>
      <c r="C13" s="66" t="s">
        <v>74</v>
      </c>
      <c r="D13" s="71">
        <v>219910556</v>
      </c>
      <c r="E13" s="71" t="s">
        <v>75</v>
      </c>
      <c r="F13" s="72">
        <v>5.4900000000000001E-3</v>
      </c>
      <c r="G13" s="73">
        <v>-1633</v>
      </c>
      <c r="H13" s="73">
        <v>0</v>
      </c>
      <c r="I13" s="73">
        <v>-1633</v>
      </c>
      <c r="J13" s="73">
        <v>1400</v>
      </c>
      <c r="K13" s="73">
        <v>-1400</v>
      </c>
      <c r="L13" s="73">
        <v>-233</v>
      </c>
      <c r="M13" s="74">
        <v>-212.12</v>
      </c>
      <c r="N13" s="73">
        <v>0</v>
      </c>
      <c r="O13" s="73">
        <v>0</v>
      </c>
      <c r="P13" s="73">
        <v>0</v>
      </c>
    </row>
    <row r="14" spans="1:17" ht="15.75" customHeight="1" x14ac:dyDescent="0.2">
      <c r="A14" s="70">
        <f t="shared" si="0"/>
        <v>45021</v>
      </c>
      <c r="B14" s="70">
        <f t="shared" si="1"/>
        <v>45049</v>
      </c>
      <c r="C14" s="66" t="s">
        <v>74</v>
      </c>
      <c r="D14" s="71">
        <v>234099093</v>
      </c>
      <c r="E14" s="71" t="s">
        <v>75</v>
      </c>
      <c r="F14" s="72">
        <v>6.2700000000000004E-3</v>
      </c>
      <c r="G14" s="73">
        <v>-1865</v>
      </c>
      <c r="H14" s="73">
        <v>0</v>
      </c>
      <c r="I14" s="73">
        <v>-1865</v>
      </c>
      <c r="J14" s="73">
        <v>1671</v>
      </c>
      <c r="K14" s="73">
        <v>-1671</v>
      </c>
      <c r="L14" s="73">
        <v>-194</v>
      </c>
      <c r="M14" s="74">
        <v>-253.18</v>
      </c>
      <c r="N14" s="73">
        <v>0</v>
      </c>
      <c r="O14" s="73">
        <v>0</v>
      </c>
      <c r="P14" s="73">
        <v>0</v>
      </c>
    </row>
    <row r="15" spans="1:17" ht="15.75" customHeight="1" x14ac:dyDescent="0.2">
      <c r="A15" s="70">
        <f t="shared" si="0"/>
        <v>45021</v>
      </c>
      <c r="B15" s="70">
        <f t="shared" si="1"/>
        <v>45049</v>
      </c>
      <c r="C15" s="66" t="s">
        <v>74</v>
      </c>
      <c r="D15" s="71">
        <v>234918177</v>
      </c>
      <c r="E15" s="71" t="s">
        <v>75</v>
      </c>
      <c r="F15" s="72">
        <v>8.0499999999999999E-3</v>
      </c>
      <c r="G15" s="73">
        <v>-2395</v>
      </c>
      <c r="H15" s="73">
        <v>0</v>
      </c>
      <c r="I15" s="73">
        <v>-2395</v>
      </c>
      <c r="J15" s="73">
        <v>2036</v>
      </c>
      <c r="K15" s="73">
        <v>-2036</v>
      </c>
      <c r="L15" s="73">
        <v>-359</v>
      </c>
      <c r="M15" s="74">
        <v>-330.32</v>
      </c>
      <c r="N15" s="73">
        <v>0</v>
      </c>
      <c r="O15" s="73">
        <v>0</v>
      </c>
      <c r="P15" s="73">
        <v>0</v>
      </c>
    </row>
    <row r="16" spans="1:17" ht="15.75" customHeight="1" x14ac:dyDescent="0.2">
      <c r="A16" s="70">
        <f t="shared" si="0"/>
        <v>45021</v>
      </c>
      <c r="B16" s="70">
        <f t="shared" si="1"/>
        <v>45049</v>
      </c>
      <c r="C16" s="66" t="s">
        <v>74</v>
      </c>
      <c r="D16" s="71">
        <v>295869672</v>
      </c>
      <c r="E16" s="71" t="s">
        <v>75</v>
      </c>
      <c r="F16" s="72">
        <v>1.25E-3</v>
      </c>
      <c r="G16" s="73">
        <v>-372</v>
      </c>
      <c r="H16" s="73">
        <v>0</v>
      </c>
      <c r="I16" s="73">
        <v>-372</v>
      </c>
      <c r="J16" s="73">
        <v>306</v>
      </c>
      <c r="K16" s="73">
        <v>-306</v>
      </c>
      <c r="L16" s="73">
        <v>-66</v>
      </c>
      <c r="M16" s="74">
        <v>-46.36</v>
      </c>
      <c r="N16" s="73">
        <v>0</v>
      </c>
      <c r="O16" s="73">
        <v>0</v>
      </c>
      <c r="P16" s="73">
        <v>0</v>
      </c>
    </row>
    <row r="17" spans="1:16" ht="15.75" customHeight="1" x14ac:dyDescent="0.2">
      <c r="A17" s="70">
        <f t="shared" si="0"/>
        <v>45021</v>
      </c>
      <c r="B17" s="70">
        <f t="shared" si="1"/>
        <v>45049</v>
      </c>
      <c r="C17" s="66" t="s">
        <v>74</v>
      </c>
      <c r="D17" s="71">
        <v>297793797</v>
      </c>
      <c r="E17" s="71" t="s">
        <v>75</v>
      </c>
      <c r="F17" s="72">
        <v>1.188E-2</v>
      </c>
      <c r="G17" s="73">
        <v>-3535</v>
      </c>
      <c r="H17" s="73">
        <v>0</v>
      </c>
      <c r="I17" s="73">
        <v>-3535</v>
      </c>
      <c r="J17" s="73">
        <v>3159</v>
      </c>
      <c r="K17" s="73">
        <v>-3159</v>
      </c>
      <c r="L17" s="73">
        <v>-376</v>
      </c>
      <c r="M17" s="74">
        <v>-478.64</v>
      </c>
      <c r="N17" s="73">
        <v>0</v>
      </c>
      <c r="O17" s="73">
        <v>0</v>
      </c>
      <c r="P17" s="73">
        <v>0</v>
      </c>
    </row>
    <row r="18" spans="1:16" ht="15.75" customHeight="1" x14ac:dyDescent="0.2">
      <c r="A18" s="70">
        <f t="shared" si="0"/>
        <v>45021</v>
      </c>
      <c r="B18" s="70">
        <f t="shared" si="1"/>
        <v>45049</v>
      </c>
      <c r="C18" s="66" t="s">
        <v>74</v>
      </c>
      <c r="D18" s="71">
        <v>309538625</v>
      </c>
      <c r="E18" s="71" t="s">
        <v>75</v>
      </c>
      <c r="F18" s="72">
        <v>4.4400000000000004E-3</v>
      </c>
      <c r="G18" s="73">
        <v>-1321</v>
      </c>
      <c r="H18" s="73">
        <v>0</v>
      </c>
      <c r="I18" s="73">
        <v>-1321</v>
      </c>
      <c r="J18" s="73">
        <v>920</v>
      </c>
      <c r="K18" s="73">
        <v>-920</v>
      </c>
      <c r="L18" s="73">
        <v>-401</v>
      </c>
      <c r="M18" s="74">
        <v>-139.38999999999999</v>
      </c>
      <c r="N18" s="73">
        <v>0</v>
      </c>
      <c r="O18" s="73">
        <v>0</v>
      </c>
      <c r="P18" s="73">
        <v>0</v>
      </c>
    </row>
    <row r="19" spans="1:16" ht="15.75" customHeight="1" x14ac:dyDescent="0.2">
      <c r="A19" s="70">
        <f t="shared" si="0"/>
        <v>45021</v>
      </c>
      <c r="B19" s="70">
        <f t="shared" si="1"/>
        <v>45049</v>
      </c>
      <c r="C19" s="66" t="s">
        <v>74</v>
      </c>
      <c r="D19" s="71">
        <v>351795615</v>
      </c>
      <c r="E19" s="71" t="s">
        <v>75</v>
      </c>
      <c r="F19" s="72">
        <v>9.4299999999999991E-3</v>
      </c>
      <c r="G19" s="73">
        <v>-2806</v>
      </c>
      <c r="H19" s="73">
        <v>0</v>
      </c>
      <c r="I19" s="73">
        <v>-2806</v>
      </c>
      <c r="J19" s="73">
        <v>1819</v>
      </c>
      <c r="K19" s="73">
        <v>-1819</v>
      </c>
      <c r="L19" s="73">
        <v>-987</v>
      </c>
      <c r="M19" s="74">
        <v>-275.61</v>
      </c>
      <c r="N19" s="73">
        <v>0</v>
      </c>
      <c r="O19" s="73">
        <v>0</v>
      </c>
      <c r="P19" s="73">
        <v>0</v>
      </c>
    </row>
    <row r="20" spans="1:16" ht="15.75" customHeight="1" x14ac:dyDescent="0.2">
      <c r="A20" s="70">
        <f t="shared" si="0"/>
        <v>45021</v>
      </c>
      <c r="B20" s="70">
        <f t="shared" si="1"/>
        <v>45049</v>
      </c>
      <c r="C20" s="66" t="s">
        <v>74</v>
      </c>
      <c r="D20" s="71">
        <v>381501917</v>
      </c>
      <c r="E20" s="71" t="s">
        <v>75</v>
      </c>
      <c r="F20" s="72">
        <v>4.5100000000000001E-3</v>
      </c>
      <c r="G20" s="73">
        <v>-1342</v>
      </c>
      <c r="H20" s="73">
        <v>0</v>
      </c>
      <c r="I20" s="73">
        <v>-1342</v>
      </c>
      <c r="J20" s="73">
        <v>692</v>
      </c>
      <c r="K20" s="73">
        <v>-692</v>
      </c>
      <c r="L20" s="73">
        <v>-650</v>
      </c>
      <c r="M20" s="74">
        <v>-102.1</v>
      </c>
      <c r="N20" s="73">
        <v>141</v>
      </c>
      <c r="O20" s="73">
        <v>50</v>
      </c>
      <c r="P20" s="73">
        <v>501</v>
      </c>
    </row>
    <row r="21" spans="1:16" ht="15.75" customHeight="1" x14ac:dyDescent="0.2">
      <c r="A21" s="70">
        <f t="shared" si="0"/>
        <v>45021</v>
      </c>
      <c r="B21" s="70">
        <f t="shared" si="1"/>
        <v>45049</v>
      </c>
      <c r="C21" s="66" t="s">
        <v>74</v>
      </c>
      <c r="D21" s="71">
        <v>500024968</v>
      </c>
      <c r="E21" s="71" t="s">
        <v>75</v>
      </c>
      <c r="F21" s="72">
        <v>1.89E-3</v>
      </c>
      <c r="G21" s="73">
        <v>-562</v>
      </c>
      <c r="H21" s="73">
        <v>0</v>
      </c>
      <c r="I21" s="73">
        <v>-562</v>
      </c>
      <c r="J21" s="73">
        <v>720</v>
      </c>
      <c r="K21" s="73">
        <v>-562</v>
      </c>
      <c r="L21" s="73">
        <v>0</v>
      </c>
      <c r="M21" s="74">
        <v>-85.15</v>
      </c>
      <c r="N21" s="73">
        <v>0</v>
      </c>
      <c r="O21" s="73">
        <v>0</v>
      </c>
      <c r="P21" s="73">
        <v>0</v>
      </c>
    </row>
    <row r="22" spans="1:16" ht="15.75" customHeight="1" x14ac:dyDescent="0.2">
      <c r="A22" s="70">
        <f t="shared" si="0"/>
        <v>45021</v>
      </c>
      <c r="B22" s="70">
        <f t="shared" si="1"/>
        <v>45049</v>
      </c>
      <c r="C22" s="66" t="s">
        <v>74</v>
      </c>
      <c r="D22" s="71">
        <v>502801913</v>
      </c>
      <c r="E22" s="71" t="s">
        <v>75</v>
      </c>
      <c r="F22" s="72">
        <v>3.2599999999999999E-3</v>
      </c>
      <c r="G22" s="73">
        <v>-970</v>
      </c>
      <c r="H22" s="73">
        <v>0</v>
      </c>
      <c r="I22" s="73">
        <v>-970</v>
      </c>
      <c r="J22" s="73">
        <v>796</v>
      </c>
      <c r="K22" s="73">
        <v>-796</v>
      </c>
      <c r="L22" s="73">
        <v>-174</v>
      </c>
      <c r="M22" s="74">
        <v>-120.6</v>
      </c>
      <c r="N22" s="73">
        <v>0</v>
      </c>
      <c r="O22" s="73">
        <v>0</v>
      </c>
      <c r="P22" s="73">
        <v>0</v>
      </c>
    </row>
    <row r="23" spans="1:16" ht="15.75" customHeight="1" x14ac:dyDescent="0.2">
      <c r="A23" s="70">
        <f t="shared" si="0"/>
        <v>45021</v>
      </c>
      <c r="B23" s="70">
        <f t="shared" si="1"/>
        <v>45049</v>
      </c>
      <c r="C23" s="66" t="s">
        <v>74</v>
      </c>
      <c r="D23" s="71">
        <v>511673236</v>
      </c>
      <c r="E23" s="71" t="s">
        <v>75</v>
      </c>
      <c r="F23" s="72">
        <v>6.6800000000000002E-3</v>
      </c>
      <c r="G23" s="73">
        <v>-1987</v>
      </c>
      <c r="H23" s="73">
        <v>0</v>
      </c>
      <c r="I23" s="73">
        <v>-1987</v>
      </c>
      <c r="J23" s="73">
        <v>1645</v>
      </c>
      <c r="K23" s="73">
        <v>-1645</v>
      </c>
      <c r="L23" s="73">
        <v>-342</v>
      </c>
      <c r="M23" s="74">
        <v>-249.25</v>
      </c>
      <c r="N23" s="73">
        <v>0</v>
      </c>
      <c r="O23" s="73">
        <v>0</v>
      </c>
      <c r="P23" s="73">
        <v>0</v>
      </c>
    </row>
    <row r="24" spans="1:16" ht="15.75" customHeight="1" x14ac:dyDescent="0.2">
      <c r="A24" s="70">
        <f t="shared" si="0"/>
        <v>45021</v>
      </c>
      <c r="B24" s="70">
        <f t="shared" si="1"/>
        <v>45049</v>
      </c>
      <c r="C24" s="66" t="s">
        <v>74</v>
      </c>
      <c r="D24" s="71">
        <v>523712285</v>
      </c>
      <c r="E24" s="71" t="s">
        <v>75</v>
      </c>
      <c r="F24" s="72">
        <v>2.5799999999999998E-3</v>
      </c>
      <c r="G24" s="73">
        <v>-768</v>
      </c>
      <c r="H24" s="73">
        <v>0</v>
      </c>
      <c r="I24" s="73">
        <v>-768</v>
      </c>
      <c r="J24" s="73">
        <v>553</v>
      </c>
      <c r="K24" s="73">
        <v>-553</v>
      </c>
      <c r="L24" s="73">
        <v>-215</v>
      </c>
      <c r="M24" s="74">
        <v>-83.78</v>
      </c>
      <c r="N24" s="73">
        <v>0</v>
      </c>
      <c r="O24" s="73">
        <v>0</v>
      </c>
      <c r="P24" s="73">
        <v>0</v>
      </c>
    </row>
    <row r="25" spans="1:16" ht="15.75" customHeight="1" x14ac:dyDescent="0.2">
      <c r="A25" s="70">
        <f t="shared" si="0"/>
        <v>45021</v>
      </c>
      <c r="B25" s="70">
        <f t="shared" si="1"/>
        <v>45049</v>
      </c>
      <c r="C25" s="66" t="s">
        <v>74</v>
      </c>
      <c r="D25" s="71">
        <v>524885197</v>
      </c>
      <c r="E25" s="71" t="s">
        <v>75</v>
      </c>
      <c r="F25" s="72">
        <v>2.9199999999999999E-3</v>
      </c>
      <c r="G25" s="73">
        <v>-869</v>
      </c>
      <c r="H25" s="73">
        <v>0</v>
      </c>
      <c r="I25" s="73">
        <v>-869</v>
      </c>
      <c r="J25" s="73">
        <v>476</v>
      </c>
      <c r="K25" s="73">
        <v>-476</v>
      </c>
      <c r="L25" s="73">
        <v>-393</v>
      </c>
      <c r="M25" s="74">
        <v>-72.02</v>
      </c>
      <c r="N25" s="73">
        <v>132</v>
      </c>
      <c r="O25" s="73">
        <v>78</v>
      </c>
      <c r="P25" s="73">
        <v>266</v>
      </c>
    </row>
    <row r="26" spans="1:16" ht="15.75" customHeight="1" x14ac:dyDescent="0.2">
      <c r="A26" s="70">
        <f t="shared" si="0"/>
        <v>45021</v>
      </c>
      <c r="B26" s="70">
        <f t="shared" si="1"/>
        <v>45049</v>
      </c>
      <c r="C26" s="66" t="s">
        <v>74</v>
      </c>
      <c r="D26" s="71">
        <v>582476700</v>
      </c>
      <c r="E26" s="71" t="s">
        <v>75</v>
      </c>
      <c r="F26" s="72">
        <v>4.0499999999999998E-3</v>
      </c>
      <c r="G26" s="73">
        <v>-1205</v>
      </c>
      <c r="H26" s="73">
        <v>0</v>
      </c>
      <c r="I26" s="73">
        <v>-1205</v>
      </c>
      <c r="J26" s="73">
        <v>883</v>
      </c>
      <c r="K26" s="73">
        <v>-883</v>
      </c>
      <c r="L26" s="73">
        <v>-322</v>
      </c>
      <c r="M26" s="74">
        <v>-133.79</v>
      </c>
      <c r="N26" s="73">
        <v>0</v>
      </c>
      <c r="O26" s="73">
        <v>0</v>
      </c>
      <c r="P26" s="73">
        <v>0</v>
      </c>
    </row>
    <row r="27" spans="1:16" ht="15.75" customHeight="1" x14ac:dyDescent="0.2">
      <c r="A27" s="70">
        <f t="shared" si="0"/>
        <v>45021</v>
      </c>
      <c r="B27" s="70">
        <f t="shared" si="1"/>
        <v>45049</v>
      </c>
      <c r="C27" s="66" t="s">
        <v>74</v>
      </c>
      <c r="D27" s="71">
        <v>669029524</v>
      </c>
      <c r="E27" s="71" t="s">
        <v>75</v>
      </c>
      <c r="F27" s="72">
        <v>5.0499999999999998E-3</v>
      </c>
      <c r="G27" s="73">
        <v>-1502</v>
      </c>
      <c r="H27" s="73">
        <v>0</v>
      </c>
      <c r="I27" s="73">
        <v>-1502</v>
      </c>
      <c r="J27" s="73">
        <v>707</v>
      </c>
      <c r="K27" s="73">
        <v>-707</v>
      </c>
      <c r="L27" s="73">
        <v>-795</v>
      </c>
      <c r="M27" s="74">
        <v>-114.7</v>
      </c>
      <c r="N27" s="73">
        <v>0</v>
      </c>
      <c r="O27" s="73">
        <v>0</v>
      </c>
      <c r="P27" s="73">
        <v>0</v>
      </c>
    </row>
    <row r="28" spans="1:16" ht="15.75" customHeight="1" x14ac:dyDescent="0.2">
      <c r="A28" s="70">
        <f t="shared" si="0"/>
        <v>45021</v>
      </c>
      <c r="B28" s="70">
        <f t="shared" si="1"/>
        <v>45049</v>
      </c>
      <c r="C28" s="66" t="s">
        <v>74</v>
      </c>
      <c r="D28" s="71">
        <v>722001250</v>
      </c>
      <c r="E28" s="71" t="s">
        <v>75</v>
      </c>
      <c r="F28" s="72">
        <v>1.2529999999999999E-2</v>
      </c>
      <c r="G28" s="73">
        <v>-3728</v>
      </c>
      <c r="H28" s="73">
        <v>0</v>
      </c>
      <c r="I28" s="73">
        <v>-3728</v>
      </c>
      <c r="J28" s="73">
        <v>2600</v>
      </c>
      <c r="K28" s="73">
        <v>-2600</v>
      </c>
      <c r="L28" s="73">
        <v>-1128</v>
      </c>
      <c r="M28" s="74">
        <v>-393.94</v>
      </c>
      <c r="N28" s="73">
        <v>0</v>
      </c>
      <c r="O28" s="73">
        <v>0</v>
      </c>
      <c r="P28" s="73">
        <v>0</v>
      </c>
    </row>
    <row r="29" spans="1:16" ht="15.75" customHeight="1" x14ac:dyDescent="0.2">
      <c r="A29" s="70">
        <f t="shared" si="0"/>
        <v>45021</v>
      </c>
      <c r="B29" s="70">
        <f t="shared" si="1"/>
        <v>45049</v>
      </c>
      <c r="C29" s="66" t="s">
        <v>74</v>
      </c>
      <c r="D29" s="71">
        <v>777665672</v>
      </c>
      <c r="E29" s="71" t="s">
        <v>75</v>
      </c>
      <c r="F29" s="72">
        <v>5.8300000000000001E-3</v>
      </c>
      <c r="G29" s="73">
        <v>-1735</v>
      </c>
      <c r="H29" s="73">
        <v>0</v>
      </c>
      <c r="I29" s="73">
        <v>-1735</v>
      </c>
      <c r="J29" s="73">
        <v>1328</v>
      </c>
      <c r="K29" s="73">
        <v>-1328</v>
      </c>
      <c r="L29" s="73">
        <v>-407</v>
      </c>
      <c r="M29" s="74">
        <v>-205.31</v>
      </c>
      <c r="N29" s="73">
        <v>0</v>
      </c>
      <c r="O29" s="73">
        <v>0</v>
      </c>
      <c r="P29" s="73">
        <v>0</v>
      </c>
    </row>
    <row r="30" spans="1:16" ht="15.75" customHeight="1" x14ac:dyDescent="0.2">
      <c r="A30" s="70">
        <f t="shared" si="0"/>
        <v>45021</v>
      </c>
      <c r="B30" s="70">
        <f t="shared" si="1"/>
        <v>45049</v>
      </c>
      <c r="C30" s="66" t="s">
        <v>74</v>
      </c>
      <c r="D30" s="71">
        <v>788599645</v>
      </c>
      <c r="E30" s="71" t="s">
        <v>75</v>
      </c>
      <c r="F30" s="72">
        <v>2.2699999999999999E-3</v>
      </c>
      <c r="G30" s="73">
        <v>-675</v>
      </c>
      <c r="H30" s="73">
        <v>0</v>
      </c>
      <c r="I30" s="73">
        <v>-675</v>
      </c>
      <c r="J30" s="73">
        <v>442</v>
      </c>
      <c r="K30" s="73">
        <v>-442</v>
      </c>
      <c r="L30" s="73">
        <v>-233</v>
      </c>
      <c r="M30" s="74">
        <v>-66.959999999999994</v>
      </c>
      <c r="N30" s="73">
        <v>0</v>
      </c>
      <c r="O30" s="73">
        <v>0</v>
      </c>
      <c r="P30" s="73">
        <v>0</v>
      </c>
    </row>
    <row r="31" spans="1:16" ht="15.75" customHeight="1" x14ac:dyDescent="0.2">
      <c r="A31" s="70">
        <f t="shared" si="0"/>
        <v>45021</v>
      </c>
      <c r="B31" s="70">
        <f t="shared" si="1"/>
        <v>45049</v>
      </c>
      <c r="C31" s="66" t="s">
        <v>74</v>
      </c>
      <c r="D31" s="71">
        <v>789311897</v>
      </c>
      <c r="E31" s="71" t="s">
        <v>75</v>
      </c>
      <c r="F31" s="72">
        <v>4.2900000000000004E-3</v>
      </c>
      <c r="G31" s="73">
        <v>-1276</v>
      </c>
      <c r="H31" s="73">
        <v>0</v>
      </c>
      <c r="I31" s="73">
        <v>-1276</v>
      </c>
      <c r="J31" s="73">
        <v>1159</v>
      </c>
      <c r="K31" s="73">
        <v>-1159</v>
      </c>
      <c r="L31" s="73">
        <v>-117</v>
      </c>
      <c r="M31" s="74">
        <v>-175.61</v>
      </c>
      <c r="N31" s="73">
        <v>0</v>
      </c>
      <c r="O31" s="73">
        <v>0</v>
      </c>
      <c r="P31" s="73">
        <v>0</v>
      </c>
    </row>
    <row r="32" spans="1:16" ht="15.75" customHeight="1" x14ac:dyDescent="0.2">
      <c r="A32" s="70">
        <f t="shared" si="0"/>
        <v>45021</v>
      </c>
      <c r="B32" s="70">
        <f t="shared" si="1"/>
        <v>45049</v>
      </c>
      <c r="C32" s="66" t="s">
        <v>74</v>
      </c>
      <c r="D32" s="71">
        <v>791048654</v>
      </c>
      <c r="E32" s="71" t="s">
        <v>75</v>
      </c>
      <c r="F32" s="72">
        <v>6.4200000000000004E-3</v>
      </c>
      <c r="G32" s="73">
        <v>-1910</v>
      </c>
      <c r="H32" s="73">
        <v>0</v>
      </c>
      <c r="I32" s="73">
        <v>-1910</v>
      </c>
      <c r="J32" s="73">
        <v>1620</v>
      </c>
      <c r="K32" s="73">
        <v>-1620</v>
      </c>
      <c r="L32" s="73">
        <v>-290</v>
      </c>
      <c r="M32" s="74">
        <v>-245.45</v>
      </c>
      <c r="N32" s="73">
        <v>0</v>
      </c>
      <c r="O32" s="73">
        <v>0</v>
      </c>
      <c r="P32" s="73">
        <v>0</v>
      </c>
    </row>
    <row r="33" spans="1:16" ht="15.75" customHeight="1" x14ac:dyDescent="0.2">
      <c r="A33" s="70">
        <f t="shared" si="0"/>
        <v>45021</v>
      </c>
      <c r="B33" s="70">
        <f t="shared" si="1"/>
        <v>45049</v>
      </c>
      <c r="C33" s="66" t="s">
        <v>74</v>
      </c>
      <c r="D33" s="71">
        <v>904026052</v>
      </c>
      <c r="E33" s="71" t="s">
        <v>75</v>
      </c>
      <c r="F33" s="72">
        <v>3.81E-3</v>
      </c>
      <c r="G33" s="73">
        <v>-1134</v>
      </c>
      <c r="H33" s="73">
        <v>0</v>
      </c>
      <c r="I33" s="73">
        <v>-1134</v>
      </c>
      <c r="J33" s="73">
        <v>1006</v>
      </c>
      <c r="K33" s="73">
        <v>-1006</v>
      </c>
      <c r="L33" s="73">
        <v>-128</v>
      </c>
      <c r="M33" s="74">
        <v>-152.43</v>
      </c>
      <c r="N33" s="73">
        <v>0</v>
      </c>
      <c r="O33" s="73">
        <v>0</v>
      </c>
      <c r="P33" s="73">
        <v>0</v>
      </c>
    </row>
    <row r="34" spans="1:16" ht="15.75" customHeight="1" x14ac:dyDescent="0.2">
      <c r="A34" s="70">
        <f t="shared" si="0"/>
        <v>45021</v>
      </c>
      <c r="B34" s="70">
        <f t="shared" si="1"/>
        <v>45049</v>
      </c>
      <c r="C34" s="66" t="s">
        <v>74</v>
      </c>
      <c r="D34" s="71">
        <v>990500604</v>
      </c>
      <c r="E34" s="71" t="s">
        <v>75</v>
      </c>
      <c r="F34" s="72">
        <v>8.0400000000000003E-3</v>
      </c>
      <c r="G34" s="73">
        <v>-2392</v>
      </c>
      <c r="H34" s="73">
        <v>0</v>
      </c>
      <c r="I34" s="73">
        <v>-2392</v>
      </c>
      <c r="J34" s="73">
        <v>1611</v>
      </c>
      <c r="K34" s="73">
        <v>-1611</v>
      </c>
      <c r="L34" s="73">
        <v>-781</v>
      </c>
      <c r="M34" s="74">
        <v>-244.09</v>
      </c>
      <c r="N34" s="73">
        <v>0</v>
      </c>
      <c r="O34" s="73">
        <v>0</v>
      </c>
      <c r="P34" s="73">
        <v>0</v>
      </c>
    </row>
    <row r="35" spans="1:16" ht="15.75" customHeight="1" x14ac:dyDescent="0.2">
      <c r="A35" s="70">
        <f t="shared" si="0"/>
        <v>45021</v>
      </c>
      <c r="B35" s="70">
        <f t="shared" si="1"/>
        <v>45049</v>
      </c>
      <c r="C35" s="66" t="s">
        <v>74</v>
      </c>
      <c r="D35" s="71">
        <v>1004802047</v>
      </c>
      <c r="E35" s="71" t="s">
        <v>75</v>
      </c>
      <c r="F35" s="72">
        <v>3.3400000000000001E-3</v>
      </c>
      <c r="G35" s="73">
        <v>-994</v>
      </c>
      <c r="H35" s="73">
        <v>0</v>
      </c>
      <c r="I35" s="73">
        <v>-994</v>
      </c>
      <c r="J35" s="73">
        <v>786</v>
      </c>
      <c r="K35" s="73">
        <v>-786</v>
      </c>
      <c r="L35" s="73">
        <v>-208</v>
      </c>
      <c r="M35" s="74">
        <v>-119.09</v>
      </c>
      <c r="N35" s="73">
        <v>0</v>
      </c>
      <c r="O35" s="73">
        <v>0</v>
      </c>
      <c r="P35" s="73">
        <v>0</v>
      </c>
    </row>
    <row r="36" spans="1:16" ht="15.75" customHeight="1" x14ac:dyDescent="0.2">
      <c r="A36" s="70">
        <f t="shared" si="0"/>
        <v>45021</v>
      </c>
      <c r="B36" s="70">
        <f t="shared" si="1"/>
        <v>45049</v>
      </c>
      <c r="C36" s="66" t="s">
        <v>74</v>
      </c>
      <c r="D36" s="71">
        <v>1035179115</v>
      </c>
      <c r="E36" s="71" t="s">
        <v>75</v>
      </c>
      <c r="F36" s="72">
        <v>3.48E-3</v>
      </c>
      <c r="G36" s="73">
        <v>-1035</v>
      </c>
      <c r="H36" s="73">
        <v>0</v>
      </c>
      <c r="I36" s="73">
        <v>-1035</v>
      </c>
      <c r="J36" s="73">
        <v>765</v>
      </c>
      <c r="K36" s="73">
        <v>-765</v>
      </c>
      <c r="L36" s="73">
        <v>-270</v>
      </c>
      <c r="M36" s="74">
        <v>-115.9</v>
      </c>
      <c r="N36" s="73">
        <v>0</v>
      </c>
      <c r="O36" s="73">
        <v>0</v>
      </c>
      <c r="P36" s="73">
        <v>0</v>
      </c>
    </row>
    <row r="37" spans="1:16" ht="15.75" customHeight="1" x14ac:dyDescent="0.2">
      <c r="A37" s="70">
        <f t="shared" si="0"/>
        <v>45021</v>
      </c>
      <c r="B37" s="70">
        <f t="shared" si="1"/>
        <v>45049</v>
      </c>
      <c r="C37" s="66" t="s">
        <v>74</v>
      </c>
      <c r="D37" s="71">
        <v>1059030480</v>
      </c>
      <c r="E37" s="71" t="s">
        <v>75</v>
      </c>
      <c r="F37" s="72">
        <v>8.7299999999999999E-3</v>
      </c>
      <c r="G37" s="73">
        <v>-2597</v>
      </c>
      <c r="H37" s="73">
        <v>0</v>
      </c>
      <c r="I37" s="73">
        <v>-2597</v>
      </c>
      <c r="J37" s="73">
        <v>2325</v>
      </c>
      <c r="K37" s="73">
        <v>-2325</v>
      </c>
      <c r="L37" s="73">
        <v>-272</v>
      </c>
      <c r="M37" s="74">
        <v>-352.28</v>
      </c>
      <c r="N37" s="73">
        <v>0</v>
      </c>
      <c r="O37" s="73">
        <v>0</v>
      </c>
      <c r="P37" s="73">
        <v>0</v>
      </c>
    </row>
    <row r="38" spans="1:16" ht="15.75" customHeight="1" x14ac:dyDescent="0.2">
      <c r="A38" s="70">
        <f t="shared" si="0"/>
        <v>45021</v>
      </c>
      <c r="B38" s="70">
        <f t="shared" si="1"/>
        <v>45049</v>
      </c>
      <c r="C38" s="66" t="s">
        <v>74</v>
      </c>
      <c r="D38" s="71">
        <v>1131613086</v>
      </c>
      <c r="E38" s="71" t="s">
        <v>75</v>
      </c>
      <c r="F38" s="72">
        <v>6.4000000000000005E-4</v>
      </c>
      <c r="G38" s="73">
        <v>-190</v>
      </c>
      <c r="H38" s="73">
        <v>0</v>
      </c>
      <c r="I38" s="73">
        <v>-190</v>
      </c>
      <c r="J38" s="73">
        <v>158</v>
      </c>
      <c r="K38" s="73">
        <v>-158</v>
      </c>
      <c r="L38" s="73">
        <v>-32</v>
      </c>
      <c r="M38" s="74">
        <v>-23.94</v>
      </c>
      <c r="N38" s="73">
        <v>0</v>
      </c>
      <c r="O38" s="73">
        <v>0</v>
      </c>
      <c r="P38" s="73">
        <v>0</v>
      </c>
    </row>
    <row r="39" spans="1:16" ht="15.75" customHeight="1" x14ac:dyDescent="0.2">
      <c r="A39" s="70">
        <f t="shared" si="0"/>
        <v>45021</v>
      </c>
      <c r="B39" s="70">
        <f t="shared" si="1"/>
        <v>45049</v>
      </c>
      <c r="C39" s="66" t="s">
        <v>74</v>
      </c>
      <c r="D39" s="71">
        <v>1138129047</v>
      </c>
      <c r="E39" s="71" t="s">
        <v>75</v>
      </c>
      <c r="F39" s="72">
        <v>2.33E-3</v>
      </c>
      <c r="G39" s="73">
        <v>-693</v>
      </c>
      <c r="H39" s="73">
        <v>0</v>
      </c>
      <c r="I39" s="73">
        <v>-693</v>
      </c>
      <c r="J39" s="73">
        <v>550</v>
      </c>
      <c r="K39" s="73">
        <v>-550</v>
      </c>
      <c r="L39" s="73">
        <v>-143</v>
      </c>
      <c r="M39" s="74">
        <v>-83.33</v>
      </c>
      <c r="N39" s="73">
        <v>0</v>
      </c>
      <c r="O39" s="73">
        <v>0</v>
      </c>
      <c r="P39" s="73">
        <v>0</v>
      </c>
    </row>
    <row r="40" spans="1:16" ht="15.75" customHeight="1" x14ac:dyDescent="0.2">
      <c r="A40" s="70">
        <f t="shared" si="0"/>
        <v>45021</v>
      </c>
      <c r="B40" s="70">
        <f t="shared" si="1"/>
        <v>45049</v>
      </c>
      <c r="C40" s="66" t="s">
        <v>74</v>
      </c>
      <c r="D40" s="71">
        <v>1309230589</v>
      </c>
      <c r="E40" s="71" t="s">
        <v>75</v>
      </c>
      <c r="F40" s="72">
        <v>2.4499999999999999E-3</v>
      </c>
      <c r="G40" s="73">
        <v>-729</v>
      </c>
      <c r="H40" s="73">
        <v>0</v>
      </c>
      <c r="I40" s="73">
        <v>-729</v>
      </c>
      <c r="J40" s="73">
        <v>407</v>
      </c>
      <c r="K40" s="73">
        <v>-407</v>
      </c>
      <c r="L40" s="73">
        <v>-322</v>
      </c>
      <c r="M40" s="74">
        <v>-61.66</v>
      </c>
      <c r="N40" s="73">
        <v>0</v>
      </c>
      <c r="O40" s="73">
        <v>0</v>
      </c>
      <c r="P40" s="73">
        <v>0</v>
      </c>
    </row>
    <row r="41" spans="1:16" ht="15.75" customHeight="1" x14ac:dyDescent="0.2">
      <c r="A41" s="70">
        <f t="shared" si="0"/>
        <v>45021</v>
      </c>
      <c r="B41" s="70">
        <f t="shared" si="1"/>
        <v>45049</v>
      </c>
      <c r="C41" s="66" t="s">
        <v>74</v>
      </c>
      <c r="D41" s="71">
        <v>1531364665</v>
      </c>
      <c r="E41" s="71" t="s">
        <v>75</v>
      </c>
      <c r="F41" s="72">
        <v>1.99E-3</v>
      </c>
      <c r="G41" s="73">
        <v>-592</v>
      </c>
      <c r="H41" s="73">
        <v>0</v>
      </c>
      <c r="I41" s="73">
        <v>-592</v>
      </c>
      <c r="J41" s="73">
        <v>422</v>
      </c>
      <c r="K41" s="73">
        <v>-422</v>
      </c>
      <c r="L41" s="73">
        <v>-170</v>
      </c>
      <c r="M41" s="74">
        <v>-65.25</v>
      </c>
      <c r="N41" s="73">
        <v>0</v>
      </c>
      <c r="O41" s="73">
        <v>0</v>
      </c>
      <c r="P41" s="73">
        <v>0</v>
      </c>
    </row>
    <row r="42" spans="1:16" ht="15.75" customHeight="1" x14ac:dyDescent="0.2">
      <c r="A42" s="70">
        <f t="shared" si="0"/>
        <v>45021</v>
      </c>
      <c r="B42" s="70">
        <f t="shared" si="1"/>
        <v>45049</v>
      </c>
      <c r="C42" s="66" t="s">
        <v>74</v>
      </c>
      <c r="D42" s="71">
        <v>1600460011</v>
      </c>
      <c r="E42" s="71" t="s">
        <v>75</v>
      </c>
      <c r="F42" s="72">
        <v>1.2999999999999999E-3</v>
      </c>
      <c r="G42" s="73">
        <v>-387</v>
      </c>
      <c r="H42" s="73">
        <v>0</v>
      </c>
      <c r="I42" s="73">
        <v>-387</v>
      </c>
      <c r="J42" s="73">
        <v>286</v>
      </c>
      <c r="K42" s="73">
        <v>-286</v>
      </c>
      <c r="L42" s="73">
        <v>-101</v>
      </c>
      <c r="M42" s="74">
        <v>-43.33</v>
      </c>
      <c r="N42" s="73">
        <v>0</v>
      </c>
      <c r="O42" s="73">
        <v>0</v>
      </c>
      <c r="P42" s="73">
        <v>0</v>
      </c>
    </row>
    <row r="43" spans="1:16" ht="15.75" customHeight="1" x14ac:dyDescent="0.2">
      <c r="A43" s="70">
        <f t="shared" si="0"/>
        <v>45021</v>
      </c>
      <c r="B43" s="70">
        <f t="shared" si="1"/>
        <v>45049</v>
      </c>
      <c r="C43" s="66" t="s">
        <v>74</v>
      </c>
      <c r="D43" s="71">
        <v>1622173218</v>
      </c>
      <c r="E43" s="71" t="s">
        <v>75</v>
      </c>
      <c r="F43" s="72">
        <v>4.5199999999999997E-3</v>
      </c>
      <c r="G43" s="73">
        <v>-1345</v>
      </c>
      <c r="H43" s="73">
        <v>0</v>
      </c>
      <c r="I43" s="73">
        <v>-1345</v>
      </c>
      <c r="J43" s="73">
        <v>944</v>
      </c>
      <c r="K43" s="73">
        <v>-944</v>
      </c>
      <c r="L43" s="73">
        <v>-401</v>
      </c>
      <c r="M43" s="74">
        <v>-143.04</v>
      </c>
      <c r="N43" s="73">
        <v>0</v>
      </c>
      <c r="O43" s="73">
        <v>0</v>
      </c>
      <c r="P43" s="73">
        <v>0</v>
      </c>
    </row>
    <row r="44" spans="1:16" ht="15.75" customHeight="1" x14ac:dyDescent="0.2">
      <c r="A44" s="70">
        <f t="shared" si="0"/>
        <v>45021</v>
      </c>
      <c r="B44" s="70">
        <f t="shared" si="1"/>
        <v>45049</v>
      </c>
      <c r="C44" s="66" t="s">
        <v>74</v>
      </c>
      <c r="D44" s="71">
        <v>1623323548</v>
      </c>
      <c r="E44" s="71" t="s">
        <v>75</v>
      </c>
      <c r="F44" s="72">
        <v>4.7999999999999996E-3</v>
      </c>
      <c r="G44" s="73">
        <v>-1428</v>
      </c>
      <c r="H44" s="73">
        <v>0</v>
      </c>
      <c r="I44" s="73">
        <v>-1428</v>
      </c>
      <c r="J44" s="73">
        <v>1029</v>
      </c>
      <c r="K44" s="73">
        <v>-1029</v>
      </c>
      <c r="L44" s="73">
        <v>-399</v>
      </c>
      <c r="M44" s="74">
        <v>-153.47</v>
      </c>
      <c r="N44" s="73">
        <v>241</v>
      </c>
      <c r="O44" s="73">
        <v>117</v>
      </c>
      <c r="P44" s="73">
        <v>671</v>
      </c>
    </row>
    <row r="45" spans="1:16" ht="15.75" customHeight="1" x14ac:dyDescent="0.2">
      <c r="A45" s="70">
        <f t="shared" si="0"/>
        <v>45021</v>
      </c>
      <c r="B45" s="70">
        <f t="shared" si="1"/>
        <v>45049</v>
      </c>
      <c r="C45" s="66" t="s">
        <v>74</v>
      </c>
      <c r="D45" s="71">
        <v>1625658213</v>
      </c>
      <c r="E45" s="71" t="s">
        <v>75</v>
      </c>
      <c r="F45" s="72">
        <v>3.15E-3</v>
      </c>
      <c r="G45" s="73">
        <v>-937</v>
      </c>
      <c r="H45" s="73">
        <v>0</v>
      </c>
      <c r="I45" s="73">
        <v>-937</v>
      </c>
      <c r="J45" s="73">
        <v>466</v>
      </c>
      <c r="K45" s="73">
        <v>-466</v>
      </c>
      <c r="L45" s="73">
        <v>-471</v>
      </c>
      <c r="M45" s="74">
        <v>-70.61</v>
      </c>
      <c r="N45" s="73">
        <v>0</v>
      </c>
      <c r="O45" s="73">
        <v>0</v>
      </c>
      <c r="P45" s="73">
        <v>0</v>
      </c>
    </row>
    <row r="46" spans="1:16" ht="15.75" customHeight="1" x14ac:dyDescent="0.2">
      <c r="A46" s="70">
        <f t="shared" si="0"/>
        <v>45021</v>
      </c>
      <c r="B46" s="70">
        <f t="shared" si="1"/>
        <v>45049</v>
      </c>
      <c r="C46" s="66" t="s">
        <v>74</v>
      </c>
      <c r="D46" s="71">
        <v>1634111492</v>
      </c>
      <c r="E46" s="71" t="s">
        <v>75</v>
      </c>
      <c r="F46" s="72">
        <v>1.31E-3</v>
      </c>
      <c r="G46" s="73">
        <v>-390</v>
      </c>
      <c r="H46" s="73">
        <v>0</v>
      </c>
      <c r="I46" s="73">
        <v>-390</v>
      </c>
      <c r="J46" s="73">
        <v>291</v>
      </c>
      <c r="K46" s="73">
        <v>-291</v>
      </c>
      <c r="L46" s="73">
        <v>-99</v>
      </c>
      <c r="M46" s="74">
        <v>-44.99</v>
      </c>
      <c r="N46" s="73">
        <v>0</v>
      </c>
      <c r="O46" s="73">
        <v>0</v>
      </c>
      <c r="P46" s="73">
        <v>0</v>
      </c>
    </row>
    <row r="47" spans="1:16" ht="15.75" customHeight="1" x14ac:dyDescent="0.2">
      <c r="A47" s="70">
        <f t="shared" si="0"/>
        <v>45021</v>
      </c>
      <c r="B47" s="70">
        <f t="shared" si="1"/>
        <v>45049</v>
      </c>
      <c r="C47" s="66" t="s">
        <v>74</v>
      </c>
      <c r="D47" s="71">
        <v>1833757596</v>
      </c>
      <c r="E47" s="71" t="s">
        <v>75</v>
      </c>
      <c r="F47" s="72">
        <v>4.7000000000000002E-3</v>
      </c>
      <c r="G47" s="73">
        <v>-1398</v>
      </c>
      <c r="H47" s="73">
        <v>0</v>
      </c>
      <c r="I47" s="73">
        <v>-1398</v>
      </c>
      <c r="J47" s="73">
        <v>928</v>
      </c>
      <c r="K47" s="73">
        <v>-928</v>
      </c>
      <c r="L47" s="73">
        <v>-470</v>
      </c>
      <c r="M47" s="74">
        <v>-150.56</v>
      </c>
      <c r="N47" s="73">
        <v>0</v>
      </c>
      <c r="O47" s="73">
        <v>0</v>
      </c>
      <c r="P47" s="73">
        <v>0</v>
      </c>
    </row>
    <row r="48" spans="1:16" ht="15.75" customHeight="1" x14ac:dyDescent="0.2">
      <c r="A48" s="70">
        <f t="shared" si="0"/>
        <v>45021</v>
      </c>
      <c r="B48" s="70">
        <f t="shared" si="1"/>
        <v>45049</v>
      </c>
      <c r="C48" s="66" t="s">
        <v>74</v>
      </c>
      <c r="D48" s="71">
        <v>1840173582</v>
      </c>
      <c r="E48" s="71" t="s">
        <v>75</v>
      </c>
      <c r="F48" s="72">
        <v>6.8100000000000001E-3</v>
      </c>
      <c r="G48" s="73">
        <v>-2026</v>
      </c>
      <c r="H48" s="73">
        <v>0</v>
      </c>
      <c r="I48" s="73">
        <v>-2026</v>
      </c>
      <c r="J48" s="73">
        <v>963</v>
      </c>
      <c r="K48" s="73">
        <v>-963</v>
      </c>
      <c r="L48" s="73">
        <v>-1063</v>
      </c>
      <c r="M48" s="74">
        <v>-145.91</v>
      </c>
      <c r="N48" s="73">
        <v>0</v>
      </c>
      <c r="O48" s="73">
        <v>0</v>
      </c>
      <c r="P48" s="73">
        <v>0</v>
      </c>
    </row>
    <row r="49" spans="1:16" ht="15.75" customHeight="1" x14ac:dyDescent="0.2">
      <c r="A49" s="70">
        <f t="shared" si="0"/>
        <v>45021</v>
      </c>
      <c r="B49" s="70">
        <f t="shared" si="1"/>
        <v>45049</v>
      </c>
      <c r="C49" s="66" t="s">
        <v>74</v>
      </c>
      <c r="D49" s="71">
        <v>1844714480</v>
      </c>
      <c r="E49" s="71" t="s">
        <v>75</v>
      </c>
      <c r="F49" s="72">
        <v>2.0600000000000002E-3</v>
      </c>
      <c r="G49" s="73">
        <v>-613</v>
      </c>
      <c r="H49" s="73">
        <v>0</v>
      </c>
      <c r="I49" s="73">
        <v>-613</v>
      </c>
      <c r="J49" s="73">
        <v>388</v>
      </c>
      <c r="K49" s="73">
        <v>-388</v>
      </c>
      <c r="L49" s="73">
        <v>-225</v>
      </c>
      <c r="M49" s="74">
        <v>-58.79</v>
      </c>
      <c r="N49" s="73">
        <v>0</v>
      </c>
      <c r="O49" s="73">
        <v>0</v>
      </c>
      <c r="P49" s="73">
        <v>0</v>
      </c>
    </row>
    <row r="50" spans="1:16" ht="15.75" customHeight="1" x14ac:dyDescent="0.2">
      <c r="A50" s="70">
        <f t="shared" si="0"/>
        <v>45021</v>
      </c>
      <c r="B50" s="70">
        <f t="shared" si="1"/>
        <v>45049</v>
      </c>
      <c r="C50" s="66" t="s">
        <v>74</v>
      </c>
      <c r="D50" s="71">
        <v>1896516773</v>
      </c>
      <c r="E50" s="71" t="s">
        <v>75</v>
      </c>
      <c r="F50" s="72">
        <v>1.42E-3</v>
      </c>
      <c r="G50" s="73">
        <v>-422</v>
      </c>
      <c r="H50" s="73">
        <v>0</v>
      </c>
      <c r="I50" s="73">
        <v>-422</v>
      </c>
      <c r="J50" s="73">
        <v>0</v>
      </c>
      <c r="K50" s="73">
        <v>0</v>
      </c>
      <c r="L50" s="73">
        <v>-422</v>
      </c>
      <c r="M50" s="74">
        <v>0</v>
      </c>
      <c r="N50" s="73">
        <v>0</v>
      </c>
      <c r="O50" s="73">
        <v>0</v>
      </c>
      <c r="P50" s="73">
        <v>0</v>
      </c>
    </row>
    <row r="51" spans="1:16" ht="15.75" customHeight="1" x14ac:dyDescent="0.2">
      <c r="A51" s="70">
        <f t="shared" si="0"/>
        <v>45021</v>
      </c>
      <c r="B51" s="70">
        <f t="shared" si="1"/>
        <v>45049</v>
      </c>
      <c r="C51" s="66" t="s">
        <v>74</v>
      </c>
      <c r="D51" s="71">
        <v>1905512651</v>
      </c>
      <c r="E51" s="71" t="s">
        <v>75</v>
      </c>
      <c r="F51" s="72">
        <v>6.5399999999999998E-3</v>
      </c>
      <c r="G51" s="73">
        <v>-1946</v>
      </c>
      <c r="H51" s="73">
        <v>0</v>
      </c>
      <c r="I51" s="73">
        <v>-1946</v>
      </c>
      <c r="J51" s="73">
        <v>1528</v>
      </c>
      <c r="K51" s="73">
        <v>-1528</v>
      </c>
      <c r="L51" s="73">
        <v>-418</v>
      </c>
      <c r="M51" s="74">
        <v>-231.52</v>
      </c>
      <c r="N51" s="73">
        <v>0</v>
      </c>
      <c r="O51" s="73">
        <v>0</v>
      </c>
      <c r="P51" s="73">
        <v>0</v>
      </c>
    </row>
    <row r="52" spans="1:16" ht="15.75" customHeight="1" x14ac:dyDescent="0.2">
      <c r="A52" s="70">
        <f t="shared" si="0"/>
        <v>45021</v>
      </c>
      <c r="B52" s="70">
        <f t="shared" si="1"/>
        <v>45049</v>
      </c>
      <c r="C52" s="66" t="s">
        <v>74</v>
      </c>
      <c r="D52" s="71">
        <v>1930231173</v>
      </c>
      <c r="E52" s="71" t="s">
        <v>75</v>
      </c>
      <c r="F52" s="72">
        <v>3.62E-3</v>
      </c>
      <c r="G52" s="73">
        <v>-1077</v>
      </c>
      <c r="H52" s="73">
        <v>0</v>
      </c>
      <c r="I52" s="73">
        <v>-1077</v>
      </c>
      <c r="J52" s="73">
        <v>833</v>
      </c>
      <c r="K52" s="73">
        <v>-833</v>
      </c>
      <c r="L52" s="73">
        <v>-244</v>
      </c>
      <c r="M52" s="74">
        <v>-135.16</v>
      </c>
      <c r="N52" s="73">
        <v>0</v>
      </c>
      <c r="O52" s="73">
        <v>0</v>
      </c>
      <c r="P52" s="73">
        <v>0</v>
      </c>
    </row>
    <row r="53" spans="1:16" ht="15.75" customHeight="1" x14ac:dyDescent="0.2">
      <c r="A53" s="70">
        <f t="shared" si="0"/>
        <v>45021</v>
      </c>
      <c r="B53" s="70">
        <f t="shared" si="1"/>
        <v>45049</v>
      </c>
      <c r="C53" s="66" t="s">
        <v>74</v>
      </c>
      <c r="D53" s="71">
        <v>1975264810</v>
      </c>
      <c r="E53" s="71" t="s">
        <v>75</v>
      </c>
      <c r="F53" s="72">
        <v>3.7100000000000002E-3</v>
      </c>
      <c r="G53" s="73">
        <v>-1104</v>
      </c>
      <c r="H53" s="73">
        <v>0</v>
      </c>
      <c r="I53" s="73">
        <v>-1104</v>
      </c>
      <c r="J53" s="73">
        <v>1009</v>
      </c>
      <c r="K53" s="73">
        <v>-1009</v>
      </c>
      <c r="L53" s="73">
        <v>-95</v>
      </c>
      <c r="M53" s="74">
        <v>-152.88999999999999</v>
      </c>
      <c r="N53" s="73">
        <v>0</v>
      </c>
      <c r="O53" s="73">
        <v>0</v>
      </c>
      <c r="P53" s="73">
        <v>0</v>
      </c>
    </row>
    <row r="54" spans="1:16" ht="15.75" customHeight="1" x14ac:dyDescent="0.2">
      <c r="A54" s="70">
        <f t="shared" si="0"/>
        <v>45021</v>
      </c>
      <c r="B54" s="70">
        <f t="shared" si="1"/>
        <v>45049</v>
      </c>
      <c r="C54" s="66" t="s">
        <v>74</v>
      </c>
      <c r="D54" s="71">
        <v>2006207601</v>
      </c>
      <c r="E54" s="71" t="s">
        <v>75</v>
      </c>
      <c r="F54" s="72">
        <v>2.16E-3</v>
      </c>
      <c r="G54" s="73">
        <v>-643</v>
      </c>
      <c r="H54" s="73">
        <v>0</v>
      </c>
      <c r="I54" s="73">
        <v>-643</v>
      </c>
      <c r="J54" s="73">
        <v>455</v>
      </c>
      <c r="K54" s="73">
        <v>-455</v>
      </c>
      <c r="L54" s="73">
        <v>-188</v>
      </c>
      <c r="M54" s="74">
        <v>-68.94</v>
      </c>
      <c r="N54" s="73">
        <v>0</v>
      </c>
      <c r="O54" s="73">
        <v>0</v>
      </c>
      <c r="P54" s="73">
        <v>0</v>
      </c>
    </row>
    <row r="55" spans="1:16" ht="15.75" customHeight="1" x14ac:dyDescent="0.2">
      <c r="A55" s="70">
        <f t="shared" si="0"/>
        <v>45021</v>
      </c>
      <c r="B55" s="70">
        <f t="shared" si="1"/>
        <v>45049</v>
      </c>
      <c r="C55" s="66" t="s">
        <v>74</v>
      </c>
      <c r="D55" s="71">
        <v>2026430350</v>
      </c>
      <c r="E55" s="71" t="s">
        <v>75</v>
      </c>
      <c r="F55" s="72">
        <v>3.31E-3</v>
      </c>
      <c r="G55" s="73">
        <v>-985</v>
      </c>
      <c r="H55" s="73">
        <v>0</v>
      </c>
      <c r="I55" s="73">
        <v>-985</v>
      </c>
      <c r="J55" s="73">
        <v>508</v>
      </c>
      <c r="K55" s="73">
        <v>-508</v>
      </c>
      <c r="L55" s="73">
        <v>-477</v>
      </c>
      <c r="M55" s="74">
        <v>-76.959999999999994</v>
      </c>
      <c r="N55" s="73">
        <v>0</v>
      </c>
      <c r="O55" s="73">
        <v>0</v>
      </c>
      <c r="P55" s="73">
        <v>0</v>
      </c>
    </row>
    <row r="56" spans="1:16" ht="15.75" customHeight="1" x14ac:dyDescent="0.2">
      <c r="A56" s="70">
        <f t="shared" si="0"/>
        <v>45021</v>
      </c>
      <c r="B56" s="70">
        <f t="shared" si="1"/>
        <v>45049</v>
      </c>
      <c r="C56" s="66" t="s">
        <v>74</v>
      </c>
      <c r="D56" s="71">
        <v>2044099939</v>
      </c>
      <c r="E56" s="71" t="s">
        <v>75</v>
      </c>
      <c r="F56" s="72">
        <v>6.5799999999999999E-3</v>
      </c>
      <c r="G56" s="73">
        <v>-1958</v>
      </c>
      <c r="H56" s="73">
        <v>0</v>
      </c>
      <c r="I56" s="73">
        <v>-1958</v>
      </c>
      <c r="J56" s="73">
        <v>1401</v>
      </c>
      <c r="K56" s="73">
        <v>-1401</v>
      </c>
      <c r="L56" s="73">
        <v>-557</v>
      </c>
      <c r="M56" s="74">
        <v>-228.13</v>
      </c>
      <c r="N56" s="73">
        <v>0</v>
      </c>
      <c r="O56" s="73">
        <v>0</v>
      </c>
      <c r="P56" s="73">
        <v>0</v>
      </c>
    </row>
    <row r="57" spans="1:16" ht="15.75" customHeight="1" x14ac:dyDescent="0.2">
      <c r="A57" s="70">
        <f t="shared" si="0"/>
        <v>45021</v>
      </c>
      <c r="B57" s="70">
        <f t="shared" si="1"/>
        <v>45049</v>
      </c>
      <c r="C57" s="66" t="s">
        <v>74</v>
      </c>
      <c r="D57" s="71">
        <v>2075393064</v>
      </c>
      <c r="E57" s="71" t="s">
        <v>75</v>
      </c>
      <c r="F57" s="72">
        <v>1.57E-3</v>
      </c>
      <c r="G57" s="73">
        <v>-467</v>
      </c>
      <c r="H57" s="73">
        <v>0</v>
      </c>
      <c r="I57" s="73">
        <v>-467</v>
      </c>
      <c r="J57" s="73">
        <v>278</v>
      </c>
      <c r="K57" s="73">
        <v>-278</v>
      </c>
      <c r="L57" s="73">
        <v>-189</v>
      </c>
      <c r="M57" s="74">
        <v>-42.12</v>
      </c>
      <c r="N57" s="73">
        <v>0</v>
      </c>
      <c r="O57" s="73">
        <v>0</v>
      </c>
      <c r="P57" s="73">
        <v>0</v>
      </c>
    </row>
    <row r="58" spans="1:16" ht="15.75" customHeight="1" x14ac:dyDescent="0.2">
      <c r="A58" s="70">
        <f t="shared" si="0"/>
        <v>45021</v>
      </c>
      <c r="B58" s="70">
        <f t="shared" si="1"/>
        <v>45049</v>
      </c>
      <c r="C58" s="66" t="s">
        <v>74</v>
      </c>
      <c r="D58" s="71">
        <v>2077361464</v>
      </c>
      <c r="E58" s="71" t="s">
        <v>75</v>
      </c>
      <c r="F58" s="72">
        <v>3.5799999999999998E-3</v>
      </c>
      <c r="G58" s="73">
        <v>-1065</v>
      </c>
      <c r="H58" s="73">
        <v>0</v>
      </c>
      <c r="I58" s="73">
        <v>-1065</v>
      </c>
      <c r="J58" s="73">
        <v>770</v>
      </c>
      <c r="K58" s="73">
        <v>-770</v>
      </c>
      <c r="L58" s="73">
        <v>-295</v>
      </c>
      <c r="M58" s="74">
        <v>-106.69</v>
      </c>
      <c r="N58" s="73">
        <v>123</v>
      </c>
      <c r="O58" s="73">
        <v>91</v>
      </c>
      <c r="P58" s="73">
        <v>556</v>
      </c>
    </row>
    <row r="59" spans="1:16" ht="15.75" customHeight="1" x14ac:dyDescent="0.2">
      <c r="A59" s="70">
        <f t="shared" si="0"/>
        <v>45021</v>
      </c>
      <c r="B59" s="70">
        <f t="shared" si="1"/>
        <v>45049</v>
      </c>
      <c r="C59" s="66" t="s">
        <v>74</v>
      </c>
      <c r="D59" s="71">
        <v>2088169907</v>
      </c>
      <c r="E59" s="71" t="s">
        <v>75</v>
      </c>
      <c r="F59" s="72">
        <v>3.8E-3</v>
      </c>
      <c r="G59" s="73">
        <v>-1131</v>
      </c>
      <c r="H59" s="73">
        <v>0</v>
      </c>
      <c r="I59" s="73">
        <v>-1131</v>
      </c>
      <c r="J59" s="73">
        <v>702</v>
      </c>
      <c r="K59" s="73">
        <v>-702</v>
      </c>
      <c r="L59" s="73">
        <v>-429</v>
      </c>
      <c r="M59" s="74">
        <v>-105.65</v>
      </c>
      <c r="N59" s="73">
        <v>177</v>
      </c>
      <c r="O59" s="73">
        <v>116</v>
      </c>
      <c r="P59" s="73">
        <v>409</v>
      </c>
    </row>
    <row r="60" spans="1:16" ht="15.75" customHeight="1" x14ac:dyDescent="0.2">
      <c r="A60" s="70">
        <f t="shared" si="0"/>
        <v>45021</v>
      </c>
      <c r="B60" s="70">
        <f t="shared" si="1"/>
        <v>45049</v>
      </c>
      <c r="C60" s="66" t="s">
        <v>74</v>
      </c>
      <c r="D60" s="71">
        <v>2108360554</v>
      </c>
      <c r="E60" s="71" t="s">
        <v>75</v>
      </c>
      <c r="F60" s="72">
        <v>1.83E-3</v>
      </c>
      <c r="G60" s="73">
        <v>-544</v>
      </c>
      <c r="H60" s="73">
        <v>0</v>
      </c>
      <c r="I60" s="73">
        <v>-544</v>
      </c>
      <c r="J60" s="73">
        <v>191</v>
      </c>
      <c r="K60" s="73">
        <v>-191</v>
      </c>
      <c r="L60" s="73">
        <v>-353</v>
      </c>
      <c r="M60" s="74">
        <v>-29.53</v>
      </c>
      <c r="N60" s="73">
        <v>0</v>
      </c>
      <c r="O60" s="73">
        <v>0</v>
      </c>
      <c r="P60" s="73">
        <v>0</v>
      </c>
    </row>
    <row r="61" spans="1:16" ht="15.75" customHeight="1" x14ac:dyDescent="0.2">
      <c r="A61" s="70">
        <f t="shared" si="0"/>
        <v>45021</v>
      </c>
      <c r="B61" s="70">
        <f t="shared" si="1"/>
        <v>45049</v>
      </c>
      <c r="C61" s="66" t="s">
        <v>74</v>
      </c>
      <c r="D61" s="71">
        <v>2135295596</v>
      </c>
      <c r="E61" s="71" t="s">
        <v>75</v>
      </c>
      <c r="F61" s="72">
        <v>6.7099999999999998E-3</v>
      </c>
      <c r="G61" s="73">
        <v>-1996</v>
      </c>
      <c r="H61" s="73">
        <v>0</v>
      </c>
      <c r="I61" s="73">
        <v>-1996</v>
      </c>
      <c r="J61" s="73">
        <v>1548</v>
      </c>
      <c r="K61" s="73">
        <v>-1548</v>
      </c>
      <c r="L61" s="73">
        <v>-448</v>
      </c>
      <c r="M61" s="74">
        <v>-234.54</v>
      </c>
      <c r="N61" s="73">
        <v>0</v>
      </c>
      <c r="O61" s="73">
        <v>0</v>
      </c>
      <c r="P61" s="73">
        <v>0</v>
      </c>
    </row>
    <row r="62" spans="1:16" ht="15.75" customHeight="1" x14ac:dyDescent="0.2">
      <c r="A62" s="70">
        <f t="shared" si="0"/>
        <v>45021</v>
      </c>
      <c r="B62" s="70">
        <f t="shared" si="1"/>
        <v>45049</v>
      </c>
      <c r="C62" s="66" t="s">
        <v>74</v>
      </c>
      <c r="D62" s="71">
        <v>2139901567</v>
      </c>
      <c r="E62" s="71" t="s">
        <v>75</v>
      </c>
      <c r="F62" s="72">
        <v>1.8500000000000001E-3</v>
      </c>
      <c r="G62" s="73">
        <v>-550</v>
      </c>
      <c r="H62" s="73">
        <v>0</v>
      </c>
      <c r="I62" s="73">
        <v>-550</v>
      </c>
      <c r="J62" s="73">
        <v>298</v>
      </c>
      <c r="K62" s="73">
        <v>-298</v>
      </c>
      <c r="L62" s="73">
        <v>-252</v>
      </c>
      <c r="M62" s="74">
        <v>-46.07</v>
      </c>
      <c r="N62" s="73">
        <v>0</v>
      </c>
      <c r="O62" s="73">
        <v>0</v>
      </c>
      <c r="P62" s="73">
        <v>0</v>
      </c>
    </row>
    <row r="63" spans="1:16" ht="15.75" customHeight="1" x14ac:dyDescent="0.2">
      <c r="A63" s="70">
        <f t="shared" si="0"/>
        <v>45021</v>
      </c>
      <c r="B63" s="70">
        <f t="shared" si="1"/>
        <v>45049</v>
      </c>
      <c r="C63" s="66" t="s">
        <v>74</v>
      </c>
      <c r="D63" s="71">
        <v>2140429819</v>
      </c>
      <c r="E63" s="71" t="s">
        <v>75</v>
      </c>
      <c r="F63" s="72">
        <v>1.4E-3</v>
      </c>
      <c r="G63" s="73">
        <v>-417</v>
      </c>
      <c r="H63" s="73">
        <v>0</v>
      </c>
      <c r="I63" s="73">
        <v>-417</v>
      </c>
      <c r="J63" s="73">
        <v>310</v>
      </c>
      <c r="K63" s="73">
        <v>-310</v>
      </c>
      <c r="L63" s="73">
        <v>-107</v>
      </c>
      <c r="M63" s="74">
        <v>-46.96</v>
      </c>
      <c r="N63" s="73">
        <v>0</v>
      </c>
      <c r="O63" s="73">
        <v>0</v>
      </c>
      <c r="P63" s="73">
        <v>0</v>
      </c>
    </row>
    <row r="64" spans="1:16" ht="15.75" customHeight="1" x14ac:dyDescent="0.2">
      <c r="A64" s="70">
        <f t="shared" si="0"/>
        <v>45021</v>
      </c>
      <c r="B64" s="70">
        <f t="shared" si="1"/>
        <v>45049</v>
      </c>
      <c r="C64" s="66" t="s">
        <v>74</v>
      </c>
      <c r="D64" s="71">
        <v>2145686854</v>
      </c>
      <c r="E64" s="71" t="s">
        <v>75</v>
      </c>
      <c r="F64" s="72">
        <v>3.8600000000000001E-3</v>
      </c>
      <c r="G64" s="73">
        <v>-1148</v>
      </c>
      <c r="H64" s="73">
        <v>0</v>
      </c>
      <c r="I64" s="73">
        <v>-1148</v>
      </c>
      <c r="J64" s="73">
        <v>653</v>
      </c>
      <c r="K64" s="73">
        <v>-653</v>
      </c>
      <c r="L64" s="73">
        <v>-495</v>
      </c>
      <c r="M64" s="74">
        <v>-100.95</v>
      </c>
      <c r="N64" s="73">
        <v>0</v>
      </c>
      <c r="O64" s="73">
        <v>0</v>
      </c>
      <c r="P64" s="73">
        <v>0</v>
      </c>
    </row>
    <row r="65" spans="1:16" ht="15.75" customHeight="1" x14ac:dyDescent="0.2">
      <c r="A65" s="70">
        <f t="shared" si="0"/>
        <v>45021</v>
      </c>
      <c r="B65" s="70">
        <f t="shared" si="1"/>
        <v>45049</v>
      </c>
      <c r="C65" s="66" t="s">
        <v>74</v>
      </c>
      <c r="D65" s="71">
        <v>2149991606</v>
      </c>
      <c r="E65" s="71" t="s">
        <v>75</v>
      </c>
      <c r="F65" s="72">
        <v>7.6400000000000001E-3</v>
      </c>
      <c r="G65" s="73">
        <v>-2273</v>
      </c>
      <c r="H65" s="73">
        <v>0</v>
      </c>
      <c r="I65" s="73">
        <v>-2273</v>
      </c>
      <c r="J65" s="73">
        <v>1878</v>
      </c>
      <c r="K65" s="73">
        <v>-1878</v>
      </c>
      <c r="L65" s="73">
        <v>-395</v>
      </c>
      <c r="M65" s="74">
        <v>-284.54000000000002</v>
      </c>
      <c r="N65" s="73">
        <v>0</v>
      </c>
      <c r="O65" s="73">
        <v>0</v>
      </c>
      <c r="P65" s="73">
        <v>0</v>
      </c>
    </row>
    <row r="66" spans="1:16" ht="15.75" customHeight="1" x14ac:dyDescent="0.2">
      <c r="A66" s="70">
        <f t="shared" si="0"/>
        <v>45021</v>
      </c>
      <c r="B66" s="70">
        <f t="shared" si="1"/>
        <v>45049</v>
      </c>
      <c r="C66" s="66" t="s">
        <v>74</v>
      </c>
      <c r="D66" s="71">
        <v>2170362517</v>
      </c>
      <c r="E66" s="71" t="s">
        <v>75</v>
      </c>
      <c r="F66" s="72">
        <v>3.5699999999999998E-3</v>
      </c>
      <c r="G66" s="73">
        <v>-1062</v>
      </c>
      <c r="H66" s="73">
        <v>0</v>
      </c>
      <c r="I66" s="73">
        <v>-1062</v>
      </c>
      <c r="J66" s="73">
        <v>589</v>
      </c>
      <c r="K66" s="73">
        <v>-589</v>
      </c>
      <c r="L66" s="73">
        <v>-473</v>
      </c>
      <c r="M66" s="74">
        <v>-89.26</v>
      </c>
      <c r="N66" s="73">
        <v>0</v>
      </c>
      <c r="O66" s="73">
        <v>0</v>
      </c>
      <c r="P66" s="73">
        <v>0</v>
      </c>
    </row>
    <row r="67" spans="1:16" ht="15.75" customHeight="1" x14ac:dyDescent="0.2">
      <c r="A67" s="70">
        <f t="shared" si="0"/>
        <v>45021</v>
      </c>
      <c r="B67" s="70">
        <f t="shared" si="1"/>
        <v>45049</v>
      </c>
      <c r="C67" s="66" t="s">
        <v>74</v>
      </c>
      <c r="D67" s="71">
        <v>2209329997</v>
      </c>
      <c r="E67" s="71" t="s">
        <v>75</v>
      </c>
      <c r="F67" s="72">
        <v>1.0399999999999999E-3</v>
      </c>
      <c r="G67" s="73">
        <v>-309</v>
      </c>
      <c r="H67" s="73">
        <v>0</v>
      </c>
      <c r="I67" s="73">
        <v>-309</v>
      </c>
      <c r="J67" s="73">
        <v>196</v>
      </c>
      <c r="K67" s="73">
        <v>-196</v>
      </c>
      <c r="L67" s="73">
        <v>-113</v>
      </c>
      <c r="M67" s="74">
        <v>-31.91</v>
      </c>
      <c r="N67" s="73">
        <v>0</v>
      </c>
      <c r="O67" s="73">
        <v>0</v>
      </c>
      <c r="P67" s="73">
        <v>0</v>
      </c>
    </row>
    <row r="68" spans="1:16" ht="15.75" customHeight="1" x14ac:dyDescent="0.2">
      <c r="A68" s="70">
        <f t="shared" si="0"/>
        <v>45021</v>
      </c>
      <c r="B68" s="70">
        <f t="shared" si="1"/>
        <v>45049</v>
      </c>
      <c r="C68" s="66" t="s">
        <v>74</v>
      </c>
      <c r="D68" s="71">
        <v>2247671472</v>
      </c>
      <c r="E68" s="71" t="s">
        <v>75</v>
      </c>
      <c r="F68" s="72">
        <v>7.6999999999999996E-4</v>
      </c>
      <c r="G68" s="73">
        <v>-229</v>
      </c>
      <c r="H68" s="73">
        <v>0</v>
      </c>
      <c r="I68" s="73">
        <v>-229</v>
      </c>
      <c r="J68" s="73">
        <v>100</v>
      </c>
      <c r="K68" s="73">
        <v>-100</v>
      </c>
      <c r="L68" s="73">
        <v>-129</v>
      </c>
      <c r="M68" s="74">
        <v>-15.46</v>
      </c>
      <c r="N68" s="73">
        <v>0</v>
      </c>
      <c r="O68" s="73">
        <v>0</v>
      </c>
      <c r="P68" s="73">
        <v>0</v>
      </c>
    </row>
    <row r="69" spans="1:16" ht="15.75" customHeight="1" x14ac:dyDescent="0.2">
      <c r="A69" s="70">
        <f t="shared" si="0"/>
        <v>45021</v>
      </c>
      <c r="B69" s="70">
        <f t="shared" si="1"/>
        <v>45049</v>
      </c>
      <c r="C69" s="66" t="s">
        <v>74</v>
      </c>
      <c r="D69" s="71">
        <v>2264391757</v>
      </c>
      <c r="E69" s="71" t="s">
        <v>75</v>
      </c>
      <c r="F69" s="72">
        <v>1.8799999999999999E-3</v>
      </c>
      <c r="G69" s="73">
        <v>-559</v>
      </c>
      <c r="H69" s="73">
        <v>0</v>
      </c>
      <c r="I69" s="73">
        <v>-559</v>
      </c>
      <c r="J69" s="73">
        <v>409</v>
      </c>
      <c r="K69" s="73">
        <v>-409</v>
      </c>
      <c r="L69" s="73">
        <v>-150</v>
      </c>
      <c r="M69" s="74">
        <v>-61.97</v>
      </c>
      <c r="N69" s="73">
        <v>0</v>
      </c>
      <c r="O69" s="73">
        <v>0</v>
      </c>
      <c r="P69" s="73">
        <v>0</v>
      </c>
    </row>
    <row r="70" spans="1:16" ht="15.75" customHeight="1" x14ac:dyDescent="0.2">
      <c r="A70" s="70">
        <f t="shared" ref="A70:A133" si="2">$A$2</f>
        <v>45021</v>
      </c>
      <c r="B70" s="70">
        <f t="shared" ref="B70:B133" si="3">$B$2</f>
        <v>45049</v>
      </c>
      <c r="C70" s="66" t="s">
        <v>74</v>
      </c>
      <c r="D70" s="71">
        <v>2291352076</v>
      </c>
      <c r="E70" s="71" t="s">
        <v>75</v>
      </c>
      <c r="F70" s="72">
        <v>3.5400000000000002E-3</v>
      </c>
      <c r="G70" s="73">
        <v>-1053</v>
      </c>
      <c r="H70" s="73">
        <v>0</v>
      </c>
      <c r="I70" s="73">
        <v>-1053</v>
      </c>
      <c r="J70" s="73">
        <v>0</v>
      </c>
      <c r="K70" s="73">
        <v>0</v>
      </c>
      <c r="L70" s="73">
        <v>-1053</v>
      </c>
      <c r="M70" s="74">
        <v>0</v>
      </c>
      <c r="N70" s="73">
        <v>0</v>
      </c>
      <c r="O70" s="73">
        <v>0</v>
      </c>
      <c r="P70" s="73">
        <v>0</v>
      </c>
    </row>
    <row r="71" spans="1:16" ht="15.75" customHeight="1" x14ac:dyDescent="0.2">
      <c r="A71" s="70">
        <f t="shared" si="2"/>
        <v>45021</v>
      </c>
      <c r="B71" s="70">
        <f t="shared" si="3"/>
        <v>45049</v>
      </c>
      <c r="C71" s="66" t="s">
        <v>74</v>
      </c>
      <c r="D71" s="71">
        <v>2292097664</v>
      </c>
      <c r="E71" s="71" t="s">
        <v>75</v>
      </c>
      <c r="F71" s="72">
        <v>6.0899999999999999E-3</v>
      </c>
      <c r="G71" s="73">
        <v>-1812</v>
      </c>
      <c r="H71" s="73">
        <v>0</v>
      </c>
      <c r="I71" s="73">
        <v>-1812</v>
      </c>
      <c r="J71" s="73">
        <v>1327</v>
      </c>
      <c r="K71" s="73">
        <v>-1327</v>
      </c>
      <c r="L71" s="73">
        <v>-485</v>
      </c>
      <c r="M71" s="74">
        <v>-201.05</v>
      </c>
      <c r="N71" s="73">
        <v>0</v>
      </c>
      <c r="O71" s="73">
        <v>0</v>
      </c>
      <c r="P71" s="73">
        <v>0</v>
      </c>
    </row>
    <row r="72" spans="1:16" ht="15.75" customHeight="1" x14ac:dyDescent="0.2">
      <c r="A72" s="70">
        <f t="shared" si="2"/>
        <v>45021</v>
      </c>
      <c r="B72" s="70">
        <f t="shared" si="3"/>
        <v>45049</v>
      </c>
      <c r="C72" s="66" t="s">
        <v>74</v>
      </c>
      <c r="D72" s="71">
        <v>2296240232</v>
      </c>
      <c r="E72" s="71" t="s">
        <v>75</v>
      </c>
      <c r="F72" s="72">
        <v>5.77E-3</v>
      </c>
      <c r="G72" s="73">
        <v>-1717</v>
      </c>
      <c r="H72" s="73">
        <v>0</v>
      </c>
      <c r="I72" s="73">
        <v>-1717</v>
      </c>
      <c r="J72" s="73">
        <v>1253</v>
      </c>
      <c r="K72" s="73">
        <v>-1253</v>
      </c>
      <c r="L72" s="73">
        <v>-464</v>
      </c>
      <c r="M72" s="74">
        <v>-189.85</v>
      </c>
      <c r="N72" s="73">
        <v>0</v>
      </c>
      <c r="O72" s="73">
        <v>0</v>
      </c>
      <c r="P72" s="73">
        <v>0</v>
      </c>
    </row>
    <row r="73" spans="1:16" ht="15.75" customHeight="1" x14ac:dyDescent="0.2">
      <c r="A73" s="70">
        <f t="shared" si="2"/>
        <v>45021</v>
      </c>
      <c r="B73" s="70">
        <f t="shared" si="3"/>
        <v>45049</v>
      </c>
      <c r="C73" s="66" t="s">
        <v>74</v>
      </c>
      <c r="D73" s="71">
        <v>2313240604</v>
      </c>
      <c r="E73" s="71" t="s">
        <v>75</v>
      </c>
      <c r="F73" s="72">
        <v>1.73E-3</v>
      </c>
      <c r="G73" s="73">
        <v>-515</v>
      </c>
      <c r="H73" s="73">
        <v>0</v>
      </c>
      <c r="I73" s="73">
        <v>-515</v>
      </c>
      <c r="J73" s="73">
        <v>307</v>
      </c>
      <c r="K73" s="73">
        <v>-307</v>
      </c>
      <c r="L73" s="73">
        <v>-208</v>
      </c>
      <c r="M73" s="74">
        <v>-47.46</v>
      </c>
      <c r="N73" s="73">
        <v>0</v>
      </c>
      <c r="O73" s="73">
        <v>0</v>
      </c>
      <c r="P73" s="73">
        <v>0</v>
      </c>
    </row>
    <row r="74" spans="1:16" ht="15.75" customHeight="1" x14ac:dyDescent="0.2">
      <c r="A74" s="70">
        <f t="shared" si="2"/>
        <v>45021</v>
      </c>
      <c r="B74" s="70">
        <f t="shared" si="3"/>
        <v>45049</v>
      </c>
      <c r="C74" s="66" t="s">
        <v>74</v>
      </c>
      <c r="D74" s="71">
        <v>2429390137</v>
      </c>
      <c r="E74" s="71" t="s">
        <v>75</v>
      </c>
      <c r="F74" s="72">
        <v>3.0999999999999999E-3</v>
      </c>
      <c r="G74" s="73">
        <v>-922</v>
      </c>
      <c r="H74" s="73">
        <v>0</v>
      </c>
      <c r="I74" s="73">
        <v>-922</v>
      </c>
      <c r="J74" s="73">
        <v>568</v>
      </c>
      <c r="K74" s="73">
        <v>-568</v>
      </c>
      <c r="L74" s="73">
        <v>-354</v>
      </c>
      <c r="M74" s="74">
        <v>-86.06</v>
      </c>
      <c r="N74" s="73">
        <v>0</v>
      </c>
      <c r="O74" s="73">
        <v>0</v>
      </c>
      <c r="P74" s="73">
        <v>0</v>
      </c>
    </row>
    <row r="75" spans="1:16" ht="15.75" customHeight="1" x14ac:dyDescent="0.2">
      <c r="A75" s="70">
        <f t="shared" si="2"/>
        <v>45021</v>
      </c>
      <c r="B75" s="70">
        <f t="shared" si="3"/>
        <v>45049</v>
      </c>
      <c r="C75" s="66" t="s">
        <v>74</v>
      </c>
      <c r="D75" s="71">
        <v>2452746268</v>
      </c>
      <c r="E75" s="71" t="s">
        <v>75</v>
      </c>
      <c r="F75" s="72">
        <v>2.0699999999999998E-3</v>
      </c>
      <c r="G75" s="73">
        <v>-616</v>
      </c>
      <c r="H75" s="73">
        <v>0</v>
      </c>
      <c r="I75" s="73">
        <v>-616</v>
      </c>
      <c r="J75" s="73">
        <v>346</v>
      </c>
      <c r="K75" s="73">
        <v>-346</v>
      </c>
      <c r="L75" s="73">
        <v>-270</v>
      </c>
      <c r="M75" s="74">
        <v>-52.42</v>
      </c>
      <c r="N75" s="73">
        <v>0</v>
      </c>
      <c r="O75" s="73">
        <v>0</v>
      </c>
      <c r="P75" s="73">
        <v>0</v>
      </c>
    </row>
    <row r="76" spans="1:16" ht="15.75" customHeight="1" x14ac:dyDescent="0.2">
      <c r="A76" s="70">
        <f t="shared" si="2"/>
        <v>45021</v>
      </c>
      <c r="B76" s="70">
        <f t="shared" si="3"/>
        <v>45049</v>
      </c>
      <c r="C76" s="66" t="s">
        <v>74</v>
      </c>
      <c r="D76" s="71">
        <v>2453051848</v>
      </c>
      <c r="E76" s="71" t="s">
        <v>75</v>
      </c>
      <c r="F76" s="72">
        <v>3.5599999999999998E-3</v>
      </c>
      <c r="G76" s="73">
        <v>-1059</v>
      </c>
      <c r="H76" s="73">
        <v>0</v>
      </c>
      <c r="I76" s="73">
        <v>-1059</v>
      </c>
      <c r="J76" s="73">
        <v>1348</v>
      </c>
      <c r="K76" s="73">
        <v>-1059</v>
      </c>
      <c r="L76" s="73">
        <v>0</v>
      </c>
      <c r="M76" s="74">
        <v>-160.44999999999999</v>
      </c>
      <c r="N76" s="73">
        <v>0</v>
      </c>
      <c r="O76" s="73">
        <v>0</v>
      </c>
      <c r="P76" s="73">
        <v>0</v>
      </c>
    </row>
    <row r="77" spans="1:16" ht="15.75" customHeight="1" x14ac:dyDescent="0.2">
      <c r="A77" s="70">
        <f t="shared" si="2"/>
        <v>45021</v>
      </c>
      <c r="B77" s="70">
        <f t="shared" si="3"/>
        <v>45049</v>
      </c>
      <c r="C77" s="66" t="s">
        <v>74</v>
      </c>
      <c r="D77" s="71">
        <v>2540847219</v>
      </c>
      <c r="E77" s="71" t="s">
        <v>75</v>
      </c>
      <c r="F77" s="72">
        <v>1.56E-3</v>
      </c>
      <c r="G77" s="73">
        <v>-464</v>
      </c>
      <c r="H77" s="73">
        <v>0</v>
      </c>
      <c r="I77" s="73">
        <v>-464</v>
      </c>
      <c r="J77" s="73">
        <v>310</v>
      </c>
      <c r="K77" s="73">
        <v>-310</v>
      </c>
      <c r="L77" s="73">
        <v>-154</v>
      </c>
      <c r="M77" s="74">
        <v>-46.96</v>
      </c>
      <c r="N77" s="73">
        <v>0</v>
      </c>
      <c r="O77" s="73">
        <v>0</v>
      </c>
      <c r="P77" s="73">
        <v>0</v>
      </c>
    </row>
    <row r="78" spans="1:16" ht="15.75" customHeight="1" x14ac:dyDescent="0.2">
      <c r="A78" s="70">
        <f t="shared" si="2"/>
        <v>45021</v>
      </c>
      <c r="B78" s="70">
        <f t="shared" si="3"/>
        <v>45049</v>
      </c>
      <c r="C78" s="66" t="s">
        <v>74</v>
      </c>
      <c r="D78" s="71">
        <v>2571202809</v>
      </c>
      <c r="E78" s="71" t="s">
        <v>75</v>
      </c>
      <c r="F78" s="72">
        <v>5.5199999999999997E-3</v>
      </c>
      <c r="G78" s="73">
        <v>-1642</v>
      </c>
      <c r="H78" s="73">
        <v>0</v>
      </c>
      <c r="I78" s="73">
        <v>-1642</v>
      </c>
      <c r="J78" s="73">
        <v>1519</v>
      </c>
      <c r="K78" s="73">
        <v>-1519</v>
      </c>
      <c r="L78" s="73">
        <v>-123</v>
      </c>
      <c r="M78" s="74">
        <v>-230.14</v>
      </c>
      <c r="N78" s="73">
        <v>0</v>
      </c>
      <c r="O78" s="73">
        <v>0</v>
      </c>
      <c r="P78" s="73">
        <v>0</v>
      </c>
    </row>
    <row r="79" spans="1:16" ht="15.75" customHeight="1" x14ac:dyDescent="0.2">
      <c r="A79" s="70">
        <f t="shared" si="2"/>
        <v>45021</v>
      </c>
      <c r="B79" s="70">
        <f t="shared" si="3"/>
        <v>45049</v>
      </c>
      <c r="C79" s="66" t="s">
        <v>74</v>
      </c>
      <c r="D79" s="71">
        <v>2597029613</v>
      </c>
      <c r="E79" s="71" t="s">
        <v>75</v>
      </c>
      <c r="F79" s="72">
        <v>3.5000000000000001E-3</v>
      </c>
      <c r="G79" s="73">
        <v>-1041</v>
      </c>
      <c r="H79" s="73">
        <v>0</v>
      </c>
      <c r="I79" s="73">
        <v>-1041</v>
      </c>
      <c r="J79" s="73">
        <v>619</v>
      </c>
      <c r="K79" s="73">
        <v>-619</v>
      </c>
      <c r="L79" s="73">
        <v>-422</v>
      </c>
      <c r="M79" s="74">
        <v>-93.78</v>
      </c>
      <c r="N79" s="73">
        <v>0</v>
      </c>
      <c r="O79" s="73">
        <v>0</v>
      </c>
      <c r="P79" s="73">
        <v>0</v>
      </c>
    </row>
    <row r="80" spans="1:16" ht="15.75" customHeight="1" x14ac:dyDescent="0.2">
      <c r="A80" s="70">
        <f t="shared" si="2"/>
        <v>45021</v>
      </c>
      <c r="B80" s="70">
        <f t="shared" si="3"/>
        <v>45049</v>
      </c>
      <c r="C80" s="66" t="s">
        <v>74</v>
      </c>
      <c r="D80" s="71">
        <v>2776095721</v>
      </c>
      <c r="E80" s="71" t="s">
        <v>75</v>
      </c>
      <c r="F80" s="72">
        <v>1.7099999999999999E-3</v>
      </c>
      <c r="G80" s="73">
        <v>-509</v>
      </c>
      <c r="H80" s="73">
        <v>0</v>
      </c>
      <c r="I80" s="73">
        <v>-509</v>
      </c>
      <c r="J80" s="73">
        <v>313</v>
      </c>
      <c r="K80" s="73">
        <v>-313</v>
      </c>
      <c r="L80" s="73">
        <v>-196</v>
      </c>
      <c r="M80" s="74">
        <v>-47.42</v>
      </c>
      <c r="N80" s="73">
        <v>0</v>
      </c>
      <c r="O80" s="73">
        <v>0</v>
      </c>
      <c r="P80" s="73">
        <v>0</v>
      </c>
    </row>
    <row r="81" spans="1:16" ht="15.75" customHeight="1" x14ac:dyDescent="0.2">
      <c r="A81" s="70">
        <f t="shared" si="2"/>
        <v>45021</v>
      </c>
      <c r="B81" s="70">
        <f t="shared" si="3"/>
        <v>45049</v>
      </c>
      <c r="C81" s="66" t="s">
        <v>74</v>
      </c>
      <c r="D81" s="71">
        <v>2789694715</v>
      </c>
      <c r="E81" s="71" t="s">
        <v>75</v>
      </c>
      <c r="F81" s="72">
        <v>1.8699999999999999E-3</v>
      </c>
      <c r="G81" s="73">
        <v>-556</v>
      </c>
      <c r="H81" s="73">
        <v>0</v>
      </c>
      <c r="I81" s="73">
        <v>-556</v>
      </c>
      <c r="J81" s="73">
        <v>447</v>
      </c>
      <c r="K81" s="73">
        <v>-447</v>
      </c>
      <c r="L81" s="73">
        <v>-109</v>
      </c>
      <c r="M81" s="74">
        <v>-67.73</v>
      </c>
      <c r="N81" s="73">
        <v>0</v>
      </c>
      <c r="O81" s="73">
        <v>0</v>
      </c>
      <c r="P81" s="73">
        <v>0</v>
      </c>
    </row>
    <row r="82" spans="1:16" ht="15.75" customHeight="1" x14ac:dyDescent="0.2">
      <c r="A82" s="70">
        <f t="shared" si="2"/>
        <v>45021</v>
      </c>
      <c r="B82" s="70">
        <f t="shared" si="3"/>
        <v>45049</v>
      </c>
      <c r="C82" s="66" t="s">
        <v>74</v>
      </c>
      <c r="D82" s="71">
        <v>2797078661</v>
      </c>
      <c r="E82" s="71" t="s">
        <v>75</v>
      </c>
      <c r="F82" s="72">
        <v>2.31E-3</v>
      </c>
      <c r="G82" s="73">
        <v>-687</v>
      </c>
      <c r="H82" s="73">
        <v>0</v>
      </c>
      <c r="I82" s="73">
        <v>-687</v>
      </c>
      <c r="J82" s="73">
        <v>360</v>
      </c>
      <c r="K82" s="73">
        <v>-360</v>
      </c>
      <c r="L82" s="73">
        <v>-327</v>
      </c>
      <c r="M82" s="74">
        <v>-54.54</v>
      </c>
      <c r="N82" s="73">
        <v>0</v>
      </c>
      <c r="O82" s="73">
        <v>0</v>
      </c>
      <c r="P82" s="73">
        <v>0</v>
      </c>
    </row>
    <row r="83" spans="1:16" ht="15.75" customHeight="1" x14ac:dyDescent="0.2">
      <c r="A83" s="70">
        <f t="shared" si="2"/>
        <v>45021</v>
      </c>
      <c r="B83" s="70">
        <f t="shared" si="3"/>
        <v>45049</v>
      </c>
      <c r="C83" s="66" t="s">
        <v>74</v>
      </c>
      <c r="D83" s="71">
        <v>2799631899</v>
      </c>
      <c r="E83" s="71" t="s">
        <v>75</v>
      </c>
      <c r="F83" s="72">
        <v>8.0999999999999996E-3</v>
      </c>
      <c r="G83" s="73">
        <v>-2410</v>
      </c>
      <c r="H83" s="73">
        <v>0</v>
      </c>
      <c r="I83" s="73">
        <v>-2410</v>
      </c>
      <c r="J83" s="73">
        <v>2046</v>
      </c>
      <c r="K83" s="73">
        <v>-2046</v>
      </c>
      <c r="L83" s="73">
        <v>-364</v>
      </c>
      <c r="M83" s="74">
        <v>-306.76</v>
      </c>
      <c r="N83" s="73">
        <v>499</v>
      </c>
      <c r="O83" s="73">
        <v>297</v>
      </c>
      <c r="P83" s="73">
        <v>1250</v>
      </c>
    </row>
    <row r="84" spans="1:16" ht="15.75" customHeight="1" x14ac:dyDescent="0.2">
      <c r="A84" s="70">
        <f t="shared" si="2"/>
        <v>45021</v>
      </c>
      <c r="B84" s="70">
        <f t="shared" si="3"/>
        <v>45049</v>
      </c>
      <c r="C84" s="66" t="s">
        <v>74</v>
      </c>
      <c r="D84" s="71">
        <v>2811581477</v>
      </c>
      <c r="E84" s="71" t="s">
        <v>75</v>
      </c>
      <c r="F84" s="72">
        <v>2.7499999999999998E-3</v>
      </c>
      <c r="G84" s="73">
        <v>-818</v>
      </c>
      <c r="H84" s="73">
        <v>0</v>
      </c>
      <c r="I84" s="73">
        <v>-818</v>
      </c>
      <c r="J84" s="73">
        <v>780</v>
      </c>
      <c r="K84" s="73">
        <v>-780</v>
      </c>
      <c r="L84" s="73">
        <v>-38</v>
      </c>
      <c r="M84" s="74">
        <v>-126.55</v>
      </c>
      <c r="N84" s="73">
        <v>0</v>
      </c>
      <c r="O84" s="73">
        <v>0</v>
      </c>
      <c r="P84" s="73">
        <v>0</v>
      </c>
    </row>
    <row r="85" spans="1:16" ht="15.75" customHeight="1" x14ac:dyDescent="0.2">
      <c r="A85" s="70">
        <f t="shared" si="2"/>
        <v>45021</v>
      </c>
      <c r="B85" s="70">
        <f t="shared" si="3"/>
        <v>45049</v>
      </c>
      <c r="C85" s="66" t="s">
        <v>74</v>
      </c>
      <c r="D85" s="71">
        <v>2867069165</v>
      </c>
      <c r="E85" s="71" t="s">
        <v>75</v>
      </c>
      <c r="F85" s="72">
        <v>7.1300000000000001E-3</v>
      </c>
      <c r="G85" s="73">
        <v>-2121</v>
      </c>
      <c r="H85" s="73">
        <v>0</v>
      </c>
      <c r="I85" s="73">
        <v>-2121</v>
      </c>
      <c r="J85" s="73">
        <v>1658</v>
      </c>
      <c r="K85" s="73">
        <v>-1658</v>
      </c>
      <c r="L85" s="73">
        <v>-463</v>
      </c>
      <c r="M85" s="74">
        <v>-251.22</v>
      </c>
      <c r="N85" s="73">
        <v>0</v>
      </c>
      <c r="O85" s="73">
        <v>0</v>
      </c>
      <c r="P85" s="73">
        <v>0</v>
      </c>
    </row>
    <row r="86" spans="1:16" ht="15.75" customHeight="1" x14ac:dyDescent="0.2">
      <c r="A86" s="70">
        <f t="shared" si="2"/>
        <v>45021</v>
      </c>
      <c r="B86" s="70">
        <f t="shared" si="3"/>
        <v>45049</v>
      </c>
      <c r="C86" s="66" t="s">
        <v>74</v>
      </c>
      <c r="D86" s="71">
        <v>2891700878</v>
      </c>
      <c r="E86" s="71" t="s">
        <v>75</v>
      </c>
      <c r="F86" s="72">
        <v>4.9100000000000003E-3</v>
      </c>
      <c r="G86" s="73">
        <v>-1461</v>
      </c>
      <c r="H86" s="73">
        <v>0</v>
      </c>
      <c r="I86" s="73">
        <v>-1461</v>
      </c>
      <c r="J86" s="73">
        <v>791</v>
      </c>
      <c r="K86" s="73">
        <v>-791</v>
      </c>
      <c r="L86" s="73">
        <v>-670</v>
      </c>
      <c r="M86" s="74">
        <v>-119.85</v>
      </c>
      <c r="N86" s="73">
        <v>0</v>
      </c>
      <c r="O86" s="73">
        <v>0</v>
      </c>
      <c r="P86" s="73">
        <v>0</v>
      </c>
    </row>
    <row r="87" spans="1:16" ht="15.75" customHeight="1" x14ac:dyDescent="0.2">
      <c r="A87" s="70">
        <f t="shared" si="2"/>
        <v>45021</v>
      </c>
      <c r="B87" s="70">
        <f t="shared" si="3"/>
        <v>45049</v>
      </c>
      <c r="C87" s="66" t="s">
        <v>74</v>
      </c>
      <c r="D87" s="71">
        <v>2902098089</v>
      </c>
      <c r="E87" s="71" t="s">
        <v>75</v>
      </c>
      <c r="F87" s="72">
        <v>1.1800000000000001E-3</v>
      </c>
      <c r="G87" s="73">
        <v>-351</v>
      </c>
      <c r="H87" s="73">
        <v>0</v>
      </c>
      <c r="I87" s="73">
        <v>-351</v>
      </c>
      <c r="J87" s="73">
        <v>272</v>
      </c>
      <c r="K87" s="73">
        <v>-272</v>
      </c>
      <c r="L87" s="73">
        <v>-79</v>
      </c>
      <c r="M87" s="74">
        <v>-41.21</v>
      </c>
      <c r="N87" s="73">
        <v>0</v>
      </c>
      <c r="O87" s="73">
        <v>0</v>
      </c>
      <c r="P87" s="73">
        <v>0</v>
      </c>
    </row>
    <row r="88" spans="1:16" ht="15.75" customHeight="1" x14ac:dyDescent="0.2">
      <c r="A88" s="70">
        <f t="shared" si="2"/>
        <v>45021</v>
      </c>
      <c r="B88" s="70">
        <f t="shared" si="3"/>
        <v>45049</v>
      </c>
      <c r="C88" s="66" t="s">
        <v>74</v>
      </c>
      <c r="D88" s="71">
        <v>2943247611</v>
      </c>
      <c r="E88" s="71" t="s">
        <v>75</v>
      </c>
      <c r="F88" s="72">
        <v>1.2199999999999999E-3</v>
      </c>
      <c r="G88" s="73">
        <v>-363</v>
      </c>
      <c r="H88" s="73">
        <v>0</v>
      </c>
      <c r="I88" s="73">
        <v>-363</v>
      </c>
      <c r="J88" s="73">
        <v>281</v>
      </c>
      <c r="K88" s="73">
        <v>-281</v>
      </c>
      <c r="L88" s="73">
        <v>-82</v>
      </c>
      <c r="M88" s="74">
        <v>-42.57</v>
      </c>
      <c r="N88" s="73">
        <v>0</v>
      </c>
      <c r="O88" s="73">
        <v>0</v>
      </c>
      <c r="P88" s="73">
        <v>0</v>
      </c>
    </row>
    <row r="89" spans="1:16" ht="15.75" customHeight="1" x14ac:dyDescent="0.2">
      <c r="A89" s="70">
        <f t="shared" si="2"/>
        <v>45021</v>
      </c>
      <c r="B89" s="70">
        <f t="shared" si="3"/>
        <v>45049</v>
      </c>
      <c r="C89" s="66" t="s">
        <v>74</v>
      </c>
      <c r="D89" s="71">
        <v>2960362197</v>
      </c>
      <c r="E89" s="71" t="s">
        <v>75</v>
      </c>
      <c r="F89" s="72">
        <v>2.5899999999999999E-3</v>
      </c>
      <c r="G89" s="73">
        <v>-771</v>
      </c>
      <c r="H89" s="73">
        <v>0</v>
      </c>
      <c r="I89" s="73">
        <v>-771</v>
      </c>
      <c r="J89" s="73">
        <v>631</v>
      </c>
      <c r="K89" s="73">
        <v>-631</v>
      </c>
      <c r="L89" s="73">
        <v>-140</v>
      </c>
      <c r="M89" s="74">
        <v>-95.61</v>
      </c>
      <c r="N89" s="73">
        <v>0</v>
      </c>
      <c r="O89" s="73">
        <v>0</v>
      </c>
      <c r="P89" s="73">
        <v>0</v>
      </c>
    </row>
    <row r="90" spans="1:16" ht="15.75" customHeight="1" x14ac:dyDescent="0.2">
      <c r="A90" s="70">
        <f t="shared" si="2"/>
        <v>45021</v>
      </c>
      <c r="B90" s="70">
        <f t="shared" si="3"/>
        <v>45049</v>
      </c>
      <c r="C90" s="66" t="s">
        <v>74</v>
      </c>
      <c r="D90" s="71">
        <v>2978909596</v>
      </c>
      <c r="E90" s="71" t="s">
        <v>75</v>
      </c>
      <c r="F90" s="72">
        <v>5.7099999999999998E-3</v>
      </c>
      <c r="G90" s="73">
        <v>-1699</v>
      </c>
      <c r="H90" s="73">
        <v>0</v>
      </c>
      <c r="I90" s="73">
        <v>-1699</v>
      </c>
      <c r="J90" s="73">
        <v>1139</v>
      </c>
      <c r="K90" s="73">
        <v>-1139</v>
      </c>
      <c r="L90" s="73">
        <v>-560</v>
      </c>
      <c r="M90" s="74">
        <v>-176.1</v>
      </c>
      <c r="N90" s="73">
        <v>0</v>
      </c>
      <c r="O90" s="73">
        <v>0</v>
      </c>
      <c r="P90" s="73">
        <v>0</v>
      </c>
    </row>
    <row r="91" spans="1:16" ht="15.75" customHeight="1" x14ac:dyDescent="0.2">
      <c r="A91" s="70">
        <f t="shared" si="2"/>
        <v>45021</v>
      </c>
      <c r="B91" s="70">
        <f t="shared" si="3"/>
        <v>45049</v>
      </c>
      <c r="C91" s="66" t="s">
        <v>74</v>
      </c>
      <c r="D91" s="71">
        <v>2991323046</v>
      </c>
      <c r="E91" s="71" t="s">
        <v>75</v>
      </c>
      <c r="F91" s="72">
        <v>2.5999999999999999E-3</v>
      </c>
      <c r="G91" s="73">
        <v>-774</v>
      </c>
      <c r="H91" s="73">
        <v>0</v>
      </c>
      <c r="I91" s="73">
        <v>-774</v>
      </c>
      <c r="J91" s="73">
        <v>461</v>
      </c>
      <c r="K91" s="73">
        <v>-461</v>
      </c>
      <c r="L91" s="73">
        <v>-313</v>
      </c>
      <c r="M91" s="74">
        <v>-69.86</v>
      </c>
      <c r="N91" s="73">
        <v>0</v>
      </c>
      <c r="O91" s="73">
        <v>0</v>
      </c>
      <c r="P91" s="73">
        <v>0</v>
      </c>
    </row>
    <row r="92" spans="1:16" ht="15.75" customHeight="1" x14ac:dyDescent="0.2">
      <c r="A92" s="70">
        <f t="shared" si="2"/>
        <v>45021</v>
      </c>
      <c r="B92" s="70">
        <f t="shared" si="3"/>
        <v>45049</v>
      </c>
      <c r="C92" s="66" t="s">
        <v>74</v>
      </c>
      <c r="D92" s="71">
        <v>3013645109</v>
      </c>
      <c r="E92" s="71" t="s">
        <v>75</v>
      </c>
      <c r="F92" s="72">
        <v>4.5599999999999998E-3</v>
      </c>
      <c r="G92" s="73">
        <v>-1357</v>
      </c>
      <c r="H92" s="73">
        <v>0</v>
      </c>
      <c r="I92" s="73">
        <v>-1357</v>
      </c>
      <c r="J92" s="73">
        <v>772</v>
      </c>
      <c r="K92" s="73">
        <v>-772</v>
      </c>
      <c r="L92" s="73">
        <v>-585</v>
      </c>
      <c r="M92" s="74">
        <v>-116.97</v>
      </c>
      <c r="N92" s="73">
        <v>0</v>
      </c>
      <c r="O92" s="73">
        <v>0</v>
      </c>
      <c r="P92" s="73">
        <v>0</v>
      </c>
    </row>
    <row r="93" spans="1:16" ht="15.75" customHeight="1" x14ac:dyDescent="0.2">
      <c r="A93" s="70">
        <f t="shared" si="2"/>
        <v>45021</v>
      </c>
      <c r="B93" s="70">
        <f t="shared" si="3"/>
        <v>45049</v>
      </c>
      <c r="C93" s="66" t="s">
        <v>74</v>
      </c>
      <c r="D93" s="71">
        <v>3030385812</v>
      </c>
      <c r="E93" s="71" t="s">
        <v>75</v>
      </c>
      <c r="F93" s="72">
        <v>2.9499999999999999E-3</v>
      </c>
      <c r="G93" s="73">
        <v>-878</v>
      </c>
      <c r="H93" s="73">
        <v>0</v>
      </c>
      <c r="I93" s="73">
        <v>-878</v>
      </c>
      <c r="J93" s="73">
        <v>537</v>
      </c>
      <c r="K93" s="73">
        <v>-537</v>
      </c>
      <c r="L93" s="73">
        <v>-341</v>
      </c>
      <c r="M93" s="74">
        <v>-83.03</v>
      </c>
      <c r="N93" s="73">
        <v>0</v>
      </c>
      <c r="O93" s="73">
        <v>0</v>
      </c>
      <c r="P93" s="73">
        <v>0</v>
      </c>
    </row>
    <row r="94" spans="1:16" ht="15.75" customHeight="1" x14ac:dyDescent="0.2">
      <c r="A94" s="70">
        <f t="shared" si="2"/>
        <v>45021</v>
      </c>
      <c r="B94" s="70">
        <f t="shared" si="3"/>
        <v>45049</v>
      </c>
      <c r="C94" s="66" t="s">
        <v>74</v>
      </c>
      <c r="D94" s="71">
        <v>3039302005</v>
      </c>
      <c r="E94" s="71" t="s">
        <v>75</v>
      </c>
      <c r="F94" s="72">
        <v>1.7899999999999999E-3</v>
      </c>
      <c r="G94" s="73">
        <v>-533</v>
      </c>
      <c r="H94" s="73">
        <v>0</v>
      </c>
      <c r="I94" s="73">
        <v>-533</v>
      </c>
      <c r="J94" s="73">
        <v>373</v>
      </c>
      <c r="K94" s="73">
        <v>-373</v>
      </c>
      <c r="L94" s="73">
        <v>-160</v>
      </c>
      <c r="M94" s="74">
        <v>-57.66</v>
      </c>
      <c r="N94" s="73">
        <v>0</v>
      </c>
      <c r="O94" s="73">
        <v>0</v>
      </c>
      <c r="P94" s="73">
        <v>0</v>
      </c>
    </row>
    <row r="95" spans="1:16" ht="15.75" customHeight="1" x14ac:dyDescent="0.2">
      <c r="A95" s="70">
        <f t="shared" si="2"/>
        <v>45021</v>
      </c>
      <c r="B95" s="70">
        <f t="shared" si="3"/>
        <v>45049</v>
      </c>
      <c r="C95" s="66" t="s">
        <v>74</v>
      </c>
      <c r="D95" s="71">
        <v>3078913392</v>
      </c>
      <c r="E95" s="71" t="s">
        <v>75</v>
      </c>
      <c r="F95" s="72">
        <v>3.98E-3</v>
      </c>
      <c r="G95" s="73">
        <v>-1184</v>
      </c>
      <c r="H95" s="73">
        <v>0</v>
      </c>
      <c r="I95" s="73">
        <v>-1184</v>
      </c>
      <c r="J95" s="73">
        <v>1124</v>
      </c>
      <c r="K95" s="73">
        <v>-1124</v>
      </c>
      <c r="L95" s="73">
        <v>-60</v>
      </c>
      <c r="M95" s="74">
        <v>-170.31</v>
      </c>
      <c r="N95" s="73">
        <v>0</v>
      </c>
      <c r="O95" s="73">
        <v>0</v>
      </c>
      <c r="P95" s="73">
        <v>0</v>
      </c>
    </row>
    <row r="96" spans="1:16" ht="15.75" customHeight="1" x14ac:dyDescent="0.2">
      <c r="A96" s="70">
        <f t="shared" si="2"/>
        <v>45021</v>
      </c>
      <c r="B96" s="70">
        <f t="shared" si="3"/>
        <v>45049</v>
      </c>
      <c r="C96" s="66" t="s">
        <v>74</v>
      </c>
      <c r="D96" s="71">
        <v>3086432397</v>
      </c>
      <c r="E96" s="71" t="s">
        <v>75</v>
      </c>
      <c r="F96" s="72">
        <v>2.7599999999999999E-3</v>
      </c>
      <c r="G96" s="73">
        <v>-821</v>
      </c>
      <c r="H96" s="73">
        <v>0</v>
      </c>
      <c r="I96" s="73">
        <v>-821</v>
      </c>
      <c r="J96" s="73">
        <v>619</v>
      </c>
      <c r="K96" s="73">
        <v>-619</v>
      </c>
      <c r="L96" s="73">
        <v>-202</v>
      </c>
      <c r="M96" s="74">
        <v>-93.78</v>
      </c>
      <c r="N96" s="73">
        <v>0</v>
      </c>
      <c r="O96" s="73">
        <v>0</v>
      </c>
      <c r="P96" s="73">
        <v>0</v>
      </c>
    </row>
    <row r="97" spans="1:16" ht="15.75" customHeight="1" x14ac:dyDescent="0.2">
      <c r="A97" s="70">
        <f t="shared" si="2"/>
        <v>45021</v>
      </c>
      <c r="B97" s="70">
        <f t="shared" si="3"/>
        <v>45049</v>
      </c>
      <c r="C97" s="66" t="s">
        <v>74</v>
      </c>
      <c r="D97" s="71">
        <v>3147403270</v>
      </c>
      <c r="E97" s="71" t="s">
        <v>75</v>
      </c>
      <c r="F97" s="72">
        <v>3.8400000000000001E-3</v>
      </c>
      <c r="G97" s="73">
        <v>-1142</v>
      </c>
      <c r="H97" s="73">
        <v>0</v>
      </c>
      <c r="I97" s="73">
        <v>-1142</v>
      </c>
      <c r="J97" s="73">
        <v>670</v>
      </c>
      <c r="K97" s="73">
        <v>-670</v>
      </c>
      <c r="L97" s="73">
        <v>-472</v>
      </c>
      <c r="M97" s="74">
        <v>-101.52</v>
      </c>
      <c r="N97" s="73">
        <v>0</v>
      </c>
      <c r="O97" s="73">
        <v>0</v>
      </c>
      <c r="P97" s="73">
        <v>0</v>
      </c>
    </row>
    <row r="98" spans="1:16" ht="15.75" customHeight="1" x14ac:dyDescent="0.2">
      <c r="A98" s="70">
        <f t="shared" si="2"/>
        <v>45021</v>
      </c>
      <c r="B98" s="70">
        <f t="shared" si="3"/>
        <v>45049</v>
      </c>
      <c r="C98" s="66" t="s">
        <v>74</v>
      </c>
      <c r="D98" s="71">
        <v>3152447180</v>
      </c>
      <c r="E98" s="71" t="s">
        <v>75</v>
      </c>
      <c r="F98" s="72">
        <v>3.46E-3</v>
      </c>
      <c r="G98" s="73">
        <v>-1029</v>
      </c>
      <c r="H98" s="73">
        <v>0</v>
      </c>
      <c r="I98" s="73">
        <v>-1029</v>
      </c>
      <c r="J98" s="73">
        <v>929</v>
      </c>
      <c r="K98" s="73">
        <v>-929</v>
      </c>
      <c r="L98" s="73">
        <v>-100</v>
      </c>
      <c r="M98" s="74">
        <v>-140.76</v>
      </c>
      <c r="N98" s="73">
        <v>0</v>
      </c>
      <c r="O98" s="73">
        <v>0</v>
      </c>
      <c r="P98" s="73">
        <v>0</v>
      </c>
    </row>
    <row r="99" spans="1:16" ht="15.75" customHeight="1" x14ac:dyDescent="0.2">
      <c r="A99" s="70">
        <f t="shared" si="2"/>
        <v>45021</v>
      </c>
      <c r="B99" s="70">
        <f t="shared" si="3"/>
        <v>45049</v>
      </c>
      <c r="C99" s="66" t="s">
        <v>74</v>
      </c>
      <c r="D99" s="71">
        <v>3193168806</v>
      </c>
      <c r="E99" s="71" t="s">
        <v>75</v>
      </c>
      <c r="F99" s="72">
        <v>5.3E-3</v>
      </c>
      <c r="G99" s="73">
        <v>-1577</v>
      </c>
      <c r="H99" s="73">
        <v>0</v>
      </c>
      <c r="I99" s="73">
        <v>-1577</v>
      </c>
      <c r="J99" s="73">
        <v>1040</v>
      </c>
      <c r="K99" s="73">
        <v>-1040</v>
      </c>
      <c r="L99" s="73">
        <v>-537</v>
      </c>
      <c r="M99" s="74">
        <v>-157.57</v>
      </c>
      <c r="N99" s="73">
        <v>0</v>
      </c>
      <c r="O99" s="73">
        <v>0</v>
      </c>
      <c r="P99" s="73">
        <v>0</v>
      </c>
    </row>
    <row r="100" spans="1:16" ht="15.75" customHeight="1" x14ac:dyDescent="0.2">
      <c r="A100" s="70">
        <f t="shared" si="2"/>
        <v>45021</v>
      </c>
      <c r="B100" s="70">
        <f t="shared" si="3"/>
        <v>45049</v>
      </c>
      <c r="C100" s="66" t="s">
        <v>74</v>
      </c>
      <c r="D100" s="71">
        <v>3255982254</v>
      </c>
      <c r="E100" s="71" t="s">
        <v>75</v>
      </c>
      <c r="F100" s="72">
        <v>4.4900000000000001E-3</v>
      </c>
      <c r="G100" s="73">
        <v>-1336</v>
      </c>
      <c r="H100" s="73">
        <v>0</v>
      </c>
      <c r="I100" s="73">
        <v>-1336</v>
      </c>
      <c r="J100" s="73">
        <v>972</v>
      </c>
      <c r="K100" s="73">
        <v>-972</v>
      </c>
      <c r="L100" s="73">
        <v>-364</v>
      </c>
      <c r="M100" s="74">
        <v>-147.27000000000001</v>
      </c>
      <c r="N100" s="73">
        <v>0</v>
      </c>
      <c r="O100" s="73">
        <v>0</v>
      </c>
      <c r="P100" s="73">
        <v>0</v>
      </c>
    </row>
    <row r="101" spans="1:16" ht="15.75" customHeight="1" x14ac:dyDescent="0.2">
      <c r="A101" s="70">
        <f t="shared" si="2"/>
        <v>45021</v>
      </c>
      <c r="B101" s="70">
        <f t="shared" si="3"/>
        <v>45049</v>
      </c>
      <c r="C101" s="66" t="s">
        <v>74</v>
      </c>
      <c r="D101" s="71">
        <v>3309597365</v>
      </c>
      <c r="E101" s="71" t="s">
        <v>75</v>
      </c>
      <c r="F101" s="72">
        <v>3.3999999999999998E-3</v>
      </c>
      <c r="G101" s="73">
        <v>-1012</v>
      </c>
      <c r="H101" s="73">
        <v>0</v>
      </c>
      <c r="I101" s="73">
        <v>-1012</v>
      </c>
      <c r="J101" s="73">
        <v>725</v>
      </c>
      <c r="K101" s="73">
        <v>-725</v>
      </c>
      <c r="L101" s="73">
        <v>-287</v>
      </c>
      <c r="M101" s="74">
        <v>-112.1</v>
      </c>
      <c r="N101" s="73">
        <v>0</v>
      </c>
      <c r="O101" s="73">
        <v>0</v>
      </c>
      <c r="P101" s="73">
        <v>0</v>
      </c>
    </row>
    <row r="102" spans="1:16" ht="15.75" customHeight="1" x14ac:dyDescent="0.2">
      <c r="A102" s="70">
        <f t="shared" si="2"/>
        <v>45021</v>
      </c>
      <c r="B102" s="70">
        <f t="shared" si="3"/>
        <v>45049</v>
      </c>
      <c r="C102" s="66" t="s">
        <v>74</v>
      </c>
      <c r="D102" s="71">
        <v>3314766130</v>
      </c>
      <c r="E102" s="71" t="s">
        <v>75</v>
      </c>
      <c r="F102" s="72">
        <v>6.2300000000000003E-3</v>
      </c>
      <c r="G102" s="73">
        <v>-1854</v>
      </c>
      <c r="H102" s="73">
        <v>0</v>
      </c>
      <c r="I102" s="73">
        <v>-1854</v>
      </c>
      <c r="J102" s="73">
        <v>1549</v>
      </c>
      <c r="K102" s="73">
        <v>-1549</v>
      </c>
      <c r="L102" s="73">
        <v>-305</v>
      </c>
      <c r="M102" s="74">
        <v>-234.69</v>
      </c>
      <c r="N102" s="73">
        <v>0</v>
      </c>
      <c r="O102" s="73">
        <v>0</v>
      </c>
      <c r="P102" s="73">
        <v>0</v>
      </c>
    </row>
    <row r="103" spans="1:16" ht="15.75" customHeight="1" x14ac:dyDescent="0.2">
      <c r="A103" s="70">
        <f t="shared" si="2"/>
        <v>45021</v>
      </c>
      <c r="B103" s="70">
        <f t="shared" si="3"/>
        <v>45049</v>
      </c>
      <c r="C103" s="66" t="s">
        <v>74</v>
      </c>
      <c r="D103" s="71">
        <v>3362536888</v>
      </c>
      <c r="E103" s="71" t="s">
        <v>75</v>
      </c>
      <c r="F103" s="72">
        <v>8.5000000000000006E-3</v>
      </c>
      <c r="G103" s="73">
        <v>-2529</v>
      </c>
      <c r="H103" s="73">
        <v>0</v>
      </c>
      <c r="I103" s="73">
        <v>-2529</v>
      </c>
      <c r="J103" s="73">
        <v>1838</v>
      </c>
      <c r="K103" s="73">
        <v>-1838</v>
      </c>
      <c r="L103" s="73">
        <v>-691</v>
      </c>
      <c r="M103" s="74">
        <v>-278.49</v>
      </c>
      <c r="N103" s="73">
        <v>0</v>
      </c>
      <c r="O103" s="73">
        <v>0</v>
      </c>
      <c r="P103" s="73">
        <v>0</v>
      </c>
    </row>
    <row r="104" spans="1:16" ht="15.75" customHeight="1" x14ac:dyDescent="0.2">
      <c r="A104" s="70">
        <f t="shared" si="2"/>
        <v>45021</v>
      </c>
      <c r="B104" s="70">
        <f t="shared" si="3"/>
        <v>45049</v>
      </c>
      <c r="C104" s="66" t="s">
        <v>74</v>
      </c>
      <c r="D104" s="71">
        <v>3379570724</v>
      </c>
      <c r="E104" s="71" t="s">
        <v>75</v>
      </c>
      <c r="F104" s="72">
        <v>4.4099999999999999E-3</v>
      </c>
      <c r="G104" s="73">
        <v>-1312</v>
      </c>
      <c r="H104" s="73">
        <v>0</v>
      </c>
      <c r="I104" s="73">
        <v>-1312</v>
      </c>
      <c r="J104" s="73">
        <v>589</v>
      </c>
      <c r="K104" s="73">
        <v>-589</v>
      </c>
      <c r="L104" s="73">
        <v>-723</v>
      </c>
      <c r="M104" s="74">
        <v>-89.26</v>
      </c>
      <c r="N104" s="73">
        <v>0</v>
      </c>
      <c r="O104" s="73">
        <v>0</v>
      </c>
      <c r="P104" s="73">
        <v>0</v>
      </c>
    </row>
    <row r="105" spans="1:16" ht="15.75" customHeight="1" x14ac:dyDescent="0.2">
      <c r="A105" s="70">
        <f t="shared" si="2"/>
        <v>45021</v>
      </c>
      <c r="B105" s="70">
        <f t="shared" si="3"/>
        <v>45049</v>
      </c>
      <c r="C105" s="66" t="s">
        <v>74</v>
      </c>
      <c r="D105" s="71">
        <v>3467775902</v>
      </c>
      <c r="E105" s="71" t="s">
        <v>75</v>
      </c>
      <c r="F105" s="72">
        <v>6.5799999999999999E-3</v>
      </c>
      <c r="G105" s="73">
        <v>-1958</v>
      </c>
      <c r="H105" s="73">
        <v>0</v>
      </c>
      <c r="I105" s="73">
        <v>-1958</v>
      </c>
      <c r="J105" s="73">
        <v>1424</v>
      </c>
      <c r="K105" s="73">
        <v>-1424</v>
      </c>
      <c r="L105" s="73">
        <v>-534</v>
      </c>
      <c r="M105" s="74">
        <v>-215.87</v>
      </c>
      <c r="N105" s="73">
        <v>382</v>
      </c>
      <c r="O105" s="73">
        <v>290</v>
      </c>
      <c r="P105" s="73">
        <v>752</v>
      </c>
    </row>
    <row r="106" spans="1:16" ht="15.75" customHeight="1" x14ac:dyDescent="0.2">
      <c r="A106" s="70">
        <f t="shared" si="2"/>
        <v>45021</v>
      </c>
      <c r="B106" s="70">
        <f t="shared" si="3"/>
        <v>45049</v>
      </c>
      <c r="C106" s="66" t="s">
        <v>74</v>
      </c>
      <c r="D106" s="71">
        <v>3474683157</v>
      </c>
      <c r="E106" s="71" t="s">
        <v>75</v>
      </c>
      <c r="F106" s="72">
        <v>1.8699999999999999E-3</v>
      </c>
      <c r="G106" s="73">
        <v>-556</v>
      </c>
      <c r="H106" s="73">
        <v>0</v>
      </c>
      <c r="I106" s="73">
        <v>-556</v>
      </c>
      <c r="J106" s="73">
        <v>516</v>
      </c>
      <c r="K106" s="73">
        <v>-516</v>
      </c>
      <c r="L106" s="73">
        <v>-40</v>
      </c>
      <c r="M106" s="74">
        <v>-78.180000000000007</v>
      </c>
      <c r="N106" s="73">
        <v>0</v>
      </c>
      <c r="O106" s="73">
        <v>0</v>
      </c>
      <c r="P106" s="73">
        <v>0</v>
      </c>
    </row>
    <row r="107" spans="1:16" ht="15.75" customHeight="1" x14ac:dyDescent="0.2">
      <c r="A107" s="70">
        <f t="shared" si="2"/>
        <v>45021</v>
      </c>
      <c r="B107" s="70">
        <f t="shared" si="3"/>
        <v>45049</v>
      </c>
      <c r="C107" s="66" t="s">
        <v>74</v>
      </c>
      <c r="D107" s="71">
        <v>3499182763</v>
      </c>
      <c r="E107" s="71" t="s">
        <v>75</v>
      </c>
      <c r="F107" s="72">
        <v>9.5200000000000007E-3</v>
      </c>
      <c r="G107" s="73">
        <v>-2832</v>
      </c>
      <c r="H107" s="73">
        <v>0</v>
      </c>
      <c r="I107" s="73">
        <v>-2832</v>
      </c>
      <c r="J107" s="73">
        <v>2091</v>
      </c>
      <c r="K107" s="73">
        <v>-2091</v>
      </c>
      <c r="L107" s="73">
        <v>-741</v>
      </c>
      <c r="M107" s="74">
        <v>-316.82</v>
      </c>
      <c r="N107" s="73">
        <v>0</v>
      </c>
      <c r="O107" s="73">
        <v>0</v>
      </c>
      <c r="P107" s="73">
        <v>0</v>
      </c>
    </row>
    <row r="108" spans="1:16" ht="15.75" customHeight="1" x14ac:dyDescent="0.2">
      <c r="A108" s="70">
        <f t="shared" si="2"/>
        <v>45021</v>
      </c>
      <c r="B108" s="70">
        <f t="shared" si="3"/>
        <v>45049</v>
      </c>
      <c r="C108" s="66" t="s">
        <v>74</v>
      </c>
      <c r="D108" s="71">
        <v>3509831368</v>
      </c>
      <c r="E108" s="71" t="s">
        <v>75</v>
      </c>
      <c r="F108" s="72">
        <v>4.1799999999999997E-3</v>
      </c>
      <c r="G108" s="73">
        <v>-1244</v>
      </c>
      <c r="H108" s="73">
        <v>0</v>
      </c>
      <c r="I108" s="73">
        <v>-1244</v>
      </c>
      <c r="J108" s="73">
        <v>587</v>
      </c>
      <c r="K108" s="73">
        <v>-587</v>
      </c>
      <c r="L108" s="73">
        <v>-657</v>
      </c>
      <c r="M108" s="74">
        <v>-88.94</v>
      </c>
      <c r="N108" s="73">
        <v>0</v>
      </c>
      <c r="O108" s="73">
        <v>0</v>
      </c>
      <c r="P108" s="73">
        <v>0</v>
      </c>
    </row>
    <row r="109" spans="1:16" ht="15.75" customHeight="1" x14ac:dyDescent="0.2">
      <c r="A109" s="70">
        <f t="shared" si="2"/>
        <v>45021</v>
      </c>
      <c r="B109" s="70">
        <f t="shared" si="3"/>
        <v>45049</v>
      </c>
      <c r="C109" s="66" t="s">
        <v>74</v>
      </c>
      <c r="D109" s="71">
        <v>3539369342</v>
      </c>
      <c r="E109" s="71" t="s">
        <v>75</v>
      </c>
      <c r="F109" s="72">
        <v>4.0000000000000001E-3</v>
      </c>
      <c r="G109" s="73">
        <v>-1190</v>
      </c>
      <c r="H109" s="73">
        <v>0</v>
      </c>
      <c r="I109" s="73">
        <v>-1190</v>
      </c>
      <c r="J109" s="73">
        <v>913</v>
      </c>
      <c r="K109" s="73">
        <v>-913</v>
      </c>
      <c r="L109" s="73">
        <v>-277</v>
      </c>
      <c r="M109" s="74">
        <v>-138.34</v>
      </c>
      <c r="N109" s="73">
        <v>0</v>
      </c>
      <c r="O109" s="73">
        <v>0</v>
      </c>
      <c r="P109" s="73">
        <v>0</v>
      </c>
    </row>
    <row r="110" spans="1:16" ht="15.75" customHeight="1" x14ac:dyDescent="0.2">
      <c r="A110" s="70">
        <f t="shared" si="2"/>
        <v>45021</v>
      </c>
      <c r="B110" s="70">
        <f t="shared" si="3"/>
        <v>45049</v>
      </c>
      <c r="C110" s="66" t="s">
        <v>74</v>
      </c>
      <c r="D110" s="71">
        <v>3570100227</v>
      </c>
      <c r="E110" s="71" t="s">
        <v>75</v>
      </c>
      <c r="F110" s="72">
        <v>6.3899999999999998E-3</v>
      </c>
      <c r="G110" s="73">
        <v>-1901</v>
      </c>
      <c r="H110" s="73">
        <v>0</v>
      </c>
      <c r="I110" s="73">
        <v>-1901</v>
      </c>
      <c r="J110" s="73">
        <v>1628</v>
      </c>
      <c r="K110" s="73">
        <v>-1628</v>
      </c>
      <c r="L110" s="73">
        <v>-273</v>
      </c>
      <c r="M110" s="74">
        <v>-246.67</v>
      </c>
      <c r="N110" s="73">
        <v>0</v>
      </c>
      <c r="O110" s="73">
        <v>0</v>
      </c>
      <c r="P110" s="73">
        <v>0</v>
      </c>
    </row>
    <row r="111" spans="1:16" ht="15.75" customHeight="1" x14ac:dyDescent="0.2">
      <c r="A111" s="70">
        <f t="shared" si="2"/>
        <v>45021</v>
      </c>
      <c r="B111" s="70">
        <f t="shared" si="3"/>
        <v>45049</v>
      </c>
      <c r="C111" s="66" t="s">
        <v>74</v>
      </c>
      <c r="D111" s="71">
        <v>3617628219</v>
      </c>
      <c r="E111" s="71" t="s">
        <v>75</v>
      </c>
      <c r="F111" s="72">
        <v>3.2499999999999999E-3</v>
      </c>
      <c r="G111" s="73">
        <v>-967</v>
      </c>
      <c r="H111" s="73">
        <v>0</v>
      </c>
      <c r="I111" s="73">
        <v>-967</v>
      </c>
      <c r="J111" s="73">
        <v>487</v>
      </c>
      <c r="K111" s="73">
        <v>-487</v>
      </c>
      <c r="L111" s="73">
        <v>-480</v>
      </c>
      <c r="M111" s="74">
        <v>-75.290000000000006</v>
      </c>
      <c r="N111" s="73">
        <v>0</v>
      </c>
      <c r="O111" s="73">
        <v>0</v>
      </c>
      <c r="P111" s="73">
        <v>0</v>
      </c>
    </row>
    <row r="112" spans="1:16" ht="15.75" customHeight="1" x14ac:dyDescent="0.2">
      <c r="A112" s="70">
        <f t="shared" si="2"/>
        <v>45021</v>
      </c>
      <c r="B112" s="70">
        <f t="shared" si="3"/>
        <v>45049</v>
      </c>
      <c r="C112" s="66" t="s">
        <v>74</v>
      </c>
      <c r="D112" s="71">
        <v>3666231834</v>
      </c>
      <c r="E112" s="71" t="s">
        <v>75</v>
      </c>
      <c r="F112" s="72">
        <v>2.3900000000000002E-3</v>
      </c>
      <c r="G112" s="73">
        <v>-711</v>
      </c>
      <c r="H112" s="73">
        <v>0</v>
      </c>
      <c r="I112" s="73">
        <v>-711</v>
      </c>
      <c r="J112" s="73">
        <v>406</v>
      </c>
      <c r="K112" s="73">
        <v>-406</v>
      </c>
      <c r="L112" s="73">
        <v>-305</v>
      </c>
      <c r="M112" s="74">
        <v>-61.52</v>
      </c>
      <c r="N112" s="73">
        <v>0</v>
      </c>
      <c r="O112" s="73">
        <v>0</v>
      </c>
      <c r="P112" s="73">
        <v>0</v>
      </c>
    </row>
    <row r="113" spans="1:16" ht="15.75" customHeight="1" x14ac:dyDescent="0.2">
      <c r="A113" s="70">
        <f t="shared" si="2"/>
        <v>45021</v>
      </c>
      <c r="B113" s="70">
        <f t="shared" si="3"/>
        <v>45049</v>
      </c>
      <c r="C113" s="66" t="s">
        <v>74</v>
      </c>
      <c r="D113" s="71">
        <v>3685283200</v>
      </c>
      <c r="E113" s="71" t="s">
        <v>75</v>
      </c>
      <c r="F113" s="72">
        <v>3.9500000000000004E-3</v>
      </c>
      <c r="G113" s="73">
        <v>-1175</v>
      </c>
      <c r="H113" s="73">
        <v>0</v>
      </c>
      <c r="I113" s="73">
        <v>-1175</v>
      </c>
      <c r="J113" s="73">
        <v>878</v>
      </c>
      <c r="K113" s="73">
        <v>-878</v>
      </c>
      <c r="L113" s="73">
        <v>-297</v>
      </c>
      <c r="M113" s="74">
        <v>-135.75</v>
      </c>
      <c r="N113" s="73">
        <v>0</v>
      </c>
      <c r="O113" s="73">
        <v>0</v>
      </c>
      <c r="P113" s="73">
        <v>0</v>
      </c>
    </row>
    <row r="114" spans="1:16" ht="15.75" customHeight="1" x14ac:dyDescent="0.2">
      <c r="A114" s="70">
        <f t="shared" si="2"/>
        <v>45021</v>
      </c>
      <c r="B114" s="70">
        <f t="shared" si="3"/>
        <v>45049</v>
      </c>
      <c r="C114" s="66" t="s">
        <v>74</v>
      </c>
      <c r="D114" s="71">
        <v>3695222126</v>
      </c>
      <c r="E114" s="71" t="s">
        <v>75</v>
      </c>
      <c r="F114" s="72">
        <v>4.1599999999999996E-3</v>
      </c>
      <c r="G114" s="73">
        <v>-1238</v>
      </c>
      <c r="H114" s="73">
        <v>0</v>
      </c>
      <c r="I114" s="73">
        <v>-1238</v>
      </c>
      <c r="J114" s="73">
        <v>517</v>
      </c>
      <c r="K114" s="73">
        <v>-517</v>
      </c>
      <c r="L114" s="73">
        <v>-721</v>
      </c>
      <c r="M114" s="74">
        <v>-78.33</v>
      </c>
      <c r="N114" s="73">
        <v>0</v>
      </c>
      <c r="O114" s="73">
        <v>0</v>
      </c>
      <c r="P114" s="73">
        <v>0</v>
      </c>
    </row>
    <row r="115" spans="1:16" ht="15.75" customHeight="1" x14ac:dyDescent="0.2">
      <c r="A115" s="70">
        <f t="shared" si="2"/>
        <v>45021</v>
      </c>
      <c r="B115" s="70">
        <f t="shared" si="3"/>
        <v>45049</v>
      </c>
      <c r="C115" s="66" t="s">
        <v>74</v>
      </c>
      <c r="D115" s="71">
        <v>3711285264</v>
      </c>
      <c r="E115" s="71" t="s">
        <v>75</v>
      </c>
      <c r="F115" s="72">
        <v>9.7000000000000005E-4</v>
      </c>
      <c r="G115" s="73">
        <v>-289</v>
      </c>
      <c r="H115" s="73">
        <v>0</v>
      </c>
      <c r="I115" s="73">
        <v>-289</v>
      </c>
      <c r="J115" s="73">
        <v>115</v>
      </c>
      <c r="K115" s="73">
        <v>-115</v>
      </c>
      <c r="L115" s="73">
        <v>-174</v>
      </c>
      <c r="M115" s="74">
        <v>-17.79</v>
      </c>
      <c r="N115" s="73">
        <v>0</v>
      </c>
      <c r="O115" s="73">
        <v>0</v>
      </c>
      <c r="P115" s="73">
        <v>0</v>
      </c>
    </row>
    <row r="116" spans="1:16" ht="15.75" customHeight="1" x14ac:dyDescent="0.2">
      <c r="A116" s="70">
        <f t="shared" si="2"/>
        <v>45021</v>
      </c>
      <c r="B116" s="70">
        <f t="shared" si="3"/>
        <v>45049</v>
      </c>
      <c r="C116" s="66" t="s">
        <v>74</v>
      </c>
      <c r="D116" s="71">
        <v>3712573121</v>
      </c>
      <c r="E116" s="71" t="s">
        <v>75</v>
      </c>
      <c r="F116" s="72">
        <v>3.2499999999999999E-3</v>
      </c>
      <c r="G116" s="73">
        <v>-967</v>
      </c>
      <c r="H116" s="73">
        <v>0</v>
      </c>
      <c r="I116" s="73">
        <v>-967</v>
      </c>
      <c r="J116" s="73">
        <v>554</v>
      </c>
      <c r="K116" s="73">
        <v>-554</v>
      </c>
      <c r="L116" s="73">
        <v>-413</v>
      </c>
      <c r="M116" s="74">
        <v>-85.65</v>
      </c>
      <c r="N116" s="73">
        <v>0</v>
      </c>
      <c r="O116" s="73">
        <v>0</v>
      </c>
      <c r="P116" s="73">
        <v>0</v>
      </c>
    </row>
    <row r="117" spans="1:16" ht="15.75" customHeight="1" x14ac:dyDescent="0.2">
      <c r="A117" s="70">
        <f t="shared" si="2"/>
        <v>45021</v>
      </c>
      <c r="B117" s="70">
        <f t="shared" si="3"/>
        <v>45049</v>
      </c>
      <c r="C117" s="66" t="s">
        <v>74</v>
      </c>
      <c r="D117" s="71">
        <v>3719201621</v>
      </c>
      <c r="E117" s="71" t="s">
        <v>75</v>
      </c>
      <c r="F117" s="72">
        <v>2.0699999999999998E-3</v>
      </c>
      <c r="G117" s="73">
        <v>-616</v>
      </c>
      <c r="H117" s="73">
        <v>0</v>
      </c>
      <c r="I117" s="73">
        <v>-616</v>
      </c>
      <c r="J117" s="73">
        <v>504</v>
      </c>
      <c r="K117" s="73">
        <v>-504</v>
      </c>
      <c r="L117" s="73">
        <v>-112</v>
      </c>
      <c r="M117" s="74">
        <v>-76.36</v>
      </c>
      <c r="N117" s="73">
        <v>0</v>
      </c>
      <c r="O117" s="73">
        <v>0</v>
      </c>
      <c r="P117" s="73">
        <v>0</v>
      </c>
    </row>
    <row r="118" spans="1:16" ht="15.75" customHeight="1" x14ac:dyDescent="0.2">
      <c r="A118" s="70">
        <f t="shared" si="2"/>
        <v>45021</v>
      </c>
      <c r="B118" s="70">
        <f t="shared" si="3"/>
        <v>45049</v>
      </c>
      <c r="C118" s="66" t="s">
        <v>74</v>
      </c>
      <c r="D118" s="71">
        <v>3724059469</v>
      </c>
      <c r="E118" s="71" t="s">
        <v>75</v>
      </c>
      <c r="F118" s="72">
        <v>6.0600000000000003E-3</v>
      </c>
      <c r="G118" s="73">
        <v>-1803</v>
      </c>
      <c r="H118" s="73">
        <v>0</v>
      </c>
      <c r="I118" s="73">
        <v>-1803</v>
      </c>
      <c r="J118" s="73">
        <v>1170</v>
      </c>
      <c r="K118" s="73">
        <v>-1170</v>
      </c>
      <c r="L118" s="73">
        <v>-633</v>
      </c>
      <c r="M118" s="74">
        <v>-175.8</v>
      </c>
      <c r="N118" s="73">
        <v>306</v>
      </c>
      <c r="O118" s="73">
        <v>149</v>
      </c>
      <c r="P118" s="73">
        <v>715</v>
      </c>
    </row>
    <row r="119" spans="1:16" ht="15.75" customHeight="1" x14ac:dyDescent="0.2">
      <c r="A119" s="70">
        <f t="shared" si="2"/>
        <v>45021</v>
      </c>
      <c r="B119" s="70">
        <f t="shared" si="3"/>
        <v>45049</v>
      </c>
      <c r="C119" s="66" t="s">
        <v>74</v>
      </c>
      <c r="D119" s="71">
        <v>3740542831</v>
      </c>
      <c r="E119" s="71" t="s">
        <v>75</v>
      </c>
      <c r="F119" s="72">
        <v>1.06E-3</v>
      </c>
      <c r="G119" s="73">
        <v>-315</v>
      </c>
      <c r="H119" s="73">
        <v>0</v>
      </c>
      <c r="I119" s="73">
        <v>-315</v>
      </c>
      <c r="J119" s="73">
        <v>197</v>
      </c>
      <c r="K119" s="73">
        <v>-197</v>
      </c>
      <c r="L119" s="73">
        <v>-118</v>
      </c>
      <c r="M119" s="74">
        <v>-29.85</v>
      </c>
      <c r="N119" s="73">
        <v>0</v>
      </c>
      <c r="O119" s="73">
        <v>0</v>
      </c>
      <c r="P119" s="73">
        <v>0</v>
      </c>
    </row>
    <row r="120" spans="1:16" ht="15.75" customHeight="1" x14ac:dyDescent="0.2">
      <c r="A120" s="70">
        <f t="shared" si="2"/>
        <v>45021</v>
      </c>
      <c r="B120" s="70">
        <f t="shared" si="3"/>
        <v>45049</v>
      </c>
      <c r="C120" s="66" t="s">
        <v>74</v>
      </c>
      <c r="D120" s="71">
        <v>3767578697</v>
      </c>
      <c r="E120" s="71" t="s">
        <v>75</v>
      </c>
      <c r="F120" s="72">
        <v>1.2600000000000001E-3</v>
      </c>
      <c r="G120" s="73">
        <v>-375</v>
      </c>
      <c r="H120" s="73">
        <v>0</v>
      </c>
      <c r="I120" s="73">
        <v>-375</v>
      </c>
      <c r="J120" s="73">
        <v>269</v>
      </c>
      <c r="K120" s="73">
        <v>-269</v>
      </c>
      <c r="L120" s="73">
        <v>-106</v>
      </c>
      <c r="M120" s="74">
        <v>-40.76</v>
      </c>
      <c r="N120" s="73">
        <v>0</v>
      </c>
      <c r="O120" s="73">
        <v>0</v>
      </c>
      <c r="P120" s="73">
        <v>0</v>
      </c>
    </row>
    <row r="121" spans="1:16" ht="15.75" customHeight="1" x14ac:dyDescent="0.2">
      <c r="A121" s="70">
        <f t="shared" si="2"/>
        <v>45021</v>
      </c>
      <c r="B121" s="70">
        <f t="shared" si="3"/>
        <v>45049</v>
      </c>
      <c r="C121" s="66" t="s">
        <v>74</v>
      </c>
      <c r="D121" s="71">
        <v>3816716249</v>
      </c>
      <c r="E121" s="71" t="s">
        <v>75</v>
      </c>
      <c r="F121" s="72">
        <v>9.3200000000000002E-3</v>
      </c>
      <c r="G121" s="73">
        <v>-2773</v>
      </c>
      <c r="H121" s="73">
        <v>0</v>
      </c>
      <c r="I121" s="73">
        <v>-2773</v>
      </c>
      <c r="J121" s="73">
        <v>2701</v>
      </c>
      <c r="K121" s="73">
        <v>-2701</v>
      </c>
      <c r="L121" s="73">
        <v>-72</v>
      </c>
      <c r="M121" s="74">
        <v>-409.24</v>
      </c>
      <c r="N121" s="73">
        <v>0</v>
      </c>
      <c r="O121" s="73">
        <v>0</v>
      </c>
      <c r="P121" s="73">
        <v>0</v>
      </c>
    </row>
    <row r="122" spans="1:16" ht="15.75" customHeight="1" x14ac:dyDescent="0.2">
      <c r="A122" s="70">
        <f t="shared" si="2"/>
        <v>45021</v>
      </c>
      <c r="B122" s="70">
        <f t="shared" si="3"/>
        <v>45049</v>
      </c>
      <c r="C122" s="66" t="s">
        <v>74</v>
      </c>
      <c r="D122" s="71">
        <v>3845794871</v>
      </c>
      <c r="E122" s="71" t="s">
        <v>75</v>
      </c>
      <c r="F122" s="72">
        <v>8.8299999999999993E-3</v>
      </c>
      <c r="G122" s="73">
        <v>-2627</v>
      </c>
      <c r="H122" s="73">
        <v>0</v>
      </c>
      <c r="I122" s="73">
        <v>-2627</v>
      </c>
      <c r="J122" s="73">
        <v>1823</v>
      </c>
      <c r="K122" s="73">
        <v>-1823</v>
      </c>
      <c r="L122" s="73">
        <v>-804</v>
      </c>
      <c r="M122" s="74">
        <v>-276.20999999999998</v>
      </c>
      <c r="N122" s="73">
        <v>0</v>
      </c>
      <c r="O122" s="73">
        <v>0</v>
      </c>
      <c r="P122" s="73">
        <v>0</v>
      </c>
    </row>
    <row r="123" spans="1:16" ht="15.75" customHeight="1" x14ac:dyDescent="0.2">
      <c r="A123" s="70">
        <f t="shared" si="2"/>
        <v>45021</v>
      </c>
      <c r="B123" s="70">
        <f t="shared" si="3"/>
        <v>45049</v>
      </c>
      <c r="C123" s="66" t="s">
        <v>74</v>
      </c>
      <c r="D123" s="71">
        <v>3852597156</v>
      </c>
      <c r="E123" s="71" t="s">
        <v>75</v>
      </c>
      <c r="F123" s="72">
        <v>2.7399999999999998E-3</v>
      </c>
      <c r="G123" s="73">
        <v>-815</v>
      </c>
      <c r="H123" s="73">
        <v>0</v>
      </c>
      <c r="I123" s="73">
        <v>-815</v>
      </c>
      <c r="J123" s="73">
        <v>469</v>
      </c>
      <c r="K123" s="73">
        <v>-469</v>
      </c>
      <c r="L123" s="73">
        <v>-346</v>
      </c>
      <c r="M123" s="74">
        <v>-72.510000000000005</v>
      </c>
      <c r="N123" s="73">
        <v>0</v>
      </c>
      <c r="O123" s="73">
        <v>0</v>
      </c>
      <c r="P123" s="73">
        <v>0</v>
      </c>
    </row>
    <row r="124" spans="1:16" ht="15.75" customHeight="1" x14ac:dyDescent="0.2">
      <c r="A124" s="70">
        <f t="shared" si="2"/>
        <v>45021</v>
      </c>
      <c r="B124" s="70">
        <f t="shared" si="3"/>
        <v>45049</v>
      </c>
      <c r="C124" s="66" t="s">
        <v>74</v>
      </c>
      <c r="D124" s="71">
        <v>3911811872</v>
      </c>
      <c r="E124" s="71" t="s">
        <v>75</v>
      </c>
      <c r="F124" s="72">
        <v>5.1000000000000004E-4</v>
      </c>
      <c r="G124" s="73">
        <v>-152</v>
      </c>
      <c r="H124" s="73">
        <v>0</v>
      </c>
      <c r="I124" s="73">
        <v>-152</v>
      </c>
      <c r="J124" s="73">
        <v>123</v>
      </c>
      <c r="K124" s="73">
        <v>-123</v>
      </c>
      <c r="L124" s="73">
        <v>-29</v>
      </c>
      <c r="M124" s="74">
        <v>-18.64</v>
      </c>
      <c r="N124" s="73">
        <v>0</v>
      </c>
      <c r="O124" s="73">
        <v>0</v>
      </c>
      <c r="P124" s="73">
        <v>0</v>
      </c>
    </row>
    <row r="125" spans="1:16" ht="15.75" customHeight="1" x14ac:dyDescent="0.2">
      <c r="A125" s="70">
        <f t="shared" si="2"/>
        <v>45021</v>
      </c>
      <c r="B125" s="70">
        <f t="shared" si="3"/>
        <v>45049</v>
      </c>
      <c r="C125" s="66" t="s">
        <v>74</v>
      </c>
      <c r="D125" s="71">
        <v>3918379407</v>
      </c>
      <c r="E125" s="71" t="s">
        <v>75</v>
      </c>
      <c r="F125" s="72">
        <v>2.1299999999999999E-3</v>
      </c>
      <c r="G125" s="73">
        <v>-634</v>
      </c>
      <c r="H125" s="73">
        <v>0</v>
      </c>
      <c r="I125" s="73">
        <v>-634</v>
      </c>
      <c r="J125" s="73">
        <v>563</v>
      </c>
      <c r="K125" s="73">
        <v>-563</v>
      </c>
      <c r="L125" s="73">
        <v>-71</v>
      </c>
      <c r="M125" s="74">
        <v>-85.3</v>
      </c>
      <c r="N125" s="73">
        <v>0</v>
      </c>
      <c r="O125" s="73">
        <v>0</v>
      </c>
      <c r="P125" s="73">
        <v>0</v>
      </c>
    </row>
    <row r="126" spans="1:16" ht="15.75" customHeight="1" x14ac:dyDescent="0.2">
      <c r="A126" s="70">
        <f t="shared" si="2"/>
        <v>45021</v>
      </c>
      <c r="B126" s="70">
        <f t="shared" si="3"/>
        <v>45049</v>
      </c>
      <c r="C126" s="66" t="s">
        <v>74</v>
      </c>
      <c r="D126" s="71">
        <v>3990935330</v>
      </c>
      <c r="E126" s="71" t="s">
        <v>75</v>
      </c>
      <c r="F126" s="72">
        <v>4.5999999999999999E-3</v>
      </c>
      <c r="G126" s="73">
        <v>-1369</v>
      </c>
      <c r="H126" s="73">
        <v>0</v>
      </c>
      <c r="I126" s="73">
        <v>-1369</v>
      </c>
      <c r="J126" s="73">
        <v>970</v>
      </c>
      <c r="K126" s="73">
        <v>-970</v>
      </c>
      <c r="L126" s="73">
        <v>-399</v>
      </c>
      <c r="M126" s="74">
        <v>-149.96</v>
      </c>
      <c r="N126" s="73">
        <v>0</v>
      </c>
      <c r="O126" s="73">
        <v>0</v>
      </c>
      <c r="P126" s="73">
        <v>0</v>
      </c>
    </row>
    <row r="127" spans="1:16" ht="15.75" customHeight="1" x14ac:dyDescent="0.2">
      <c r="A127" s="70">
        <f t="shared" si="2"/>
        <v>45021</v>
      </c>
      <c r="B127" s="70">
        <f t="shared" si="3"/>
        <v>45049</v>
      </c>
      <c r="C127" s="66" t="s">
        <v>74</v>
      </c>
      <c r="D127" s="71">
        <v>4015149809</v>
      </c>
      <c r="E127" s="71" t="s">
        <v>75</v>
      </c>
      <c r="F127" s="72">
        <v>2.97E-3</v>
      </c>
      <c r="G127" s="73">
        <v>-884</v>
      </c>
      <c r="H127" s="73">
        <v>0</v>
      </c>
      <c r="I127" s="73">
        <v>-884</v>
      </c>
      <c r="J127" s="73">
        <v>689</v>
      </c>
      <c r="K127" s="73">
        <v>-689</v>
      </c>
      <c r="L127" s="73">
        <v>-195</v>
      </c>
      <c r="M127" s="74">
        <v>-104.39</v>
      </c>
      <c r="N127" s="73">
        <v>0</v>
      </c>
      <c r="O127" s="73">
        <v>0</v>
      </c>
      <c r="P127" s="73">
        <v>0</v>
      </c>
    </row>
    <row r="128" spans="1:16" ht="15.75" customHeight="1" x14ac:dyDescent="0.2">
      <c r="A128" s="70">
        <f t="shared" si="2"/>
        <v>45021</v>
      </c>
      <c r="B128" s="70">
        <f t="shared" si="3"/>
        <v>45049</v>
      </c>
      <c r="C128" s="66" t="s">
        <v>74</v>
      </c>
      <c r="D128" s="71">
        <v>4071957723</v>
      </c>
      <c r="E128" s="71" t="s">
        <v>75</v>
      </c>
      <c r="F128" s="72">
        <v>3.4499999999999999E-3</v>
      </c>
      <c r="G128" s="73">
        <v>-1026</v>
      </c>
      <c r="H128" s="73">
        <v>0</v>
      </c>
      <c r="I128" s="73">
        <v>-1026</v>
      </c>
      <c r="J128" s="73">
        <v>725</v>
      </c>
      <c r="K128" s="73">
        <v>-725</v>
      </c>
      <c r="L128" s="73">
        <v>-301</v>
      </c>
      <c r="M128" s="74">
        <v>-109.86</v>
      </c>
      <c r="N128" s="73">
        <v>0</v>
      </c>
      <c r="O128" s="73">
        <v>0</v>
      </c>
      <c r="P128" s="73">
        <v>0</v>
      </c>
    </row>
    <row r="129" spans="1:16" ht="15.75" customHeight="1" x14ac:dyDescent="0.2">
      <c r="A129" s="70">
        <f t="shared" si="2"/>
        <v>45021</v>
      </c>
      <c r="B129" s="70">
        <f t="shared" si="3"/>
        <v>45049</v>
      </c>
      <c r="C129" s="66" t="s">
        <v>74</v>
      </c>
      <c r="D129" s="71">
        <v>4119535097</v>
      </c>
      <c r="E129" s="71" t="s">
        <v>75</v>
      </c>
      <c r="F129" s="72">
        <v>1.1000000000000001E-3</v>
      </c>
      <c r="G129" s="73">
        <v>-327</v>
      </c>
      <c r="H129" s="73">
        <v>0</v>
      </c>
      <c r="I129" s="73">
        <v>-327</v>
      </c>
      <c r="J129" s="73">
        <v>80</v>
      </c>
      <c r="K129" s="73">
        <v>-80</v>
      </c>
      <c r="L129" s="73">
        <v>-247</v>
      </c>
      <c r="M129" s="74">
        <v>-12.12</v>
      </c>
      <c r="N129" s="73">
        <v>0</v>
      </c>
      <c r="O129" s="73">
        <v>0</v>
      </c>
      <c r="P129" s="73">
        <v>0</v>
      </c>
    </row>
    <row r="130" spans="1:16" ht="15.75" customHeight="1" x14ac:dyDescent="0.2">
      <c r="A130" s="70">
        <f t="shared" si="2"/>
        <v>45021</v>
      </c>
      <c r="B130" s="70">
        <f t="shared" si="3"/>
        <v>45049</v>
      </c>
      <c r="C130" s="66" t="s">
        <v>74</v>
      </c>
      <c r="D130" s="71">
        <v>4126852915</v>
      </c>
      <c r="E130" s="71" t="s">
        <v>75</v>
      </c>
      <c r="F130" s="72">
        <v>4.8999999999999998E-3</v>
      </c>
      <c r="G130" s="73">
        <v>-1458</v>
      </c>
      <c r="H130" s="73">
        <v>0</v>
      </c>
      <c r="I130" s="73">
        <v>-1458</v>
      </c>
      <c r="J130" s="73">
        <v>1249</v>
      </c>
      <c r="K130" s="73">
        <v>-1249</v>
      </c>
      <c r="L130" s="73">
        <v>-209</v>
      </c>
      <c r="M130" s="74">
        <v>-189.24</v>
      </c>
      <c r="N130" s="73">
        <v>0</v>
      </c>
      <c r="O130" s="73">
        <v>0</v>
      </c>
      <c r="P130" s="73">
        <v>0</v>
      </c>
    </row>
    <row r="131" spans="1:16" ht="15.75" customHeight="1" x14ac:dyDescent="0.2">
      <c r="A131" s="70">
        <f t="shared" si="2"/>
        <v>45021</v>
      </c>
      <c r="B131" s="70">
        <f t="shared" si="3"/>
        <v>45049</v>
      </c>
      <c r="C131" s="66" t="s">
        <v>74</v>
      </c>
      <c r="D131" s="71">
        <v>4190160418</v>
      </c>
      <c r="E131" s="71" t="s">
        <v>75</v>
      </c>
      <c r="F131" s="72">
        <v>1.6100000000000001E-3</v>
      </c>
      <c r="G131" s="73">
        <v>-479</v>
      </c>
      <c r="H131" s="73">
        <v>0</v>
      </c>
      <c r="I131" s="73">
        <v>-479</v>
      </c>
      <c r="J131" s="73">
        <v>837</v>
      </c>
      <c r="K131" s="73">
        <v>-479</v>
      </c>
      <c r="L131" s="73">
        <v>0</v>
      </c>
      <c r="M131" s="74">
        <v>-72.58</v>
      </c>
      <c r="N131" s="73">
        <v>0</v>
      </c>
      <c r="O131" s="73">
        <v>0</v>
      </c>
      <c r="P131" s="73">
        <v>0</v>
      </c>
    </row>
    <row r="132" spans="1:16" ht="15.75" customHeight="1" x14ac:dyDescent="0.2">
      <c r="A132" s="70">
        <f t="shared" si="2"/>
        <v>45021</v>
      </c>
      <c r="B132" s="70">
        <f t="shared" si="3"/>
        <v>45049</v>
      </c>
      <c r="C132" s="66" t="s">
        <v>74</v>
      </c>
      <c r="D132" s="71">
        <v>4269917574</v>
      </c>
      <c r="E132" s="71" t="s">
        <v>75</v>
      </c>
      <c r="F132" s="72">
        <v>6.7499999999999999E-3</v>
      </c>
      <c r="G132" s="73">
        <v>-2008</v>
      </c>
      <c r="H132" s="73">
        <v>0</v>
      </c>
      <c r="I132" s="73">
        <v>-2008</v>
      </c>
      <c r="J132" s="73">
        <v>1845</v>
      </c>
      <c r="K132" s="73">
        <v>-1845</v>
      </c>
      <c r="L132" s="73">
        <v>-163</v>
      </c>
      <c r="M132" s="74">
        <v>-279.54000000000002</v>
      </c>
      <c r="N132" s="73">
        <v>0</v>
      </c>
      <c r="O132" s="73">
        <v>0</v>
      </c>
      <c r="P132" s="73">
        <v>0</v>
      </c>
    </row>
    <row r="133" spans="1:16" ht="15.75" customHeight="1" x14ac:dyDescent="0.2">
      <c r="A133" s="70">
        <f t="shared" si="2"/>
        <v>45021</v>
      </c>
      <c r="B133" s="70">
        <f t="shared" si="3"/>
        <v>45049</v>
      </c>
      <c r="C133" s="66" t="s">
        <v>74</v>
      </c>
      <c r="D133" s="71">
        <v>4437481183</v>
      </c>
      <c r="E133" s="71" t="s">
        <v>75</v>
      </c>
      <c r="F133" s="72">
        <v>4.3600000000000002E-3</v>
      </c>
      <c r="G133" s="73">
        <v>-1297</v>
      </c>
      <c r="H133" s="73">
        <v>0</v>
      </c>
      <c r="I133" s="73">
        <v>-1297</v>
      </c>
      <c r="J133" s="73">
        <v>855</v>
      </c>
      <c r="K133" s="73">
        <v>-855</v>
      </c>
      <c r="L133" s="73">
        <v>-442</v>
      </c>
      <c r="M133" s="74">
        <v>-129.54</v>
      </c>
      <c r="N133" s="73">
        <v>0</v>
      </c>
      <c r="O133" s="73">
        <v>0</v>
      </c>
      <c r="P133" s="73">
        <v>0</v>
      </c>
    </row>
    <row r="134" spans="1:16" ht="15.75" customHeight="1" x14ac:dyDescent="0.2">
      <c r="A134" s="70">
        <f t="shared" ref="A134:A197" si="4">$A$2</f>
        <v>45021</v>
      </c>
      <c r="B134" s="70">
        <f t="shared" ref="B134:B197" si="5">$B$2</f>
        <v>45049</v>
      </c>
      <c r="C134" s="66" t="s">
        <v>74</v>
      </c>
      <c r="D134" s="71">
        <v>4505754205</v>
      </c>
      <c r="E134" s="71" t="s">
        <v>75</v>
      </c>
      <c r="F134" s="72">
        <v>1.67E-3</v>
      </c>
      <c r="G134" s="73">
        <v>-497</v>
      </c>
      <c r="H134" s="73">
        <v>0</v>
      </c>
      <c r="I134" s="73">
        <v>-497</v>
      </c>
      <c r="J134" s="73">
        <v>288</v>
      </c>
      <c r="K134" s="73">
        <v>-288</v>
      </c>
      <c r="L134" s="73">
        <v>-209</v>
      </c>
      <c r="M134" s="74">
        <v>-43.64</v>
      </c>
      <c r="N134" s="73">
        <v>0</v>
      </c>
      <c r="O134" s="73">
        <v>0</v>
      </c>
      <c r="P134" s="73">
        <v>0</v>
      </c>
    </row>
    <row r="135" spans="1:16" ht="15.75" customHeight="1" x14ac:dyDescent="0.2">
      <c r="A135" s="70">
        <f t="shared" si="4"/>
        <v>45021</v>
      </c>
      <c r="B135" s="70">
        <f t="shared" si="5"/>
        <v>45049</v>
      </c>
      <c r="C135" s="66" t="s">
        <v>74</v>
      </c>
      <c r="D135" s="71">
        <v>4510439268</v>
      </c>
      <c r="E135" s="71" t="s">
        <v>75</v>
      </c>
      <c r="F135" s="72">
        <v>5.4400000000000004E-3</v>
      </c>
      <c r="G135" s="73">
        <v>-1619</v>
      </c>
      <c r="H135" s="73">
        <v>0</v>
      </c>
      <c r="I135" s="73">
        <v>-1619</v>
      </c>
      <c r="J135" s="73">
        <v>840</v>
      </c>
      <c r="K135" s="73">
        <v>-840</v>
      </c>
      <c r="L135" s="73">
        <v>-779</v>
      </c>
      <c r="M135" s="74">
        <v>-127.27</v>
      </c>
      <c r="N135" s="73">
        <v>0</v>
      </c>
      <c r="O135" s="73">
        <v>0</v>
      </c>
      <c r="P135" s="73">
        <v>0</v>
      </c>
    </row>
    <row r="136" spans="1:16" ht="15.75" customHeight="1" x14ac:dyDescent="0.2">
      <c r="A136" s="70">
        <f t="shared" si="4"/>
        <v>45021</v>
      </c>
      <c r="B136" s="70">
        <f t="shared" si="5"/>
        <v>45049</v>
      </c>
      <c r="C136" s="66" t="s">
        <v>74</v>
      </c>
      <c r="D136" s="71">
        <v>4576256116</v>
      </c>
      <c r="E136" s="71" t="s">
        <v>75</v>
      </c>
      <c r="F136" s="72">
        <v>3.5599999999999998E-3</v>
      </c>
      <c r="G136" s="73">
        <v>-1059</v>
      </c>
      <c r="H136" s="73">
        <v>0</v>
      </c>
      <c r="I136" s="73">
        <v>-1059</v>
      </c>
      <c r="J136" s="73">
        <v>771</v>
      </c>
      <c r="K136" s="73">
        <v>-771</v>
      </c>
      <c r="L136" s="73">
        <v>-288</v>
      </c>
      <c r="M136" s="74">
        <v>-119.21</v>
      </c>
      <c r="N136" s="73">
        <v>0</v>
      </c>
      <c r="O136" s="73">
        <v>0</v>
      </c>
      <c r="P136" s="73">
        <v>0</v>
      </c>
    </row>
    <row r="137" spans="1:16" ht="15.75" customHeight="1" x14ac:dyDescent="0.2">
      <c r="A137" s="70">
        <f t="shared" si="4"/>
        <v>45021</v>
      </c>
      <c r="B137" s="70">
        <f t="shared" si="5"/>
        <v>45049</v>
      </c>
      <c r="C137" s="66" t="s">
        <v>74</v>
      </c>
      <c r="D137" s="71">
        <v>4576561066</v>
      </c>
      <c r="E137" s="71" t="s">
        <v>75</v>
      </c>
      <c r="F137" s="72">
        <v>2.3800000000000002E-3</v>
      </c>
      <c r="G137" s="73">
        <v>-708</v>
      </c>
      <c r="H137" s="73">
        <v>0</v>
      </c>
      <c r="I137" s="73">
        <v>-708</v>
      </c>
      <c r="J137" s="73">
        <v>278</v>
      </c>
      <c r="K137" s="73">
        <v>-278</v>
      </c>
      <c r="L137" s="73">
        <v>-430</v>
      </c>
      <c r="M137" s="74">
        <v>-42.98</v>
      </c>
      <c r="N137" s="73">
        <v>0</v>
      </c>
      <c r="O137" s="73">
        <v>0</v>
      </c>
      <c r="P137" s="73">
        <v>0</v>
      </c>
    </row>
    <row r="138" spans="1:16" ht="15.75" customHeight="1" x14ac:dyDescent="0.2">
      <c r="A138" s="70">
        <f t="shared" si="4"/>
        <v>45021</v>
      </c>
      <c r="B138" s="70">
        <f t="shared" si="5"/>
        <v>45049</v>
      </c>
      <c r="C138" s="66" t="s">
        <v>74</v>
      </c>
      <c r="D138" s="71">
        <v>4668249418</v>
      </c>
      <c r="E138" s="71" t="s">
        <v>75</v>
      </c>
      <c r="F138" s="72">
        <v>2.97E-3</v>
      </c>
      <c r="G138" s="73">
        <v>-884</v>
      </c>
      <c r="H138" s="73">
        <v>0</v>
      </c>
      <c r="I138" s="73">
        <v>-884</v>
      </c>
      <c r="J138" s="73">
        <v>730</v>
      </c>
      <c r="K138" s="73">
        <v>-730</v>
      </c>
      <c r="L138" s="73">
        <v>-154</v>
      </c>
      <c r="M138" s="74">
        <v>-112.87</v>
      </c>
      <c r="N138" s="73">
        <v>0</v>
      </c>
      <c r="O138" s="73">
        <v>0</v>
      </c>
      <c r="P138" s="73">
        <v>0</v>
      </c>
    </row>
    <row r="139" spans="1:16" ht="15.75" customHeight="1" x14ac:dyDescent="0.2">
      <c r="A139" s="70">
        <f t="shared" si="4"/>
        <v>45021</v>
      </c>
      <c r="B139" s="70">
        <f t="shared" si="5"/>
        <v>45049</v>
      </c>
      <c r="C139" s="66" t="s">
        <v>74</v>
      </c>
      <c r="D139" s="71">
        <v>4717060286</v>
      </c>
      <c r="E139" s="71" t="s">
        <v>75</v>
      </c>
      <c r="F139" s="72">
        <v>1.99E-3</v>
      </c>
      <c r="G139" s="73">
        <v>-592</v>
      </c>
      <c r="H139" s="73">
        <v>0</v>
      </c>
      <c r="I139" s="73">
        <v>-592</v>
      </c>
      <c r="J139" s="73">
        <v>413</v>
      </c>
      <c r="K139" s="73">
        <v>-413</v>
      </c>
      <c r="L139" s="73">
        <v>-179</v>
      </c>
      <c r="M139" s="74">
        <v>-62.58</v>
      </c>
      <c r="N139" s="73">
        <v>0</v>
      </c>
      <c r="O139" s="73">
        <v>0</v>
      </c>
      <c r="P139" s="73">
        <v>0</v>
      </c>
    </row>
    <row r="140" spans="1:16" ht="15.75" customHeight="1" x14ac:dyDescent="0.2">
      <c r="A140" s="70">
        <f t="shared" si="4"/>
        <v>45021</v>
      </c>
      <c r="B140" s="70">
        <f t="shared" si="5"/>
        <v>45049</v>
      </c>
      <c r="C140" s="66" t="s">
        <v>74</v>
      </c>
      <c r="D140" s="71">
        <v>4847950895</v>
      </c>
      <c r="E140" s="71" t="s">
        <v>75</v>
      </c>
      <c r="F140" s="72">
        <v>3.7399999999999998E-3</v>
      </c>
      <c r="G140" s="73">
        <v>-1113</v>
      </c>
      <c r="H140" s="73">
        <v>0</v>
      </c>
      <c r="I140" s="73">
        <v>-1113</v>
      </c>
      <c r="J140" s="73">
        <v>682</v>
      </c>
      <c r="K140" s="73">
        <v>-682</v>
      </c>
      <c r="L140" s="73">
        <v>-431</v>
      </c>
      <c r="M140" s="74">
        <v>-102.63</v>
      </c>
      <c r="N140" s="73">
        <v>163</v>
      </c>
      <c r="O140" s="73">
        <v>133</v>
      </c>
      <c r="P140" s="73">
        <v>386</v>
      </c>
    </row>
    <row r="141" spans="1:16" ht="15.75" customHeight="1" x14ac:dyDescent="0.2">
      <c r="A141" s="70">
        <f t="shared" si="4"/>
        <v>45021</v>
      </c>
      <c r="B141" s="70">
        <f t="shared" si="5"/>
        <v>45049</v>
      </c>
      <c r="C141" s="66" t="s">
        <v>74</v>
      </c>
      <c r="D141" s="71">
        <v>4886190732</v>
      </c>
      <c r="E141" s="71" t="s">
        <v>75</v>
      </c>
      <c r="F141" s="72">
        <v>2.8600000000000001E-3</v>
      </c>
      <c r="G141" s="73">
        <v>-851</v>
      </c>
      <c r="H141" s="73">
        <v>0</v>
      </c>
      <c r="I141" s="73">
        <v>-851</v>
      </c>
      <c r="J141" s="73">
        <v>517</v>
      </c>
      <c r="K141" s="73">
        <v>-517</v>
      </c>
      <c r="L141" s="73">
        <v>-334</v>
      </c>
      <c r="M141" s="74">
        <v>-78.33</v>
      </c>
      <c r="N141" s="73">
        <v>0</v>
      </c>
      <c r="O141" s="73">
        <v>0</v>
      </c>
      <c r="P141" s="73">
        <v>0</v>
      </c>
    </row>
    <row r="142" spans="1:16" ht="15.75" customHeight="1" x14ac:dyDescent="0.2">
      <c r="A142" s="70">
        <f t="shared" si="4"/>
        <v>45021</v>
      </c>
      <c r="B142" s="70">
        <f t="shared" si="5"/>
        <v>45049</v>
      </c>
      <c r="C142" s="66" t="s">
        <v>74</v>
      </c>
      <c r="D142" s="71">
        <v>4905944658</v>
      </c>
      <c r="E142" s="71" t="s">
        <v>75</v>
      </c>
      <c r="F142" s="72">
        <v>3.5999999999999999E-3</v>
      </c>
      <c r="G142" s="73">
        <v>-1071</v>
      </c>
      <c r="H142" s="73">
        <v>0</v>
      </c>
      <c r="I142" s="73">
        <v>-1071</v>
      </c>
      <c r="J142" s="73">
        <v>465</v>
      </c>
      <c r="K142" s="73">
        <v>-465</v>
      </c>
      <c r="L142" s="73">
        <v>-606</v>
      </c>
      <c r="M142" s="74">
        <v>-71.900000000000006</v>
      </c>
      <c r="N142" s="73">
        <v>0</v>
      </c>
      <c r="O142" s="73">
        <v>0</v>
      </c>
      <c r="P142" s="73">
        <v>0</v>
      </c>
    </row>
    <row r="143" spans="1:16" ht="15.75" customHeight="1" x14ac:dyDescent="0.2">
      <c r="A143" s="70">
        <f t="shared" si="4"/>
        <v>45021</v>
      </c>
      <c r="B143" s="70">
        <f t="shared" si="5"/>
        <v>45049</v>
      </c>
      <c r="C143" s="66" t="s">
        <v>74</v>
      </c>
      <c r="D143" s="71">
        <v>4991065773</v>
      </c>
      <c r="E143" s="71" t="s">
        <v>75</v>
      </c>
      <c r="F143" s="72">
        <v>4.3600000000000002E-3</v>
      </c>
      <c r="G143" s="73">
        <v>-1297</v>
      </c>
      <c r="H143" s="73">
        <v>0</v>
      </c>
      <c r="I143" s="73">
        <v>-1297</v>
      </c>
      <c r="J143" s="73">
        <v>966</v>
      </c>
      <c r="K143" s="73">
        <v>-966</v>
      </c>
      <c r="L143" s="73">
        <v>-331</v>
      </c>
      <c r="M143" s="74">
        <v>-146.19999999999999</v>
      </c>
      <c r="N143" s="73">
        <v>274</v>
      </c>
      <c r="O143" s="73">
        <v>147</v>
      </c>
      <c r="P143" s="73">
        <v>545</v>
      </c>
    </row>
    <row r="144" spans="1:16" ht="15.75" customHeight="1" x14ac:dyDescent="0.2">
      <c r="A144" s="70">
        <f t="shared" si="4"/>
        <v>45021</v>
      </c>
      <c r="B144" s="70">
        <f t="shared" si="5"/>
        <v>45049</v>
      </c>
      <c r="C144" s="66" t="s">
        <v>74</v>
      </c>
      <c r="D144" s="71">
        <v>5015029003</v>
      </c>
      <c r="E144" s="71" t="s">
        <v>75</v>
      </c>
      <c r="F144" s="72">
        <v>2.8E-3</v>
      </c>
      <c r="G144" s="73">
        <v>-833</v>
      </c>
      <c r="H144" s="73">
        <v>0</v>
      </c>
      <c r="I144" s="73">
        <v>-833</v>
      </c>
      <c r="J144" s="73">
        <v>491</v>
      </c>
      <c r="K144" s="73">
        <v>-491</v>
      </c>
      <c r="L144" s="73">
        <v>-342</v>
      </c>
      <c r="M144" s="74">
        <v>-74.38</v>
      </c>
      <c r="N144" s="73">
        <v>0</v>
      </c>
      <c r="O144" s="73">
        <v>0</v>
      </c>
      <c r="P144" s="73">
        <v>0</v>
      </c>
    </row>
    <row r="145" spans="1:16" ht="15.75" customHeight="1" x14ac:dyDescent="0.2">
      <c r="A145" s="70">
        <f t="shared" si="4"/>
        <v>45021</v>
      </c>
      <c r="B145" s="70">
        <f t="shared" si="5"/>
        <v>45049</v>
      </c>
      <c r="C145" s="66" t="s">
        <v>74</v>
      </c>
      <c r="D145" s="71">
        <v>5060652250</v>
      </c>
      <c r="E145" s="71" t="s">
        <v>75</v>
      </c>
      <c r="F145" s="72">
        <v>3.2699999999999999E-3</v>
      </c>
      <c r="G145" s="73">
        <v>-973</v>
      </c>
      <c r="H145" s="73">
        <v>0</v>
      </c>
      <c r="I145" s="73">
        <v>-973</v>
      </c>
      <c r="J145" s="73">
        <v>816</v>
      </c>
      <c r="K145" s="73">
        <v>-816</v>
      </c>
      <c r="L145" s="73">
        <v>-157</v>
      </c>
      <c r="M145" s="74">
        <v>-123.64</v>
      </c>
      <c r="N145" s="73">
        <v>0</v>
      </c>
      <c r="O145" s="73">
        <v>0</v>
      </c>
      <c r="P145" s="73">
        <v>0</v>
      </c>
    </row>
    <row r="146" spans="1:16" ht="15.75" customHeight="1" x14ac:dyDescent="0.2">
      <c r="A146" s="70">
        <f t="shared" si="4"/>
        <v>45021</v>
      </c>
      <c r="B146" s="70">
        <f t="shared" si="5"/>
        <v>45049</v>
      </c>
      <c r="C146" s="66" t="s">
        <v>74</v>
      </c>
      <c r="D146" s="71">
        <v>5075467051</v>
      </c>
      <c r="E146" s="71" t="s">
        <v>75</v>
      </c>
      <c r="F146" s="72">
        <v>2.7000000000000001E-3</v>
      </c>
      <c r="G146" s="73">
        <v>-803</v>
      </c>
      <c r="H146" s="73">
        <v>0</v>
      </c>
      <c r="I146" s="73">
        <v>-803</v>
      </c>
      <c r="J146" s="73">
        <v>395</v>
      </c>
      <c r="K146" s="73">
        <v>-395</v>
      </c>
      <c r="L146" s="73">
        <v>-408</v>
      </c>
      <c r="M146" s="74">
        <v>-59.85</v>
      </c>
      <c r="N146" s="73">
        <v>0</v>
      </c>
      <c r="O146" s="73">
        <v>0</v>
      </c>
      <c r="P146" s="73">
        <v>0</v>
      </c>
    </row>
    <row r="147" spans="1:16" ht="15.75" customHeight="1" x14ac:dyDescent="0.2">
      <c r="A147" s="70">
        <f t="shared" si="4"/>
        <v>45021</v>
      </c>
      <c r="B147" s="70">
        <f t="shared" si="5"/>
        <v>45049</v>
      </c>
      <c r="C147" s="66" t="s">
        <v>74</v>
      </c>
      <c r="D147" s="71">
        <v>5095433146</v>
      </c>
      <c r="E147" s="71" t="s">
        <v>75</v>
      </c>
      <c r="F147" s="72">
        <v>1.6000000000000001E-3</v>
      </c>
      <c r="G147" s="73">
        <v>-476</v>
      </c>
      <c r="H147" s="73">
        <v>0</v>
      </c>
      <c r="I147" s="73">
        <v>-476</v>
      </c>
      <c r="J147" s="73">
        <v>338</v>
      </c>
      <c r="K147" s="73">
        <v>-338</v>
      </c>
      <c r="L147" s="73">
        <v>-138</v>
      </c>
      <c r="M147" s="74">
        <v>-51.21</v>
      </c>
      <c r="N147" s="73">
        <v>0</v>
      </c>
      <c r="O147" s="73">
        <v>0</v>
      </c>
      <c r="P147" s="73">
        <v>0</v>
      </c>
    </row>
    <row r="148" spans="1:16" ht="15.75" customHeight="1" x14ac:dyDescent="0.2">
      <c r="A148" s="70">
        <f t="shared" si="4"/>
        <v>45021</v>
      </c>
      <c r="B148" s="70">
        <f t="shared" si="5"/>
        <v>45049</v>
      </c>
      <c r="C148" s="66" t="s">
        <v>74</v>
      </c>
      <c r="D148" s="71">
        <v>5108534567</v>
      </c>
      <c r="E148" s="71" t="s">
        <v>75</v>
      </c>
      <c r="F148" s="72">
        <v>9.3000000000000005E-4</v>
      </c>
      <c r="G148" s="73">
        <v>-277</v>
      </c>
      <c r="H148" s="73">
        <v>0</v>
      </c>
      <c r="I148" s="73">
        <v>-277</v>
      </c>
      <c r="J148" s="73">
        <v>146</v>
      </c>
      <c r="K148" s="73">
        <v>-146</v>
      </c>
      <c r="L148" s="73">
        <v>-131</v>
      </c>
      <c r="M148" s="74">
        <v>-22.57</v>
      </c>
      <c r="N148" s="73">
        <v>0</v>
      </c>
      <c r="O148" s="73">
        <v>0</v>
      </c>
      <c r="P148" s="73">
        <v>0</v>
      </c>
    </row>
    <row r="149" spans="1:16" ht="15.75" customHeight="1" x14ac:dyDescent="0.2">
      <c r="A149" s="70">
        <f t="shared" si="4"/>
        <v>45021</v>
      </c>
      <c r="B149" s="70">
        <f t="shared" si="5"/>
        <v>45049</v>
      </c>
      <c r="C149" s="66" t="s">
        <v>74</v>
      </c>
      <c r="D149" s="71">
        <v>5126644066</v>
      </c>
      <c r="E149" s="71" t="s">
        <v>75</v>
      </c>
      <c r="F149" s="72">
        <v>4.5599999999999998E-3</v>
      </c>
      <c r="G149" s="73">
        <v>-1357</v>
      </c>
      <c r="H149" s="73">
        <v>0</v>
      </c>
      <c r="I149" s="73">
        <v>-1357</v>
      </c>
      <c r="J149" s="73">
        <v>927</v>
      </c>
      <c r="K149" s="73">
        <v>-927</v>
      </c>
      <c r="L149" s="73">
        <v>-430</v>
      </c>
      <c r="M149" s="74">
        <v>-140.44999999999999</v>
      </c>
      <c r="N149" s="73">
        <v>0</v>
      </c>
      <c r="O149" s="73">
        <v>0</v>
      </c>
      <c r="P149" s="73">
        <v>0</v>
      </c>
    </row>
    <row r="150" spans="1:16" ht="15.75" customHeight="1" x14ac:dyDescent="0.2">
      <c r="A150" s="70">
        <f t="shared" si="4"/>
        <v>45021</v>
      </c>
      <c r="B150" s="70">
        <f t="shared" si="5"/>
        <v>45049</v>
      </c>
      <c r="C150" s="66" t="s">
        <v>74</v>
      </c>
      <c r="D150" s="71">
        <v>5142448887</v>
      </c>
      <c r="E150" s="71" t="s">
        <v>75</v>
      </c>
      <c r="F150" s="72">
        <v>4.6499999999999996E-3</v>
      </c>
      <c r="G150" s="73">
        <v>-1383</v>
      </c>
      <c r="H150" s="73">
        <v>0</v>
      </c>
      <c r="I150" s="73">
        <v>-1383</v>
      </c>
      <c r="J150" s="73">
        <v>1147</v>
      </c>
      <c r="K150" s="73">
        <v>-1147</v>
      </c>
      <c r="L150" s="73">
        <v>-236</v>
      </c>
      <c r="M150" s="74">
        <v>-173.79</v>
      </c>
      <c r="N150" s="73">
        <v>0</v>
      </c>
      <c r="O150" s="73">
        <v>0</v>
      </c>
      <c r="P150" s="73">
        <v>0</v>
      </c>
    </row>
    <row r="151" spans="1:16" ht="15.75" customHeight="1" x14ac:dyDescent="0.2">
      <c r="A151" s="70">
        <f t="shared" si="4"/>
        <v>45021</v>
      </c>
      <c r="B151" s="70">
        <f t="shared" si="5"/>
        <v>45049</v>
      </c>
      <c r="C151" s="66" t="s">
        <v>74</v>
      </c>
      <c r="D151" s="71">
        <v>5147225519</v>
      </c>
      <c r="E151" s="71" t="s">
        <v>75</v>
      </c>
      <c r="F151" s="72">
        <v>3.0500000000000002E-3</v>
      </c>
      <c r="G151" s="73">
        <v>-907</v>
      </c>
      <c r="H151" s="73">
        <v>0</v>
      </c>
      <c r="I151" s="73">
        <v>-907</v>
      </c>
      <c r="J151" s="73">
        <v>690</v>
      </c>
      <c r="K151" s="73">
        <v>-690</v>
      </c>
      <c r="L151" s="73">
        <v>-217</v>
      </c>
      <c r="M151" s="74">
        <v>-104.55</v>
      </c>
      <c r="N151" s="73">
        <v>0</v>
      </c>
      <c r="O151" s="73">
        <v>0</v>
      </c>
      <c r="P151" s="73">
        <v>0</v>
      </c>
    </row>
    <row r="152" spans="1:16" ht="15.75" customHeight="1" x14ac:dyDescent="0.2">
      <c r="A152" s="70">
        <f t="shared" si="4"/>
        <v>45021</v>
      </c>
      <c r="B152" s="70">
        <f t="shared" si="5"/>
        <v>45049</v>
      </c>
      <c r="C152" s="66" t="s">
        <v>74</v>
      </c>
      <c r="D152" s="71">
        <v>5368229947</v>
      </c>
      <c r="E152" s="71" t="s">
        <v>75</v>
      </c>
      <c r="F152" s="72">
        <v>9.2000000000000003E-4</v>
      </c>
      <c r="G152" s="73">
        <v>-274</v>
      </c>
      <c r="H152" s="73">
        <v>0</v>
      </c>
      <c r="I152" s="73">
        <v>-274</v>
      </c>
      <c r="J152" s="73">
        <v>263</v>
      </c>
      <c r="K152" s="73">
        <v>-263</v>
      </c>
      <c r="L152" s="73">
        <v>-11</v>
      </c>
      <c r="M152" s="74">
        <v>-39.85</v>
      </c>
      <c r="N152" s="73">
        <v>0</v>
      </c>
      <c r="O152" s="73">
        <v>0</v>
      </c>
      <c r="P152" s="73">
        <v>0</v>
      </c>
    </row>
    <row r="153" spans="1:16" ht="15.75" customHeight="1" x14ac:dyDescent="0.2">
      <c r="A153" s="70">
        <f t="shared" si="4"/>
        <v>45021</v>
      </c>
      <c r="B153" s="70">
        <f t="shared" si="5"/>
        <v>45049</v>
      </c>
      <c r="C153" s="66" t="s">
        <v>74</v>
      </c>
      <c r="D153" s="71">
        <v>5430192980</v>
      </c>
      <c r="E153" s="71" t="s">
        <v>75</v>
      </c>
      <c r="F153" s="72">
        <v>1.9400000000000001E-3</v>
      </c>
      <c r="G153" s="73">
        <v>-577</v>
      </c>
      <c r="H153" s="73">
        <v>0</v>
      </c>
      <c r="I153" s="73">
        <v>-577</v>
      </c>
      <c r="J153" s="73">
        <v>582</v>
      </c>
      <c r="K153" s="73">
        <v>-577</v>
      </c>
      <c r="L153" s="73">
        <v>0</v>
      </c>
      <c r="M153" s="74">
        <v>-87.42</v>
      </c>
      <c r="N153" s="73">
        <v>0</v>
      </c>
      <c r="O153" s="73">
        <v>0</v>
      </c>
      <c r="P153" s="73">
        <v>0</v>
      </c>
    </row>
    <row r="154" spans="1:16" ht="15.75" customHeight="1" x14ac:dyDescent="0.2">
      <c r="A154" s="70">
        <f t="shared" si="4"/>
        <v>45021</v>
      </c>
      <c r="B154" s="70">
        <f t="shared" si="5"/>
        <v>45049</v>
      </c>
      <c r="C154" s="66" t="s">
        <v>74</v>
      </c>
      <c r="D154" s="71">
        <v>5457463321</v>
      </c>
      <c r="E154" s="71" t="s">
        <v>75</v>
      </c>
      <c r="F154" s="72">
        <v>5.8399999999999997E-3</v>
      </c>
      <c r="G154" s="73">
        <v>-1738</v>
      </c>
      <c r="H154" s="73">
        <v>0</v>
      </c>
      <c r="I154" s="73">
        <v>-1738</v>
      </c>
      <c r="J154" s="73">
        <v>1359</v>
      </c>
      <c r="K154" s="73">
        <v>-1359</v>
      </c>
      <c r="L154" s="73">
        <v>-379</v>
      </c>
      <c r="M154" s="74">
        <v>-205.91</v>
      </c>
      <c r="N154" s="73">
        <v>0</v>
      </c>
      <c r="O154" s="73">
        <v>0</v>
      </c>
      <c r="P154" s="73">
        <v>0</v>
      </c>
    </row>
    <row r="155" spans="1:16" ht="15.75" customHeight="1" x14ac:dyDescent="0.2">
      <c r="A155" s="70">
        <f t="shared" si="4"/>
        <v>45021</v>
      </c>
      <c r="B155" s="70">
        <f t="shared" si="5"/>
        <v>45049</v>
      </c>
      <c r="C155" s="66" t="s">
        <v>74</v>
      </c>
      <c r="D155" s="71">
        <v>5487819384</v>
      </c>
      <c r="E155" s="71" t="s">
        <v>75</v>
      </c>
      <c r="F155" s="72">
        <v>2.2100000000000002E-3</v>
      </c>
      <c r="G155" s="73">
        <v>-658</v>
      </c>
      <c r="H155" s="73">
        <v>0</v>
      </c>
      <c r="I155" s="73">
        <v>-658</v>
      </c>
      <c r="J155" s="73">
        <v>551</v>
      </c>
      <c r="K155" s="73">
        <v>-551</v>
      </c>
      <c r="L155" s="73">
        <v>-107</v>
      </c>
      <c r="M155" s="74">
        <v>-83.49</v>
      </c>
      <c r="N155" s="73">
        <v>0</v>
      </c>
      <c r="O155" s="73">
        <v>0</v>
      </c>
      <c r="P155" s="73">
        <v>0</v>
      </c>
    </row>
    <row r="156" spans="1:16" ht="15.75" customHeight="1" x14ac:dyDescent="0.2">
      <c r="A156" s="70">
        <f t="shared" si="4"/>
        <v>45021</v>
      </c>
      <c r="B156" s="70">
        <f t="shared" si="5"/>
        <v>45049</v>
      </c>
      <c r="C156" s="66" t="s">
        <v>74</v>
      </c>
      <c r="D156" s="71">
        <v>5505798541</v>
      </c>
      <c r="E156" s="71" t="s">
        <v>75</v>
      </c>
      <c r="F156" s="72">
        <v>2.9099999999999998E-3</v>
      </c>
      <c r="G156" s="73">
        <v>-866</v>
      </c>
      <c r="H156" s="73">
        <v>0</v>
      </c>
      <c r="I156" s="73">
        <v>-866</v>
      </c>
      <c r="J156" s="73">
        <v>630</v>
      </c>
      <c r="K156" s="73">
        <v>-630</v>
      </c>
      <c r="L156" s="73">
        <v>-236</v>
      </c>
      <c r="M156" s="74">
        <v>-96.76</v>
      </c>
      <c r="N156" s="73">
        <v>201</v>
      </c>
      <c r="O156" s="73">
        <v>142</v>
      </c>
      <c r="P156" s="73">
        <v>287</v>
      </c>
    </row>
    <row r="157" spans="1:16" ht="15.75" customHeight="1" x14ac:dyDescent="0.2">
      <c r="A157" s="70">
        <f t="shared" si="4"/>
        <v>45021</v>
      </c>
      <c r="B157" s="70">
        <f t="shared" si="5"/>
        <v>45049</v>
      </c>
      <c r="C157" s="66" t="s">
        <v>74</v>
      </c>
      <c r="D157" s="71">
        <v>5519666128</v>
      </c>
      <c r="E157" s="71" t="s">
        <v>75</v>
      </c>
      <c r="F157" s="72">
        <v>5.6899999999999997E-3</v>
      </c>
      <c r="G157" s="73">
        <v>-1693</v>
      </c>
      <c r="H157" s="73">
        <v>0</v>
      </c>
      <c r="I157" s="73">
        <v>-1693</v>
      </c>
      <c r="J157" s="73">
        <v>1370</v>
      </c>
      <c r="K157" s="73">
        <v>-1370</v>
      </c>
      <c r="L157" s="73">
        <v>-323</v>
      </c>
      <c r="M157" s="74">
        <v>-207.58</v>
      </c>
      <c r="N157" s="73">
        <v>0</v>
      </c>
      <c r="O157" s="73">
        <v>0</v>
      </c>
      <c r="P157" s="73">
        <v>0</v>
      </c>
    </row>
    <row r="158" spans="1:16" ht="15.75" customHeight="1" x14ac:dyDescent="0.2">
      <c r="A158" s="70">
        <f t="shared" si="4"/>
        <v>45021</v>
      </c>
      <c r="B158" s="70">
        <f t="shared" si="5"/>
        <v>45049</v>
      </c>
      <c r="C158" s="66" t="s">
        <v>74</v>
      </c>
      <c r="D158" s="71">
        <v>5530197473</v>
      </c>
      <c r="E158" s="71" t="s">
        <v>75</v>
      </c>
      <c r="F158" s="72">
        <v>4.62E-3</v>
      </c>
      <c r="G158" s="73">
        <v>-1375</v>
      </c>
      <c r="H158" s="73">
        <v>0</v>
      </c>
      <c r="I158" s="73">
        <v>-1375</v>
      </c>
      <c r="J158" s="73">
        <v>1068</v>
      </c>
      <c r="K158" s="73">
        <v>-1068</v>
      </c>
      <c r="L158" s="73">
        <v>-307</v>
      </c>
      <c r="M158" s="74">
        <v>-165.12</v>
      </c>
      <c r="N158" s="73">
        <v>0</v>
      </c>
      <c r="O158" s="73">
        <v>0</v>
      </c>
      <c r="P158" s="73">
        <v>0</v>
      </c>
    </row>
    <row r="159" spans="1:16" ht="15.75" customHeight="1" x14ac:dyDescent="0.2">
      <c r="A159" s="70">
        <f t="shared" si="4"/>
        <v>45021</v>
      </c>
      <c r="B159" s="70">
        <f t="shared" si="5"/>
        <v>45049</v>
      </c>
      <c r="C159" s="66" t="s">
        <v>74</v>
      </c>
      <c r="D159" s="71">
        <v>5606223762</v>
      </c>
      <c r="E159" s="71" t="s">
        <v>75</v>
      </c>
      <c r="F159" s="72">
        <v>7.7999999999999999E-4</v>
      </c>
      <c r="G159" s="73">
        <v>-232</v>
      </c>
      <c r="H159" s="73">
        <v>0</v>
      </c>
      <c r="I159" s="73">
        <v>-232</v>
      </c>
      <c r="J159" s="73">
        <v>140</v>
      </c>
      <c r="K159" s="73">
        <v>-140</v>
      </c>
      <c r="L159" s="73">
        <v>-92</v>
      </c>
      <c r="M159" s="74">
        <v>-21.21</v>
      </c>
      <c r="N159" s="73">
        <v>0</v>
      </c>
      <c r="O159" s="73">
        <v>0</v>
      </c>
      <c r="P159" s="73">
        <v>0</v>
      </c>
    </row>
    <row r="160" spans="1:16" ht="15.75" customHeight="1" x14ac:dyDescent="0.2">
      <c r="A160" s="70">
        <f t="shared" si="4"/>
        <v>45021</v>
      </c>
      <c r="B160" s="70">
        <f t="shared" si="5"/>
        <v>45049</v>
      </c>
      <c r="C160" s="66" t="s">
        <v>74</v>
      </c>
      <c r="D160" s="71">
        <v>5608143643</v>
      </c>
      <c r="E160" s="71" t="s">
        <v>75</v>
      </c>
      <c r="F160" s="72">
        <v>5.7800000000000004E-3</v>
      </c>
      <c r="G160" s="73">
        <v>-1720</v>
      </c>
      <c r="H160" s="73">
        <v>0</v>
      </c>
      <c r="I160" s="73">
        <v>-1720</v>
      </c>
      <c r="J160" s="73">
        <v>1041</v>
      </c>
      <c r="K160" s="73">
        <v>-1041</v>
      </c>
      <c r="L160" s="73">
        <v>-679</v>
      </c>
      <c r="M160" s="74">
        <v>-157.72999999999999</v>
      </c>
      <c r="N160" s="73">
        <v>0</v>
      </c>
      <c r="O160" s="73">
        <v>0</v>
      </c>
      <c r="P160" s="73">
        <v>0</v>
      </c>
    </row>
    <row r="161" spans="1:16" ht="15.75" customHeight="1" x14ac:dyDescent="0.2">
      <c r="A161" s="70">
        <f t="shared" si="4"/>
        <v>45021</v>
      </c>
      <c r="B161" s="70">
        <f t="shared" si="5"/>
        <v>45049</v>
      </c>
      <c r="C161" s="66" t="s">
        <v>74</v>
      </c>
      <c r="D161" s="71">
        <v>5754638290</v>
      </c>
      <c r="E161" s="71" t="s">
        <v>75</v>
      </c>
      <c r="F161" s="72">
        <v>6.2899999999999996E-3</v>
      </c>
      <c r="G161" s="73">
        <v>-1871</v>
      </c>
      <c r="H161" s="73">
        <v>0</v>
      </c>
      <c r="I161" s="73">
        <v>-1871</v>
      </c>
      <c r="J161" s="73">
        <v>1434</v>
      </c>
      <c r="K161" s="73">
        <v>-1434</v>
      </c>
      <c r="L161" s="73">
        <v>-437</v>
      </c>
      <c r="M161" s="74">
        <v>-216.59</v>
      </c>
      <c r="N161" s="73">
        <v>419</v>
      </c>
      <c r="O161" s="73">
        <v>160</v>
      </c>
      <c r="P161" s="73">
        <v>855</v>
      </c>
    </row>
    <row r="162" spans="1:16" ht="15.75" customHeight="1" x14ac:dyDescent="0.2">
      <c r="A162" s="70">
        <f t="shared" si="4"/>
        <v>45021</v>
      </c>
      <c r="B162" s="70">
        <f t="shared" si="5"/>
        <v>45049</v>
      </c>
      <c r="C162" s="66" t="s">
        <v>74</v>
      </c>
      <c r="D162" s="71">
        <v>5774707971</v>
      </c>
      <c r="E162" s="71" t="s">
        <v>75</v>
      </c>
      <c r="F162" s="72">
        <v>9.5099999999999994E-3</v>
      </c>
      <c r="G162" s="73">
        <v>-2829</v>
      </c>
      <c r="H162" s="73">
        <v>0</v>
      </c>
      <c r="I162" s="73">
        <v>-2829</v>
      </c>
      <c r="J162" s="73">
        <v>2221</v>
      </c>
      <c r="K162" s="73">
        <v>-2221</v>
      </c>
      <c r="L162" s="73">
        <v>-608</v>
      </c>
      <c r="M162" s="74">
        <v>-336.52</v>
      </c>
      <c r="N162" s="73">
        <v>0</v>
      </c>
      <c r="O162" s="73">
        <v>0</v>
      </c>
      <c r="P162" s="73">
        <v>0</v>
      </c>
    </row>
    <row r="163" spans="1:16" ht="15.75" customHeight="1" x14ac:dyDescent="0.2">
      <c r="A163" s="70">
        <f t="shared" si="4"/>
        <v>45021</v>
      </c>
      <c r="B163" s="70">
        <f t="shared" si="5"/>
        <v>45049</v>
      </c>
      <c r="C163" s="66" t="s">
        <v>74</v>
      </c>
      <c r="D163" s="71">
        <v>5847492349</v>
      </c>
      <c r="E163" s="71" t="s">
        <v>75</v>
      </c>
      <c r="F163" s="72">
        <v>1.98E-3</v>
      </c>
      <c r="G163" s="73">
        <v>-589</v>
      </c>
      <c r="H163" s="73">
        <v>0</v>
      </c>
      <c r="I163" s="73">
        <v>-589</v>
      </c>
      <c r="J163" s="73">
        <v>471</v>
      </c>
      <c r="K163" s="73">
        <v>-471</v>
      </c>
      <c r="L163" s="73">
        <v>-118</v>
      </c>
      <c r="M163" s="74">
        <v>-72.83</v>
      </c>
      <c r="N163" s="73">
        <v>0</v>
      </c>
      <c r="O163" s="73">
        <v>0</v>
      </c>
      <c r="P163" s="73">
        <v>0</v>
      </c>
    </row>
    <row r="164" spans="1:16" ht="15.75" customHeight="1" x14ac:dyDescent="0.2">
      <c r="A164" s="70">
        <f t="shared" si="4"/>
        <v>45021</v>
      </c>
      <c r="B164" s="70">
        <f t="shared" si="5"/>
        <v>45049</v>
      </c>
      <c r="C164" s="66" t="s">
        <v>74</v>
      </c>
      <c r="D164" s="71">
        <v>5987689476</v>
      </c>
      <c r="E164" s="71" t="s">
        <v>75</v>
      </c>
      <c r="F164" s="72">
        <v>2.2300000000000002E-3</v>
      </c>
      <c r="G164" s="73">
        <v>-663</v>
      </c>
      <c r="H164" s="73">
        <v>0</v>
      </c>
      <c r="I164" s="73">
        <v>-663</v>
      </c>
      <c r="J164" s="73">
        <v>741</v>
      </c>
      <c r="K164" s="73">
        <v>-663</v>
      </c>
      <c r="L164" s="73">
        <v>0</v>
      </c>
      <c r="M164" s="74">
        <v>-100.46</v>
      </c>
      <c r="N164" s="73">
        <v>0</v>
      </c>
      <c r="O164" s="73">
        <v>0</v>
      </c>
      <c r="P164" s="73">
        <v>0</v>
      </c>
    </row>
    <row r="165" spans="1:16" ht="15.75" customHeight="1" x14ac:dyDescent="0.2">
      <c r="A165" s="70">
        <f t="shared" si="4"/>
        <v>45021</v>
      </c>
      <c r="B165" s="70">
        <f t="shared" si="5"/>
        <v>45049</v>
      </c>
      <c r="C165" s="66" t="s">
        <v>74</v>
      </c>
      <c r="D165" s="71">
        <v>6049452083</v>
      </c>
      <c r="E165" s="71" t="s">
        <v>75</v>
      </c>
      <c r="F165" s="72">
        <v>3.4099999999999998E-3</v>
      </c>
      <c r="G165" s="73">
        <v>-1015</v>
      </c>
      <c r="H165" s="73">
        <v>0</v>
      </c>
      <c r="I165" s="73">
        <v>-1015</v>
      </c>
      <c r="J165" s="73">
        <v>557</v>
      </c>
      <c r="K165" s="73">
        <v>-557</v>
      </c>
      <c r="L165" s="73">
        <v>-458</v>
      </c>
      <c r="M165" s="74">
        <v>-84.39</v>
      </c>
      <c r="N165" s="73">
        <v>0</v>
      </c>
      <c r="O165" s="73">
        <v>0</v>
      </c>
      <c r="P165" s="73">
        <v>0</v>
      </c>
    </row>
    <row r="166" spans="1:16" ht="15.75" customHeight="1" x14ac:dyDescent="0.2">
      <c r="A166" s="70">
        <f t="shared" si="4"/>
        <v>45021</v>
      </c>
      <c r="B166" s="70">
        <f t="shared" si="5"/>
        <v>45049</v>
      </c>
      <c r="C166" s="66" t="s">
        <v>74</v>
      </c>
      <c r="D166" s="71">
        <v>6061659943</v>
      </c>
      <c r="E166" s="71" t="s">
        <v>75</v>
      </c>
      <c r="F166" s="72">
        <v>1.9400000000000001E-3</v>
      </c>
      <c r="G166" s="73">
        <v>-577</v>
      </c>
      <c r="H166" s="73">
        <v>0</v>
      </c>
      <c r="I166" s="73">
        <v>-577</v>
      </c>
      <c r="J166" s="73">
        <v>306</v>
      </c>
      <c r="K166" s="73">
        <v>-306</v>
      </c>
      <c r="L166" s="73">
        <v>-271</v>
      </c>
      <c r="M166" s="74">
        <v>-46.36</v>
      </c>
      <c r="N166" s="73">
        <v>0</v>
      </c>
      <c r="O166" s="73">
        <v>0</v>
      </c>
      <c r="P166" s="73">
        <v>0</v>
      </c>
    </row>
    <row r="167" spans="1:16" ht="15.75" customHeight="1" x14ac:dyDescent="0.2">
      <c r="A167" s="70">
        <f t="shared" si="4"/>
        <v>45021</v>
      </c>
      <c r="B167" s="70">
        <f t="shared" si="5"/>
        <v>45049</v>
      </c>
      <c r="C167" s="66" t="s">
        <v>74</v>
      </c>
      <c r="D167" s="71">
        <v>6161080444</v>
      </c>
      <c r="E167" s="71" t="s">
        <v>75</v>
      </c>
      <c r="F167" s="72">
        <v>4.0999999999999999E-4</v>
      </c>
      <c r="G167" s="73">
        <v>-122</v>
      </c>
      <c r="H167" s="73">
        <v>0</v>
      </c>
      <c r="I167" s="73">
        <v>-122</v>
      </c>
      <c r="J167" s="73">
        <v>107</v>
      </c>
      <c r="K167" s="73">
        <v>-107</v>
      </c>
      <c r="L167" s="73">
        <v>-37</v>
      </c>
      <c r="M167" s="74">
        <v>-16.55</v>
      </c>
      <c r="N167" s="73">
        <v>0</v>
      </c>
      <c r="O167" s="73">
        <v>0</v>
      </c>
      <c r="P167" s="73">
        <v>0</v>
      </c>
    </row>
    <row r="168" spans="1:16" ht="15.75" customHeight="1" x14ac:dyDescent="0.2">
      <c r="A168" s="70">
        <f t="shared" si="4"/>
        <v>45021</v>
      </c>
      <c r="B168" s="70">
        <f t="shared" si="5"/>
        <v>45049</v>
      </c>
      <c r="C168" s="66" t="s">
        <v>74</v>
      </c>
      <c r="D168" s="71">
        <v>6192371748</v>
      </c>
      <c r="E168" s="71" t="s">
        <v>75</v>
      </c>
      <c r="F168" s="72">
        <v>3.2200000000000002E-3</v>
      </c>
      <c r="G168" s="73">
        <v>-958</v>
      </c>
      <c r="H168" s="73">
        <v>0</v>
      </c>
      <c r="I168" s="73">
        <v>-958</v>
      </c>
      <c r="J168" s="73">
        <v>620</v>
      </c>
      <c r="K168" s="73">
        <v>-620</v>
      </c>
      <c r="L168" s="73">
        <v>-338</v>
      </c>
      <c r="M168" s="74">
        <v>-95.86</v>
      </c>
      <c r="N168" s="73">
        <v>0</v>
      </c>
      <c r="O168" s="73">
        <v>0</v>
      </c>
      <c r="P168" s="73">
        <v>0</v>
      </c>
    </row>
    <row r="169" spans="1:16" ht="15.75" customHeight="1" x14ac:dyDescent="0.2">
      <c r="A169" s="70">
        <f t="shared" si="4"/>
        <v>45021</v>
      </c>
      <c r="B169" s="70">
        <f t="shared" si="5"/>
        <v>45049</v>
      </c>
      <c r="C169" s="66" t="s">
        <v>74</v>
      </c>
      <c r="D169" s="71">
        <v>6251755539</v>
      </c>
      <c r="E169" s="71" t="s">
        <v>75</v>
      </c>
      <c r="F169" s="72">
        <v>1.6100000000000001E-3</v>
      </c>
      <c r="G169" s="73">
        <v>-479</v>
      </c>
      <c r="H169" s="73">
        <v>0</v>
      </c>
      <c r="I169" s="73">
        <v>-479</v>
      </c>
      <c r="J169" s="73">
        <v>220</v>
      </c>
      <c r="K169" s="73">
        <v>-220</v>
      </c>
      <c r="L169" s="73">
        <v>-259</v>
      </c>
      <c r="M169" s="74">
        <v>-34.01</v>
      </c>
      <c r="N169" s="73">
        <v>0</v>
      </c>
      <c r="O169" s="73">
        <v>0</v>
      </c>
      <c r="P169" s="73">
        <v>0</v>
      </c>
    </row>
    <row r="170" spans="1:16" ht="15.75" customHeight="1" x14ac:dyDescent="0.2">
      <c r="A170" s="70">
        <f t="shared" si="4"/>
        <v>45021</v>
      </c>
      <c r="B170" s="70">
        <f t="shared" si="5"/>
        <v>45049</v>
      </c>
      <c r="C170" s="66" t="s">
        <v>74</v>
      </c>
      <c r="D170" s="71">
        <v>6258760828</v>
      </c>
      <c r="E170" s="71" t="s">
        <v>75</v>
      </c>
      <c r="F170" s="72">
        <v>1.6000000000000001E-3</v>
      </c>
      <c r="G170" s="73">
        <v>-476</v>
      </c>
      <c r="H170" s="73">
        <v>0</v>
      </c>
      <c r="I170" s="73">
        <v>-476</v>
      </c>
      <c r="J170" s="73">
        <v>312</v>
      </c>
      <c r="K170" s="73">
        <v>-312</v>
      </c>
      <c r="L170" s="73">
        <v>-164</v>
      </c>
      <c r="M170" s="74">
        <v>-48.25</v>
      </c>
      <c r="N170" s="73">
        <v>0</v>
      </c>
      <c r="O170" s="73">
        <v>0</v>
      </c>
      <c r="P170" s="73">
        <v>0</v>
      </c>
    </row>
    <row r="171" spans="1:16" ht="15.75" customHeight="1" x14ac:dyDescent="0.2">
      <c r="A171" s="70">
        <f t="shared" si="4"/>
        <v>45021</v>
      </c>
      <c r="B171" s="70">
        <f t="shared" si="5"/>
        <v>45049</v>
      </c>
      <c r="C171" s="66" t="s">
        <v>74</v>
      </c>
      <c r="D171" s="71">
        <v>6339677430</v>
      </c>
      <c r="E171" s="71" t="s">
        <v>75</v>
      </c>
      <c r="F171" s="72">
        <v>2.7200000000000002E-3</v>
      </c>
      <c r="G171" s="73">
        <v>-809</v>
      </c>
      <c r="H171" s="73">
        <v>0</v>
      </c>
      <c r="I171" s="73">
        <v>-809</v>
      </c>
      <c r="J171" s="73">
        <v>760</v>
      </c>
      <c r="K171" s="73">
        <v>-760</v>
      </c>
      <c r="L171" s="73">
        <v>-49</v>
      </c>
      <c r="M171" s="74">
        <v>-115.15</v>
      </c>
      <c r="N171" s="73">
        <v>0</v>
      </c>
      <c r="O171" s="73">
        <v>0</v>
      </c>
      <c r="P171" s="73">
        <v>0</v>
      </c>
    </row>
    <row r="172" spans="1:16" ht="15.75" customHeight="1" x14ac:dyDescent="0.2">
      <c r="A172" s="70">
        <f t="shared" si="4"/>
        <v>45021</v>
      </c>
      <c r="B172" s="70">
        <f t="shared" si="5"/>
        <v>45049</v>
      </c>
      <c r="C172" s="66" t="s">
        <v>74</v>
      </c>
      <c r="D172" s="71">
        <v>6453210509</v>
      </c>
      <c r="E172" s="71" t="s">
        <v>75</v>
      </c>
      <c r="F172" s="72">
        <v>4.2700000000000004E-3</v>
      </c>
      <c r="G172" s="73">
        <v>-1270</v>
      </c>
      <c r="H172" s="73">
        <v>0</v>
      </c>
      <c r="I172" s="73">
        <v>-1270</v>
      </c>
      <c r="J172" s="73">
        <v>1178</v>
      </c>
      <c r="K172" s="73">
        <v>-1178</v>
      </c>
      <c r="L172" s="73">
        <v>-92</v>
      </c>
      <c r="M172" s="74">
        <v>-178.48</v>
      </c>
      <c r="N172" s="73">
        <v>0</v>
      </c>
      <c r="O172" s="73">
        <v>0</v>
      </c>
      <c r="P172" s="73">
        <v>0</v>
      </c>
    </row>
    <row r="173" spans="1:16" ht="15.75" customHeight="1" x14ac:dyDescent="0.2">
      <c r="A173" s="70">
        <f t="shared" si="4"/>
        <v>45021</v>
      </c>
      <c r="B173" s="70">
        <f t="shared" si="5"/>
        <v>45049</v>
      </c>
      <c r="C173" s="66" t="s">
        <v>74</v>
      </c>
      <c r="D173" s="71">
        <v>6497731481</v>
      </c>
      <c r="E173" s="71" t="s">
        <v>75</v>
      </c>
      <c r="F173" s="72">
        <v>3.48E-3</v>
      </c>
      <c r="G173" s="73">
        <v>-1035</v>
      </c>
      <c r="H173" s="73">
        <v>0</v>
      </c>
      <c r="I173" s="73">
        <v>-1035</v>
      </c>
      <c r="J173" s="73">
        <v>636</v>
      </c>
      <c r="K173" s="73">
        <v>-636</v>
      </c>
      <c r="L173" s="73">
        <v>-399</v>
      </c>
      <c r="M173" s="74">
        <v>-98.33</v>
      </c>
      <c r="N173" s="73">
        <v>0</v>
      </c>
      <c r="O173" s="73">
        <v>0</v>
      </c>
      <c r="P173" s="73">
        <v>0</v>
      </c>
    </row>
    <row r="174" spans="1:16" ht="15.75" customHeight="1" x14ac:dyDescent="0.2">
      <c r="A174" s="70">
        <f t="shared" si="4"/>
        <v>45021</v>
      </c>
      <c r="B174" s="70">
        <f t="shared" si="5"/>
        <v>45049</v>
      </c>
      <c r="C174" s="66" t="s">
        <v>74</v>
      </c>
      <c r="D174" s="71">
        <v>6519764920</v>
      </c>
      <c r="E174" s="71" t="s">
        <v>75</v>
      </c>
      <c r="F174" s="72">
        <v>3.8300000000000001E-3</v>
      </c>
      <c r="G174" s="73">
        <v>-1140</v>
      </c>
      <c r="H174" s="73">
        <v>0</v>
      </c>
      <c r="I174" s="73">
        <v>-1140</v>
      </c>
      <c r="J174" s="73">
        <v>768</v>
      </c>
      <c r="K174" s="73">
        <v>-768</v>
      </c>
      <c r="L174" s="73">
        <v>-372</v>
      </c>
      <c r="M174" s="74">
        <v>-116.36</v>
      </c>
      <c r="N174" s="73">
        <v>0</v>
      </c>
      <c r="O174" s="73">
        <v>0</v>
      </c>
      <c r="P174" s="73">
        <v>0</v>
      </c>
    </row>
    <row r="175" spans="1:16" ht="15.75" customHeight="1" x14ac:dyDescent="0.2">
      <c r="A175" s="70">
        <f t="shared" si="4"/>
        <v>45021</v>
      </c>
      <c r="B175" s="70">
        <f t="shared" si="5"/>
        <v>45049</v>
      </c>
      <c r="C175" s="66" t="s">
        <v>74</v>
      </c>
      <c r="D175" s="71">
        <v>6597176949</v>
      </c>
      <c r="E175" s="71" t="s">
        <v>75</v>
      </c>
      <c r="F175" s="72">
        <v>4.5100000000000001E-3</v>
      </c>
      <c r="G175" s="73">
        <v>-1342</v>
      </c>
      <c r="H175" s="73">
        <v>0</v>
      </c>
      <c r="I175" s="73">
        <v>-1342</v>
      </c>
      <c r="J175" s="73">
        <v>891</v>
      </c>
      <c r="K175" s="73">
        <v>-891</v>
      </c>
      <c r="L175" s="73">
        <v>-451</v>
      </c>
      <c r="M175" s="74">
        <v>-135</v>
      </c>
      <c r="N175" s="73">
        <v>0</v>
      </c>
      <c r="O175" s="73">
        <v>0</v>
      </c>
      <c r="P175" s="73">
        <v>0</v>
      </c>
    </row>
    <row r="176" spans="1:16" ht="15.75" customHeight="1" x14ac:dyDescent="0.2">
      <c r="A176" s="70">
        <f t="shared" si="4"/>
        <v>45021</v>
      </c>
      <c r="B176" s="70">
        <f t="shared" si="5"/>
        <v>45049</v>
      </c>
      <c r="C176" s="66" t="s">
        <v>74</v>
      </c>
      <c r="D176" s="71">
        <v>6602106981</v>
      </c>
      <c r="E176" s="71" t="s">
        <v>75</v>
      </c>
      <c r="F176" s="72">
        <v>1.0300000000000001E-3</v>
      </c>
      <c r="G176" s="73">
        <v>-306</v>
      </c>
      <c r="H176" s="73">
        <v>0</v>
      </c>
      <c r="I176" s="73">
        <v>-306</v>
      </c>
      <c r="J176" s="73">
        <v>204</v>
      </c>
      <c r="K176" s="73">
        <v>-204</v>
      </c>
      <c r="L176" s="73">
        <v>-102</v>
      </c>
      <c r="M176" s="74">
        <v>-31.55</v>
      </c>
      <c r="N176" s="73">
        <v>0</v>
      </c>
      <c r="O176" s="73">
        <v>0</v>
      </c>
      <c r="P176" s="73">
        <v>0</v>
      </c>
    </row>
    <row r="177" spans="1:16" ht="15.75" customHeight="1" x14ac:dyDescent="0.2">
      <c r="A177" s="70">
        <f t="shared" si="4"/>
        <v>45021</v>
      </c>
      <c r="B177" s="70">
        <f t="shared" si="5"/>
        <v>45049</v>
      </c>
      <c r="C177" s="66" t="s">
        <v>74</v>
      </c>
      <c r="D177" s="71">
        <v>6661988594</v>
      </c>
      <c r="E177" s="71" t="s">
        <v>75</v>
      </c>
      <c r="F177" s="72">
        <v>4.1099999999999999E-3</v>
      </c>
      <c r="G177" s="73">
        <v>-1223</v>
      </c>
      <c r="H177" s="73">
        <v>0</v>
      </c>
      <c r="I177" s="73">
        <v>-1223</v>
      </c>
      <c r="J177" s="73">
        <v>968</v>
      </c>
      <c r="K177" s="73">
        <v>-968</v>
      </c>
      <c r="L177" s="73">
        <v>-255</v>
      </c>
      <c r="M177" s="74">
        <v>-146.66999999999999</v>
      </c>
      <c r="N177" s="73">
        <v>0</v>
      </c>
      <c r="O177" s="73">
        <v>0</v>
      </c>
      <c r="P177" s="73">
        <v>0</v>
      </c>
    </row>
    <row r="178" spans="1:16" ht="15.75" customHeight="1" x14ac:dyDescent="0.2">
      <c r="A178" s="70">
        <f t="shared" si="4"/>
        <v>45021</v>
      </c>
      <c r="B178" s="70">
        <f t="shared" si="5"/>
        <v>45049</v>
      </c>
      <c r="C178" s="66" t="s">
        <v>74</v>
      </c>
      <c r="D178" s="71">
        <v>6664690648</v>
      </c>
      <c r="E178" s="71" t="s">
        <v>75</v>
      </c>
      <c r="F178" s="72">
        <v>4.0000000000000001E-3</v>
      </c>
      <c r="G178" s="73">
        <v>-1190</v>
      </c>
      <c r="H178" s="73">
        <v>0</v>
      </c>
      <c r="I178" s="73">
        <v>-1190</v>
      </c>
      <c r="J178" s="73">
        <v>991</v>
      </c>
      <c r="K178" s="73">
        <v>-991</v>
      </c>
      <c r="L178" s="73">
        <v>-199</v>
      </c>
      <c r="M178" s="74">
        <v>-151.5</v>
      </c>
      <c r="N178" s="73">
        <v>319</v>
      </c>
      <c r="O178" s="73">
        <v>170</v>
      </c>
      <c r="P178" s="73">
        <v>502</v>
      </c>
    </row>
    <row r="179" spans="1:16" ht="15.75" customHeight="1" x14ac:dyDescent="0.2">
      <c r="A179" s="70">
        <f t="shared" si="4"/>
        <v>45021</v>
      </c>
      <c r="B179" s="70">
        <f t="shared" si="5"/>
        <v>45049</v>
      </c>
      <c r="C179" s="66" t="s">
        <v>74</v>
      </c>
      <c r="D179" s="71">
        <v>6699354540</v>
      </c>
      <c r="E179" s="71" t="s">
        <v>75</v>
      </c>
      <c r="F179" s="72">
        <v>6.6299999999999996E-3</v>
      </c>
      <c r="G179" s="73">
        <v>-1973</v>
      </c>
      <c r="H179" s="73">
        <v>0</v>
      </c>
      <c r="I179" s="73">
        <v>-1973</v>
      </c>
      <c r="J179" s="73">
        <v>1568</v>
      </c>
      <c r="K179" s="73">
        <v>-1568</v>
      </c>
      <c r="L179" s="73">
        <v>-405</v>
      </c>
      <c r="M179" s="74">
        <v>-237.58</v>
      </c>
      <c r="N179" s="73">
        <v>0</v>
      </c>
      <c r="O179" s="73">
        <v>0</v>
      </c>
      <c r="P179" s="73">
        <v>0</v>
      </c>
    </row>
    <row r="180" spans="1:16" ht="15.75" customHeight="1" x14ac:dyDescent="0.2">
      <c r="A180" s="70">
        <f t="shared" si="4"/>
        <v>45021</v>
      </c>
      <c r="B180" s="70">
        <f t="shared" si="5"/>
        <v>45049</v>
      </c>
      <c r="C180" s="66" t="s">
        <v>74</v>
      </c>
      <c r="D180" s="71">
        <v>6722892691</v>
      </c>
      <c r="E180" s="71" t="s">
        <v>75</v>
      </c>
      <c r="F180" s="72">
        <v>6.4799999999999996E-3</v>
      </c>
      <c r="G180" s="73">
        <v>-1928</v>
      </c>
      <c r="H180" s="73">
        <v>0</v>
      </c>
      <c r="I180" s="73">
        <v>-1928</v>
      </c>
      <c r="J180" s="73">
        <v>932</v>
      </c>
      <c r="K180" s="73">
        <v>-932</v>
      </c>
      <c r="L180" s="73">
        <v>-996</v>
      </c>
      <c r="M180" s="74">
        <v>-141.21</v>
      </c>
      <c r="N180" s="73">
        <v>0</v>
      </c>
      <c r="O180" s="73">
        <v>0</v>
      </c>
      <c r="P180" s="73">
        <v>0</v>
      </c>
    </row>
    <row r="181" spans="1:16" ht="15.75" customHeight="1" x14ac:dyDescent="0.2">
      <c r="A181" s="70">
        <f t="shared" si="4"/>
        <v>45021</v>
      </c>
      <c r="B181" s="70">
        <f t="shared" si="5"/>
        <v>45049</v>
      </c>
      <c r="C181" s="66" t="s">
        <v>74</v>
      </c>
      <c r="D181" s="71">
        <v>6797987930</v>
      </c>
      <c r="E181" s="71" t="s">
        <v>75</v>
      </c>
      <c r="F181" s="72">
        <v>6.9100000000000003E-3</v>
      </c>
      <c r="G181" s="73">
        <v>-2056</v>
      </c>
      <c r="H181" s="73">
        <v>0</v>
      </c>
      <c r="I181" s="73">
        <v>-2056</v>
      </c>
      <c r="J181" s="73">
        <v>1743</v>
      </c>
      <c r="K181" s="73">
        <v>-1743</v>
      </c>
      <c r="L181" s="73">
        <v>-313</v>
      </c>
      <c r="M181" s="74">
        <v>-264.08999999999997</v>
      </c>
      <c r="N181" s="73">
        <v>0</v>
      </c>
      <c r="O181" s="73">
        <v>0</v>
      </c>
      <c r="P181" s="73">
        <v>0</v>
      </c>
    </row>
    <row r="182" spans="1:16" ht="15.75" customHeight="1" x14ac:dyDescent="0.2">
      <c r="A182" s="70">
        <f t="shared" si="4"/>
        <v>45021</v>
      </c>
      <c r="B182" s="70">
        <f t="shared" si="5"/>
        <v>45049</v>
      </c>
      <c r="C182" s="66" t="s">
        <v>74</v>
      </c>
      <c r="D182" s="71">
        <v>6812443427</v>
      </c>
      <c r="E182" s="71" t="s">
        <v>75</v>
      </c>
      <c r="F182" s="72">
        <v>5.1900000000000002E-3</v>
      </c>
      <c r="G182" s="73">
        <v>-1544</v>
      </c>
      <c r="H182" s="73">
        <v>0</v>
      </c>
      <c r="I182" s="73">
        <v>-1544</v>
      </c>
      <c r="J182" s="73">
        <v>1119</v>
      </c>
      <c r="K182" s="73">
        <v>-1119</v>
      </c>
      <c r="L182" s="73">
        <v>-425</v>
      </c>
      <c r="M182" s="74">
        <v>-169.54</v>
      </c>
      <c r="N182" s="73">
        <v>0</v>
      </c>
      <c r="O182" s="73">
        <v>0</v>
      </c>
      <c r="P182" s="73">
        <v>0</v>
      </c>
    </row>
    <row r="183" spans="1:16" ht="15.75" customHeight="1" x14ac:dyDescent="0.2">
      <c r="A183" s="70">
        <f t="shared" si="4"/>
        <v>45021</v>
      </c>
      <c r="B183" s="70">
        <f t="shared" si="5"/>
        <v>45049</v>
      </c>
      <c r="C183" s="66" t="s">
        <v>74</v>
      </c>
      <c r="D183" s="71">
        <v>6839476934</v>
      </c>
      <c r="E183" s="71" t="s">
        <v>75</v>
      </c>
      <c r="F183" s="72">
        <v>2.4599999999999999E-3</v>
      </c>
      <c r="G183" s="73">
        <v>-732</v>
      </c>
      <c r="H183" s="73">
        <v>0</v>
      </c>
      <c r="I183" s="73">
        <v>-732</v>
      </c>
      <c r="J183" s="73">
        <v>945</v>
      </c>
      <c r="K183" s="73">
        <v>-732</v>
      </c>
      <c r="L183" s="73">
        <v>0</v>
      </c>
      <c r="M183" s="74">
        <v>-110.91</v>
      </c>
      <c r="N183" s="73">
        <v>0</v>
      </c>
      <c r="O183" s="73">
        <v>0</v>
      </c>
      <c r="P183" s="73">
        <v>0</v>
      </c>
    </row>
    <row r="184" spans="1:16" ht="15.75" customHeight="1" x14ac:dyDescent="0.2">
      <c r="A184" s="70">
        <f t="shared" si="4"/>
        <v>45021</v>
      </c>
      <c r="B184" s="70">
        <f t="shared" si="5"/>
        <v>45049</v>
      </c>
      <c r="C184" s="66" t="s">
        <v>74</v>
      </c>
      <c r="D184" s="71">
        <v>6862699023</v>
      </c>
      <c r="E184" s="71" t="s">
        <v>75</v>
      </c>
      <c r="F184" s="72">
        <v>6.11E-3</v>
      </c>
      <c r="G184" s="73">
        <v>-1818</v>
      </c>
      <c r="H184" s="73">
        <v>0</v>
      </c>
      <c r="I184" s="73">
        <v>-1818</v>
      </c>
      <c r="J184" s="73">
        <v>1380</v>
      </c>
      <c r="K184" s="73">
        <v>-1380</v>
      </c>
      <c r="L184" s="73">
        <v>-438</v>
      </c>
      <c r="M184" s="74">
        <v>-209.09</v>
      </c>
      <c r="N184" s="73">
        <v>0</v>
      </c>
      <c r="O184" s="73">
        <v>0</v>
      </c>
      <c r="P184" s="73">
        <v>0</v>
      </c>
    </row>
    <row r="185" spans="1:16" ht="15.75" customHeight="1" x14ac:dyDescent="0.2">
      <c r="A185" s="70">
        <f t="shared" si="4"/>
        <v>45021</v>
      </c>
      <c r="B185" s="70">
        <f t="shared" si="5"/>
        <v>45049</v>
      </c>
      <c r="C185" s="66" t="s">
        <v>74</v>
      </c>
      <c r="D185" s="71">
        <v>6897170109</v>
      </c>
      <c r="E185" s="71" t="s">
        <v>75</v>
      </c>
      <c r="F185" s="72">
        <v>3.5799999999999998E-3</v>
      </c>
      <c r="G185" s="73">
        <v>-1065</v>
      </c>
      <c r="H185" s="73">
        <v>0</v>
      </c>
      <c r="I185" s="73">
        <v>-1065</v>
      </c>
      <c r="J185" s="73">
        <v>1058</v>
      </c>
      <c r="K185" s="73">
        <v>-1058</v>
      </c>
      <c r="L185" s="73">
        <v>-7</v>
      </c>
      <c r="M185" s="74">
        <v>-160.31</v>
      </c>
      <c r="N185" s="73">
        <v>0</v>
      </c>
      <c r="O185" s="73">
        <v>0</v>
      </c>
      <c r="P185" s="73">
        <v>0</v>
      </c>
    </row>
    <row r="186" spans="1:16" ht="15.75" customHeight="1" x14ac:dyDescent="0.2">
      <c r="A186" s="70">
        <f t="shared" si="4"/>
        <v>45021</v>
      </c>
      <c r="B186" s="70">
        <f t="shared" si="5"/>
        <v>45049</v>
      </c>
      <c r="C186" s="66" t="s">
        <v>74</v>
      </c>
      <c r="D186" s="71">
        <v>6969926560</v>
      </c>
      <c r="E186" s="71" t="s">
        <v>75</v>
      </c>
      <c r="F186" s="72">
        <v>2.0200000000000001E-3</v>
      </c>
      <c r="G186" s="73">
        <v>-601</v>
      </c>
      <c r="H186" s="73">
        <v>0</v>
      </c>
      <c r="I186" s="73">
        <v>-601</v>
      </c>
      <c r="J186" s="73">
        <v>469</v>
      </c>
      <c r="K186" s="73">
        <v>-469</v>
      </c>
      <c r="L186" s="73">
        <v>-132</v>
      </c>
      <c r="M186" s="74">
        <v>-71.06</v>
      </c>
      <c r="N186" s="73">
        <v>0</v>
      </c>
      <c r="O186" s="73">
        <v>0</v>
      </c>
      <c r="P186" s="73">
        <v>0</v>
      </c>
    </row>
    <row r="187" spans="1:16" ht="15.75" customHeight="1" x14ac:dyDescent="0.2">
      <c r="A187" s="70">
        <f t="shared" si="4"/>
        <v>45021</v>
      </c>
      <c r="B187" s="70">
        <f t="shared" si="5"/>
        <v>45049</v>
      </c>
      <c r="C187" s="66" t="s">
        <v>74</v>
      </c>
      <c r="D187" s="71">
        <v>6987613083</v>
      </c>
      <c r="E187" s="71" t="s">
        <v>75</v>
      </c>
      <c r="F187" s="72">
        <v>3.5400000000000002E-3</v>
      </c>
      <c r="G187" s="73">
        <v>-1053</v>
      </c>
      <c r="H187" s="73">
        <v>0</v>
      </c>
      <c r="I187" s="73">
        <v>-1053</v>
      </c>
      <c r="J187" s="73">
        <v>650</v>
      </c>
      <c r="K187" s="73">
        <v>-650</v>
      </c>
      <c r="L187" s="73">
        <v>-403</v>
      </c>
      <c r="M187" s="74">
        <v>-98.48</v>
      </c>
      <c r="N187" s="73">
        <v>0</v>
      </c>
      <c r="O187" s="73">
        <v>0</v>
      </c>
      <c r="P187" s="73">
        <v>0</v>
      </c>
    </row>
    <row r="188" spans="1:16" ht="15.75" customHeight="1" x14ac:dyDescent="0.2">
      <c r="A188" s="70">
        <f t="shared" si="4"/>
        <v>45021</v>
      </c>
      <c r="B188" s="70">
        <f t="shared" si="5"/>
        <v>45049</v>
      </c>
      <c r="C188" s="66" t="s">
        <v>74</v>
      </c>
      <c r="D188" s="71">
        <v>6998442114</v>
      </c>
      <c r="E188" s="71" t="s">
        <v>75</v>
      </c>
      <c r="F188" s="72">
        <v>5.1999999999999998E-3</v>
      </c>
      <c r="G188" s="73">
        <v>-1547</v>
      </c>
      <c r="H188" s="73">
        <v>0</v>
      </c>
      <c r="I188" s="73">
        <v>-1547</v>
      </c>
      <c r="J188" s="73">
        <v>821</v>
      </c>
      <c r="K188" s="73">
        <v>-821</v>
      </c>
      <c r="L188" s="73">
        <v>-726</v>
      </c>
      <c r="M188" s="74">
        <v>-124.39</v>
      </c>
      <c r="N188" s="73">
        <v>0</v>
      </c>
      <c r="O188" s="73">
        <v>0</v>
      </c>
      <c r="P188" s="73">
        <v>0</v>
      </c>
    </row>
    <row r="189" spans="1:16" ht="15.75" customHeight="1" x14ac:dyDescent="0.2">
      <c r="A189" s="70">
        <f t="shared" si="4"/>
        <v>45021</v>
      </c>
      <c r="B189" s="70">
        <f t="shared" si="5"/>
        <v>45049</v>
      </c>
      <c r="C189" s="66" t="s">
        <v>74</v>
      </c>
      <c r="D189" s="71">
        <v>7035998592</v>
      </c>
      <c r="E189" s="71" t="s">
        <v>75</v>
      </c>
      <c r="F189" s="72">
        <v>3.7499999999999999E-3</v>
      </c>
      <c r="G189" s="73">
        <v>-1116</v>
      </c>
      <c r="H189" s="73">
        <v>0</v>
      </c>
      <c r="I189" s="73">
        <v>-1116</v>
      </c>
      <c r="J189" s="73">
        <v>1019</v>
      </c>
      <c r="K189" s="73">
        <v>-1019</v>
      </c>
      <c r="L189" s="73">
        <v>-97</v>
      </c>
      <c r="M189" s="74">
        <v>-154.38999999999999</v>
      </c>
      <c r="N189" s="73">
        <v>0</v>
      </c>
      <c r="O189" s="73">
        <v>0</v>
      </c>
      <c r="P189" s="73">
        <v>0</v>
      </c>
    </row>
    <row r="190" spans="1:16" ht="15.75" customHeight="1" x14ac:dyDescent="0.2">
      <c r="A190" s="70">
        <f t="shared" si="4"/>
        <v>45021</v>
      </c>
      <c r="B190" s="70">
        <f t="shared" si="5"/>
        <v>45049</v>
      </c>
      <c r="C190" s="66" t="s">
        <v>74</v>
      </c>
      <c r="D190" s="71">
        <v>7124297578</v>
      </c>
      <c r="E190" s="71" t="s">
        <v>75</v>
      </c>
      <c r="F190" s="72">
        <v>1.41E-3</v>
      </c>
      <c r="G190" s="73">
        <v>-420</v>
      </c>
      <c r="H190" s="73">
        <v>0</v>
      </c>
      <c r="I190" s="73">
        <v>-420</v>
      </c>
      <c r="J190" s="73">
        <v>0</v>
      </c>
      <c r="K190" s="73">
        <v>0</v>
      </c>
      <c r="L190" s="73">
        <v>-420</v>
      </c>
      <c r="M190" s="74">
        <v>0</v>
      </c>
      <c r="N190" s="73">
        <v>0</v>
      </c>
      <c r="O190" s="73">
        <v>0</v>
      </c>
      <c r="P190" s="73">
        <v>0</v>
      </c>
    </row>
    <row r="191" spans="1:16" ht="15.75" customHeight="1" x14ac:dyDescent="0.2">
      <c r="A191" s="70">
        <f t="shared" si="4"/>
        <v>45021</v>
      </c>
      <c r="B191" s="70">
        <f t="shared" si="5"/>
        <v>45049</v>
      </c>
      <c r="C191" s="66" t="s">
        <v>74</v>
      </c>
      <c r="D191" s="71">
        <v>7148501951</v>
      </c>
      <c r="E191" s="71" t="s">
        <v>75</v>
      </c>
      <c r="F191" s="72">
        <v>3.5000000000000001E-3</v>
      </c>
      <c r="G191" s="73">
        <v>-1041</v>
      </c>
      <c r="H191" s="73">
        <v>0</v>
      </c>
      <c r="I191" s="73">
        <v>-1041</v>
      </c>
      <c r="J191" s="73">
        <v>702</v>
      </c>
      <c r="K191" s="73">
        <v>-702</v>
      </c>
      <c r="L191" s="73">
        <v>-339</v>
      </c>
      <c r="M191" s="74">
        <v>-105.36</v>
      </c>
      <c r="N191" s="73">
        <v>185</v>
      </c>
      <c r="O191" s="73">
        <v>78</v>
      </c>
      <c r="P191" s="73">
        <v>439</v>
      </c>
    </row>
    <row r="192" spans="1:16" ht="15.75" customHeight="1" x14ac:dyDescent="0.2">
      <c r="A192" s="70">
        <f t="shared" si="4"/>
        <v>45021</v>
      </c>
      <c r="B192" s="70">
        <f t="shared" si="5"/>
        <v>45049</v>
      </c>
      <c r="C192" s="66" t="s">
        <v>74</v>
      </c>
      <c r="D192" s="71">
        <v>7174272174</v>
      </c>
      <c r="E192" s="71" t="s">
        <v>75</v>
      </c>
      <c r="F192" s="72">
        <v>7.5300000000000002E-3</v>
      </c>
      <c r="G192" s="73">
        <v>-2240</v>
      </c>
      <c r="H192" s="73">
        <v>0</v>
      </c>
      <c r="I192" s="73">
        <v>-2240</v>
      </c>
      <c r="J192" s="73">
        <v>2135</v>
      </c>
      <c r="K192" s="73">
        <v>-2135</v>
      </c>
      <c r="L192" s="73">
        <v>-105</v>
      </c>
      <c r="M192" s="74">
        <v>-323.48</v>
      </c>
      <c r="N192" s="73">
        <v>0</v>
      </c>
      <c r="O192" s="73">
        <v>0</v>
      </c>
      <c r="P192" s="73">
        <v>0</v>
      </c>
    </row>
    <row r="193" spans="1:16" ht="15.75" customHeight="1" x14ac:dyDescent="0.2">
      <c r="A193" s="70">
        <f t="shared" si="4"/>
        <v>45021</v>
      </c>
      <c r="B193" s="70">
        <f t="shared" si="5"/>
        <v>45049</v>
      </c>
      <c r="C193" s="66" t="s">
        <v>74</v>
      </c>
      <c r="D193" s="71">
        <v>7185421261</v>
      </c>
      <c r="E193" s="71" t="s">
        <v>75</v>
      </c>
      <c r="F193" s="72">
        <v>9.6000000000000002E-4</v>
      </c>
      <c r="G193" s="73">
        <v>-286</v>
      </c>
      <c r="H193" s="73">
        <v>0</v>
      </c>
      <c r="I193" s="73">
        <v>-286</v>
      </c>
      <c r="J193" s="73">
        <v>130</v>
      </c>
      <c r="K193" s="73">
        <v>-130</v>
      </c>
      <c r="L193" s="73">
        <v>-156</v>
      </c>
      <c r="M193" s="74">
        <v>-20.09</v>
      </c>
      <c r="N193" s="73">
        <v>0</v>
      </c>
      <c r="O193" s="73">
        <v>0</v>
      </c>
      <c r="P193" s="73">
        <v>0</v>
      </c>
    </row>
    <row r="194" spans="1:16" ht="15.75" customHeight="1" x14ac:dyDescent="0.2">
      <c r="A194" s="70">
        <f t="shared" si="4"/>
        <v>45021</v>
      </c>
      <c r="B194" s="70">
        <f t="shared" si="5"/>
        <v>45049</v>
      </c>
      <c r="C194" s="66" t="s">
        <v>74</v>
      </c>
      <c r="D194" s="71">
        <v>7305714811</v>
      </c>
      <c r="E194" s="71" t="s">
        <v>75</v>
      </c>
      <c r="F194" s="72">
        <v>2.63E-3</v>
      </c>
      <c r="G194" s="73">
        <v>-782</v>
      </c>
      <c r="H194" s="73">
        <v>0</v>
      </c>
      <c r="I194" s="73">
        <v>-782</v>
      </c>
      <c r="J194" s="73">
        <v>473</v>
      </c>
      <c r="K194" s="73">
        <v>-473</v>
      </c>
      <c r="L194" s="73">
        <v>-309</v>
      </c>
      <c r="M194" s="74">
        <v>-71.66</v>
      </c>
      <c r="N194" s="73">
        <v>0</v>
      </c>
      <c r="O194" s="73">
        <v>0</v>
      </c>
      <c r="P194" s="73">
        <v>0</v>
      </c>
    </row>
    <row r="195" spans="1:16" ht="15.75" customHeight="1" x14ac:dyDescent="0.2">
      <c r="A195" s="70">
        <f t="shared" si="4"/>
        <v>45021</v>
      </c>
      <c r="B195" s="70">
        <f t="shared" si="5"/>
        <v>45049</v>
      </c>
      <c r="C195" s="66" t="s">
        <v>74</v>
      </c>
      <c r="D195" s="71">
        <v>7374624440</v>
      </c>
      <c r="E195" s="71" t="s">
        <v>75</v>
      </c>
      <c r="F195" s="72">
        <v>1.8699999999999999E-3</v>
      </c>
      <c r="G195" s="73">
        <v>-556</v>
      </c>
      <c r="H195" s="73">
        <v>0</v>
      </c>
      <c r="I195" s="73">
        <v>-556</v>
      </c>
      <c r="J195" s="73">
        <v>332</v>
      </c>
      <c r="K195" s="73">
        <v>-332</v>
      </c>
      <c r="L195" s="73">
        <v>-224</v>
      </c>
      <c r="M195" s="74">
        <v>-51.34</v>
      </c>
      <c r="N195" s="73">
        <v>0</v>
      </c>
      <c r="O195" s="73">
        <v>0</v>
      </c>
      <c r="P195" s="73">
        <v>0</v>
      </c>
    </row>
    <row r="196" spans="1:16" ht="15.75" customHeight="1" x14ac:dyDescent="0.2">
      <c r="A196" s="70">
        <f t="shared" si="4"/>
        <v>45021</v>
      </c>
      <c r="B196" s="70">
        <f t="shared" si="5"/>
        <v>45049</v>
      </c>
      <c r="C196" s="66" t="s">
        <v>74</v>
      </c>
      <c r="D196" s="71">
        <v>7415411674</v>
      </c>
      <c r="E196" s="71" t="s">
        <v>75</v>
      </c>
      <c r="F196" s="72">
        <v>9.2700000000000005E-3</v>
      </c>
      <c r="G196" s="73">
        <v>-2758</v>
      </c>
      <c r="H196" s="73">
        <v>0</v>
      </c>
      <c r="I196" s="73">
        <v>-2758</v>
      </c>
      <c r="J196" s="73">
        <v>2044</v>
      </c>
      <c r="K196" s="73">
        <v>-2044</v>
      </c>
      <c r="L196" s="73">
        <v>-714</v>
      </c>
      <c r="M196" s="74">
        <v>-305.62</v>
      </c>
      <c r="N196" s="73">
        <v>468</v>
      </c>
      <c r="O196" s="73">
        <v>309</v>
      </c>
      <c r="P196" s="73">
        <v>1267</v>
      </c>
    </row>
    <row r="197" spans="1:16" ht="15.75" customHeight="1" x14ac:dyDescent="0.2">
      <c r="A197" s="70">
        <f t="shared" si="4"/>
        <v>45021</v>
      </c>
      <c r="B197" s="70">
        <f t="shared" si="5"/>
        <v>45049</v>
      </c>
      <c r="C197" s="66" t="s">
        <v>74</v>
      </c>
      <c r="D197" s="71">
        <v>7449021167</v>
      </c>
      <c r="E197" s="71" t="s">
        <v>75</v>
      </c>
      <c r="F197" s="72">
        <v>3.5599999999999998E-3</v>
      </c>
      <c r="G197" s="73">
        <v>-1059</v>
      </c>
      <c r="H197" s="73">
        <v>0</v>
      </c>
      <c r="I197" s="73">
        <v>-1059</v>
      </c>
      <c r="J197" s="73">
        <v>952</v>
      </c>
      <c r="K197" s="73">
        <v>-952</v>
      </c>
      <c r="L197" s="73">
        <v>-107</v>
      </c>
      <c r="M197" s="74">
        <v>-147.19</v>
      </c>
      <c r="N197" s="73">
        <v>0</v>
      </c>
      <c r="O197" s="73">
        <v>0</v>
      </c>
      <c r="P197" s="73">
        <v>0</v>
      </c>
    </row>
    <row r="198" spans="1:16" ht="15.75" customHeight="1" x14ac:dyDescent="0.2">
      <c r="A198" s="70">
        <f t="shared" ref="A198:A261" si="6">$A$2</f>
        <v>45021</v>
      </c>
      <c r="B198" s="70">
        <f t="shared" ref="B198:B261" si="7">$B$2</f>
        <v>45049</v>
      </c>
      <c r="C198" s="66" t="s">
        <v>74</v>
      </c>
      <c r="D198" s="71">
        <v>7460240661</v>
      </c>
      <c r="E198" s="71" t="s">
        <v>75</v>
      </c>
      <c r="F198" s="72">
        <v>3.1900000000000001E-3</v>
      </c>
      <c r="G198" s="73">
        <v>-949</v>
      </c>
      <c r="H198" s="73">
        <v>0</v>
      </c>
      <c r="I198" s="73">
        <v>-949</v>
      </c>
      <c r="J198" s="73">
        <v>499</v>
      </c>
      <c r="K198" s="73">
        <v>-499</v>
      </c>
      <c r="L198" s="73">
        <v>-450</v>
      </c>
      <c r="M198" s="74">
        <v>-75.61</v>
      </c>
      <c r="N198" s="73">
        <v>0</v>
      </c>
      <c r="O198" s="73">
        <v>0</v>
      </c>
      <c r="P198" s="73">
        <v>0</v>
      </c>
    </row>
    <row r="199" spans="1:16" ht="15.75" customHeight="1" x14ac:dyDescent="0.2">
      <c r="A199" s="70">
        <f t="shared" si="6"/>
        <v>45021</v>
      </c>
      <c r="B199" s="70">
        <f t="shared" si="7"/>
        <v>45049</v>
      </c>
      <c r="C199" s="66" t="s">
        <v>74</v>
      </c>
      <c r="D199" s="71">
        <v>7461501947</v>
      </c>
      <c r="E199" s="71" t="s">
        <v>75</v>
      </c>
      <c r="F199" s="72">
        <v>1.83E-3</v>
      </c>
      <c r="G199" s="73">
        <v>-544</v>
      </c>
      <c r="H199" s="73">
        <v>0</v>
      </c>
      <c r="I199" s="73">
        <v>-544</v>
      </c>
      <c r="J199" s="73">
        <v>382</v>
      </c>
      <c r="K199" s="73">
        <v>-382</v>
      </c>
      <c r="L199" s="73">
        <v>-162</v>
      </c>
      <c r="M199" s="74">
        <v>-54.77</v>
      </c>
      <c r="N199" s="73">
        <v>42</v>
      </c>
      <c r="O199" s="73">
        <v>0</v>
      </c>
      <c r="P199" s="73">
        <v>340</v>
      </c>
    </row>
    <row r="200" spans="1:16" ht="15.75" customHeight="1" x14ac:dyDescent="0.2">
      <c r="A200" s="70">
        <f t="shared" si="6"/>
        <v>45021</v>
      </c>
      <c r="B200" s="70">
        <f t="shared" si="7"/>
        <v>45049</v>
      </c>
      <c r="C200" s="66" t="s">
        <v>74</v>
      </c>
      <c r="D200" s="71">
        <v>7482953384</v>
      </c>
      <c r="E200" s="71" t="s">
        <v>75</v>
      </c>
      <c r="F200" s="72">
        <v>2.3E-3</v>
      </c>
      <c r="G200" s="73">
        <v>-684</v>
      </c>
      <c r="H200" s="73">
        <v>0</v>
      </c>
      <c r="I200" s="73">
        <v>-684</v>
      </c>
      <c r="J200" s="73">
        <v>430</v>
      </c>
      <c r="K200" s="73">
        <v>-430</v>
      </c>
      <c r="L200" s="73">
        <v>-254</v>
      </c>
      <c r="M200" s="74">
        <v>-65.150000000000006</v>
      </c>
      <c r="N200" s="73">
        <v>0</v>
      </c>
      <c r="O200" s="73">
        <v>0</v>
      </c>
      <c r="P200" s="73">
        <v>0</v>
      </c>
    </row>
    <row r="201" spans="1:16" ht="15.75" customHeight="1" x14ac:dyDescent="0.2">
      <c r="A201" s="70">
        <f t="shared" si="6"/>
        <v>45021</v>
      </c>
      <c r="B201" s="70">
        <f t="shared" si="7"/>
        <v>45049</v>
      </c>
      <c r="C201" s="66" t="s">
        <v>74</v>
      </c>
      <c r="D201" s="71">
        <v>7509232324</v>
      </c>
      <c r="E201" s="71" t="s">
        <v>75</v>
      </c>
      <c r="F201" s="72">
        <v>3.7699999999999999E-3</v>
      </c>
      <c r="G201" s="73">
        <v>-1122</v>
      </c>
      <c r="H201" s="73">
        <v>0</v>
      </c>
      <c r="I201" s="73">
        <v>-1122</v>
      </c>
      <c r="J201" s="73">
        <v>704</v>
      </c>
      <c r="K201" s="73">
        <v>-704</v>
      </c>
      <c r="L201" s="73">
        <v>-418</v>
      </c>
      <c r="M201" s="74">
        <v>-106.67</v>
      </c>
      <c r="N201" s="73">
        <v>0</v>
      </c>
      <c r="O201" s="73">
        <v>0</v>
      </c>
      <c r="P201" s="73">
        <v>0</v>
      </c>
    </row>
    <row r="202" spans="1:16" ht="15.75" customHeight="1" x14ac:dyDescent="0.2">
      <c r="A202" s="70">
        <f t="shared" si="6"/>
        <v>45021</v>
      </c>
      <c r="B202" s="70">
        <f t="shared" si="7"/>
        <v>45049</v>
      </c>
      <c r="C202" s="66" t="s">
        <v>74</v>
      </c>
      <c r="D202" s="71">
        <v>7521158833</v>
      </c>
      <c r="E202" s="71" t="s">
        <v>75</v>
      </c>
      <c r="F202" s="72">
        <v>4.2599999999999999E-3</v>
      </c>
      <c r="G202" s="73">
        <v>-1267</v>
      </c>
      <c r="H202" s="73">
        <v>0</v>
      </c>
      <c r="I202" s="73">
        <v>-1267</v>
      </c>
      <c r="J202" s="73">
        <v>612</v>
      </c>
      <c r="K202" s="73">
        <v>-612</v>
      </c>
      <c r="L202" s="73">
        <v>-655</v>
      </c>
      <c r="M202" s="74">
        <v>-92.73</v>
      </c>
      <c r="N202" s="73">
        <v>0</v>
      </c>
      <c r="O202" s="73">
        <v>0</v>
      </c>
      <c r="P202" s="73">
        <v>0</v>
      </c>
    </row>
    <row r="203" spans="1:16" ht="15.75" customHeight="1" x14ac:dyDescent="0.2">
      <c r="A203" s="70">
        <f t="shared" si="6"/>
        <v>45021</v>
      </c>
      <c r="B203" s="70">
        <f t="shared" si="7"/>
        <v>45049</v>
      </c>
      <c r="C203" s="66" t="s">
        <v>74</v>
      </c>
      <c r="D203" s="71">
        <v>7564309951</v>
      </c>
      <c r="E203" s="71" t="s">
        <v>75</v>
      </c>
      <c r="F203" s="72">
        <v>3.15E-3</v>
      </c>
      <c r="G203" s="73">
        <v>-937</v>
      </c>
      <c r="H203" s="73">
        <v>0</v>
      </c>
      <c r="I203" s="73">
        <v>-937</v>
      </c>
      <c r="J203" s="73">
        <v>631</v>
      </c>
      <c r="K203" s="73">
        <v>-631</v>
      </c>
      <c r="L203" s="73">
        <v>-306</v>
      </c>
      <c r="M203" s="74">
        <v>-95.61</v>
      </c>
      <c r="N203" s="73">
        <v>0</v>
      </c>
      <c r="O203" s="73">
        <v>0</v>
      </c>
      <c r="P203" s="73">
        <v>0</v>
      </c>
    </row>
    <row r="204" spans="1:16" ht="15.75" customHeight="1" x14ac:dyDescent="0.2">
      <c r="A204" s="70">
        <f t="shared" si="6"/>
        <v>45021</v>
      </c>
      <c r="B204" s="70">
        <f t="shared" si="7"/>
        <v>45049</v>
      </c>
      <c r="C204" s="66" t="s">
        <v>74</v>
      </c>
      <c r="D204" s="71">
        <v>7587149538</v>
      </c>
      <c r="E204" s="71" t="s">
        <v>75</v>
      </c>
      <c r="F204" s="72">
        <v>8.8999999999999995E-4</v>
      </c>
      <c r="G204" s="73">
        <v>-265</v>
      </c>
      <c r="H204" s="73">
        <v>0</v>
      </c>
      <c r="I204" s="73">
        <v>-265</v>
      </c>
      <c r="J204" s="73">
        <v>56</v>
      </c>
      <c r="K204" s="73">
        <v>-56</v>
      </c>
      <c r="L204" s="73">
        <v>-209</v>
      </c>
      <c r="M204" s="74">
        <v>-8.48</v>
      </c>
      <c r="N204" s="73">
        <v>0</v>
      </c>
      <c r="O204" s="73">
        <v>0</v>
      </c>
      <c r="P204" s="73">
        <v>0</v>
      </c>
    </row>
    <row r="205" spans="1:16" ht="15.75" customHeight="1" x14ac:dyDescent="0.2">
      <c r="A205" s="70">
        <f t="shared" si="6"/>
        <v>45021</v>
      </c>
      <c r="B205" s="70">
        <f t="shared" si="7"/>
        <v>45049</v>
      </c>
      <c r="C205" s="66" t="s">
        <v>74</v>
      </c>
      <c r="D205" s="71">
        <v>7592440329</v>
      </c>
      <c r="E205" s="71" t="s">
        <v>75</v>
      </c>
      <c r="F205" s="72">
        <v>3.4199999999999999E-3</v>
      </c>
      <c r="G205" s="73">
        <v>-1018</v>
      </c>
      <c r="H205" s="73">
        <v>0</v>
      </c>
      <c r="I205" s="73">
        <v>-1018</v>
      </c>
      <c r="J205" s="73">
        <v>819</v>
      </c>
      <c r="K205" s="73">
        <v>-819</v>
      </c>
      <c r="L205" s="73">
        <v>-199</v>
      </c>
      <c r="M205" s="74">
        <v>-124.1</v>
      </c>
      <c r="N205" s="73">
        <v>0</v>
      </c>
      <c r="O205" s="73">
        <v>0</v>
      </c>
      <c r="P205" s="73">
        <v>0</v>
      </c>
    </row>
    <row r="206" spans="1:16" ht="15.75" customHeight="1" x14ac:dyDescent="0.2">
      <c r="A206" s="70">
        <f t="shared" si="6"/>
        <v>45021</v>
      </c>
      <c r="B206" s="70">
        <f t="shared" si="7"/>
        <v>45049</v>
      </c>
      <c r="C206" s="66" t="s">
        <v>74</v>
      </c>
      <c r="D206" s="71">
        <v>7656898722</v>
      </c>
      <c r="E206" s="71" t="s">
        <v>75</v>
      </c>
      <c r="F206" s="72">
        <v>1.5200000000000001E-3</v>
      </c>
      <c r="G206" s="73">
        <v>-452</v>
      </c>
      <c r="H206" s="73">
        <v>0</v>
      </c>
      <c r="I206" s="73">
        <v>-452</v>
      </c>
      <c r="J206" s="73">
        <v>314</v>
      </c>
      <c r="K206" s="73">
        <v>-314</v>
      </c>
      <c r="L206" s="73">
        <v>-138</v>
      </c>
      <c r="M206" s="74">
        <v>-50.94</v>
      </c>
      <c r="N206" s="73">
        <v>0</v>
      </c>
      <c r="O206" s="73">
        <v>0</v>
      </c>
      <c r="P206" s="73">
        <v>0</v>
      </c>
    </row>
    <row r="207" spans="1:16" ht="15.75" customHeight="1" x14ac:dyDescent="0.2">
      <c r="A207" s="70">
        <f t="shared" si="6"/>
        <v>45021</v>
      </c>
      <c r="B207" s="70">
        <f t="shared" si="7"/>
        <v>45049</v>
      </c>
      <c r="C207" s="66" t="s">
        <v>74</v>
      </c>
      <c r="D207" s="71">
        <v>7736363775</v>
      </c>
      <c r="E207" s="71" t="s">
        <v>75</v>
      </c>
      <c r="F207" s="72">
        <v>3.0999999999999999E-3</v>
      </c>
      <c r="G207" s="73">
        <v>-922</v>
      </c>
      <c r="H207" s="73">
        <v>0</v>
      </c>
      <c r="I207" s="73">
        <v>-922</v>
      </c>
      <c r="J207" s="73">
        <v>544</v>
      </c>
      <c r="K207" s="73">
        <v>-544</v>
      </c>
      <c r="L207" s="73">
        <v>-378</v>
      </c>
      <c r="M207" s="74">
        <v>-82.43</v>
      </c>
      <c r="N207" s="73">
        <v>0</v>
      </c>
      <c r="O207" s="73">
        <v>0</v>
      </c>
      <c r="P207" s="73">
        <v>0</v>
      </c>
    </row>
    <row r="208" spans="1:16" ht="15.75" customHeight="1" x14ac:dyDescent="0.2">
      <c r="A208" s="70">
        <f t="shared" si="6"/>
        <v>45021</v>
      </c>
      <c r="B208" s="70">
        <f t="shared" si="7"/>
        <v>45049</v>
      </c>
      <c r="C208" s="66" t="s">
        <v>74</v>
      </c>
      <c r="D208" s="71">
        <v>7769092401</v>
      </c>
      <c r="E208" s="71" t="s">
        <v>75</v>
      </c>
      <c r="F208" s="72">
        <v>2.6199999999999999E-3</v>
      </c>
      <c r="G208" s="73">
        <v>-780</v>
      </c>
      <c r="H208" s="73">
        <v>0</v>
      </c>
      <c r="I208" s="73">
        <v>-780</v>
      </c>
      <c r="J208" s="73">
        <v>601</v>
      </c>
      <c r="K208" s="73">
        <v>-601</v>
      </c>
      <c r="L208" s="73">
        <v>-179</v>
      </c>
      <c r="M208" s="74">
        <v>-91.06</v>
      </c>
      <c r="N208" s="73">
        <v>0</v>
      </c>
      <c r="O208" s="73">
        <v>0</v>
      </c>
      <c r="P208" s="73">
        <v>0</v>
      </c>
    </row>
    <row r="209" spans="1:16" ht="15.75" customHeight="1" x14ac:dyDescent="0.2">
      <c r="A209" s="70">
        <f t="shared" si="6"/>
        <v>45021</v>
      </c>
      <c r="B209" s="70">
        <f t="shared" si="7"/>
        <v>45049</v>
      </c>
      <c r="C209" s="66" t="s">
        <v>74</v>
      </c>
      <c r="D209" s="71">
        <v>7781774615</v>
      </c>
      <c r="E209" s="71" t="s">
        <v>75</v>
      </c>
      <c r="F209" s="72">
        <v>1.32E-3</v>
      </c>
      <c r="G209" s="73">
        <v>-393</v>
      </c>
      <c r="H209" s="73">
        <v>0</v>
      </c>
      <c r="I209" s="73">
        <v>-393</v>
      </c>
      <c r="J209" s="73">
        <v>461</v>
      </c>
      <c r="K209" s="73">
        <v>-393</v>
      </c>
      <c r="L209" s="73">
        <v>0</v>
      </c>
      <c r="M209" s="74">
        <v>-59.54</v>
      </c>
      <c r="N209" s="73">
        <v>0</v>
      </c>
      <c r="O209" s="73">
        <v>0</v>
      </c>
      <c r="P209" s="73">
        <v>0</v>
      </c>
    </row>
    <row r="210" spans="1:16" ht="15.75" customHeight="1" x14ac:dyDescent="0.2">
      <c r="A210" s="70">
        <f t="shared" si="6"/>
        <v>45021</v>
      </c>
      <c r="B210" s="70">
        <f t="shared" si="7"/>
        <v>45049</v>
      </c>
      <c r="C210" s="66" t="s">
        <v>74</v>
      </c>
      <c r="D210" s="71">
        <v>7818035338</v>
      </c>
      <c r="E210" s="71" t="s">
        <v>75</v>
      </c>
      <c r="F210" s="72">
        <v>2.4099999999999998E-3</v>
      </c>
      <c r="G210" s="73">
        <v>-717</v>
      </c>
      <c r="H210" s="73">
        <v>0</v>
      </c>
      <c r="I210" s="73">
        <v>-717</v>
      </c>
      <c r="J210" s="73">
        <v>385</v>
      </c>
      <c r="K210" s="73">
        <v>-385</v>
      </c>
      <c r="L210" s="73">
        <v>-332</v>
      </c>
      <c r="M210" s="74">
        <v>-58.34</v>
      </c>
      <c r="N210" s="73">
        <v>0</v>
      </c>
      <c r="O210" s="73">
        <v>0</v>
      </c>
      <c r="P210" s="73">
        <v>0</v>
      </c>
    </row>
    <row r="211" spans="1:16" ht="15.75" customHeight="1" x14ac:dyDescent="0.2">
      <c r="A211" s="70">
        <f t="shared" si="6"/>
        <v>45021</v>
      </c>
      <c r="B211" s="70">
        <f t="shared" si="7"/>
        <v>45049</v>
      </c>
      <c r="C211" s="66" t="s">
        <v>74</v>
      </c>
      <c r="D211" s="71">
        <v>7821453062</v>
      </c>
      <c r="E211" s="71" t="s">
        <v>75</v>
      </c>
      <c r="F211" s="72">
        <v>1.31E-3</v>
      </c>
      <c r="G211" s="73">
        <v>-390</v>
      </c>
      <c r="H211" s="73">
        <v>0</v>
      </c>
      <c r="I211" s="73">
        <v>-390</v>
      </c>
      <c r="J211" s="73">
        <v>288</v>
      </c>
      <c r="K211" s="73">
        <v>-288</v>
      </c>
      <c r="L211" s="73">
        <v>-102</v>
      </c>
      <c r="M211" s="74">
        <v>-43.64</v>
      </c>
      <c r="N211" s="73">
        <v>0</v>
      </c>
      <c r="O211" s="73">
        <v>0</v>
      </c>
      <c r="P211" s="73">
        <v>0</v>
      </c>
    </row>
    <row r="212" spans="1:16" ht="15.75" customHeight="1" x14ac:dyDescent="0.2">
      <c r="A212" s="70">
        <f t="shared" si="6"/>
        <v>45021</v>
      </c>
      <c r="B212" s="70">
        <f t="shared" si="7"/>
        <v>45049</v>
      </c>
      <c r="C212" s="66" t="s">
        <v>74</v>
      </c>
      <c r="D212" s="71">
        <v>7849402212</v>
      </c>
      <c r="E212" s="71" t="s">
        <v>75</v>
      </c>
      <c r="F212" s="72">
        <v>5.5700000000000003E-3</v>
      </c>
      <c r="G212" s="73">
        <v>-1657</v>
      </c>
      <c r="H212" s="73">
        <v>0</v>
      </c>
      <c r="I212" s="73">
        <v>-1657</v>
      </c>
      <c r="J212" s="73">
        <v>1640</v>
      </c>
      <c r="K212" s="73">
        <v>-1640</v>
      </c>
      <c r="L212" s="73">
        <v>-17</v>
      </c>
      <c r="M212" s="74">
        <v>-248.49</v>
      </c>
      <c r="N212" s="73">
        <v>0</v>
      </c>
      <c r="O212" s="73">
        <v>0</v>
      </c>
      <c r="P212" s="73">
        <v>0</v>
      </c>
    </row>
    <row r="213" spans="1:16" ht="15.75" customHeight="1" x14ac:dyDescent="0.2">
      <c r="A213" s="70">
        <f t="shared" si="6"/>
        <v>45021</v>
      </c>
      <c r="B213" s="70">
        <f t="shared" si="7"/>
        <v>45049</v>
      </c>
      <c r="C213" s="66" t="s">
        <v>74</v>
      </c>
      <c r="D213" s="71">
        <v>7873341790</v>
      </c>
      <c r="E213" s="71" t="s">
        <v>75</v>
      </c>
      <c r="F213" s="72">
        <v>4.1799999999999997E-3</v>
      </c>
      <c r="G213" s="73">
        <v>-1244</v>
      </c>
      <c r="H213" s="73">
        <v>0</v>
      </c>
      <c r="I213" s="73">
        <v>-1244</v>
      </c>
      <c r="J213" s="73">
        <v>1223</v>
      </c>
      <c r="K213" s="73">
        <v>-1223</v>
      </c>
      <c r="L213" s="73">
        <v>-21</v>
      </c>
      <c r="M213" s="74">
        <v>-181.59</v>
      </c>
      <c r="N213" s="73">
        <v>251</v>
      </c>
      <c r="O213" s="73">
        <v>163</v>
      </c>
      <c r="P213" s="73">
        <v>809</v>
      </c>
    </row>
    <row r="214" spans="1:16" ht="15.75" customHeight="1" x14ac:dyDescent="0.2">
      <c r="A214" s="70">
        <f t="shared" si="6"/>
        <v>45021</v>
      </c>
      <c r="B214" s="70">
        <f t="shared" si="7"/>
        <v>45049</v>
      </c>
      <c r="C214" s="66" t="s">
        <v>74</v>
      </c>
      <c r="D214" s="71">
        <v>7891384628</v>
      </c>
      <c r="E214" s="71" t="s">
        <v>75</v>
      </c>
      <c r="F214" s="72">
        <v>4.6499999999999996E-3</v>
      </c>
      <c r="G214" s="73">
        <v>-1383</v>
      </c>
      <c r="H214" s="73">
        <v>0</v>
      </c>
      <c r="I214" s="73">
        <v>-1383</v>
      </c>
      <c r="J214" s="73">
        <v>1018</v>
      </c>
      <c r="K214" s="73">
        <v>-1018</v>
      </c>
      <c r="L214" s="73">
        <v>-365</v>
      </c>
      <c r="M214" s="74">
        <v>-157.38999999999999</v>
      </c>
      <c r="N214" s="73">
        <v>0</v>
      </c>
      <c r="O214" s="73">
        <v>0</v>
      </c>
      <c r="P214" s="73">
        <v>0</v>
      </c>
    </row>
    <row r="215" spans="1:16" ht="15.75" customHeight="1" x14ac:dyDescent="0.2">
      <c r="A215" s="70">
        <f t="shared" si="6"/>
        <v>45021</v>
      </c>
      <c r="B215" s="70">
        <f t="shared" si="7"/>
        <v>45049</v>
      </c>
      <c r="C215" s="66" t="s">
        <v>74</v>
      </c>
      <c r="D215" s="71">
        <v>7987777281</v>
      </c>
      <c r="E215" s="71" t="s">
        <v>75</v>
      </c>
      <c r="F215" s="72">
        <v>6.3800000000000003E-3</v>
      </c>
      <c r="G215" s="73">
        <v>-1898</v>
      </c>
      <c r="H215" s="73">
        <v>0</v>
      </c>
      <c r="I215" s="73">
        <v>-1898</v>
      </c>
      <c r="J215" s="73">
        <v>1179</v>
      </c>
      <c r="K215" s="73">
        <v>-1179</v>
      </c>
      <c r="L215" s="73">
        <v>-719</v>
      </c>
      <c r="M215" s="74">
        <v>-178.64</v>
      </c>
      <c r="N215" s="73">
        <v>0</v>
      </c>
      <c r="O215" s="73">
        <v>0</v>
      </c>
      <c r="P215" s="73">
        <v>0</v>
      </c>
    </row>
    <row r="216" spans="1:16" ht="15.75" customHeight="1" x14ac:dyDescent="0.2">
      <c r="A216" s="70">
        <f t="shared" si="6"/>
        <v>45021</v>
      </c>
      <c r="B216" s="70">
        <f t="shared" si="7"/>
        <v>45049</v>
      </c>
      <c r="C216" s="66" t="s">
        <v>74</v>
      </c>
      <c r="D216" s="71">
        <v>7992443062</v>
      </c>
      <c r="E216" s="71" t="s">
        <v>75</v>
      </c>
      <c r="F216" s="72">
        <v>4.7400000000000003E-3</v>
      </c>
      <c r="G216" s="73">
        <v>-1410</v>
      </c>
      <c r="H216" s="73">
        <v>0</v>
      </c>
      <c r="I216" s="73">
        <v>-1410</v>
      </c>
      <c r="J216" s="73">
        <v>992</v>
      </c>
      <c r="K216" s="73">
        <v>-992</v>
      </c>
      <c r="L216" s="73">
        <v>-418</v>
      </c>
      <c r="M216" s="74">
        <v>-153.38</v>
      </c>
      <c r="N216" s="73">
        <v>0</v>
      </c>
      <c r="O216" s="73">
        <v>0</v>
      </c>
      <c r="P216" s="73">
        <v>0</v>
      </c>
    </row>
    <row r="217" spans="1:16" ht="15.75" customHeight="1" x14ac:dyDescent="0.2">
      <c r="A217" s="70">
        <f t="shared" si="6"/>
        <v>45021</v>
      </c>
      <c r="B217" s="70">
        <f t="shared" si="7"/>
        <v>45049</v>
      </c>
      <c r="C217" s="66" t="s">
        <v>74</v>
      </c>
      <c r="D217" s="71">
        <v>8074591813</v>
      </c>
      <c r="E217" s="71" t="s">
        <v>75</v>
      </c>
      <c r="F217" s="72">
        <v>1.5299999999999999E-3</v>
      </c>
      <c r="G217" s="73">
        <v>-455</v>
      </c>
      <c r="H217" s="73">
        <v>0</v>
      </c>
      <c r="I217" s="73">
        <v>-455</v>
      </c>
      <c r="J217" s="73">
        <v>279</v>
      </c>
      <c r="K217" s="73">
        <v>-279</v>
      </c>
      <c r="L217" s="73">
        <v>-176</v>
      </c>
      <c r="M217" s="74">
        <v>-42.27</v>
      </c>
      <c r="N217" s="73">
        <v>0</v>
      </c>
      <c r="O217" s="73">
        <v>0</v>
      </c>
      <c r="P217" s="73">
        <v>0</v>
      </c>
    </row>
    <row r="218" spans="1:16" ht="15.75" customHeight="1" x14ac:dyDescent="0.2">
      <c r="A218" s="70">
        <f t="shared" si="6"/>
        <v>45021</v>
      </c>
      <c r="B218" s="70">
        <f t="shared" si="7"/>
        <v>45049</v>
      </c>
      <c r="C218" s="66" t="s">
        <v>74</v>
      </c>
      <c r="D218" s="71">
        <v>8089496868</v>
      </c>
      <c r="E218" s="71" t="s">
        <v>75</v>
      </c>
      <c r="F218" s="72">
        <v>7.2899999999999996E-3</v>
      </c>
      <c r="G218" s="73">
        <v>-2169</v>
      </c>
      <c r="H218" s="73">
        <v>0</v>
      </c>
      <c r="I218" s="73">
        <v>-2169</v>
      </c>
      <c r="J218" s="73">
        <v>2017</v>
      </c>
      <c r="K218" s="73">
        <v>-2017</v>
      </c>
      <c r="L218" s="73">
        <v>-152</v>
      </c>
      <c r="M218" s="74">
        <v>-303.62</v>
      </c>
      <c r="N218" s="73">
        <v>504</v>
      </c>
      <c r="O218" s="73">
        <v>348</v>
      </c>
      <c r="P218" s="73">
        <v>1165</v>
      </c>
    </row>
    <row r="219" spans="1:16" ht="15.75" customHeight="1" x14ac:dyDescent="0.2">
      <c r="A219" s="70">
        <f t="shared" si="6"/>
        <v>45021</v>
      </c>
      <c r="B219" s="70">
        <f t="shared" si="7"/>
        <v>45049</v>
      </c>
      <c r="C219" s="66" t="s">
        <v>74</v>
      </c>
      <c r="D219" s="71">
        <v>8138398755</v>
      </c>
      <c r="E219" s="71" t="s">
        <v>75</v>
      </c>
      <c r="F219" s="72">
        <v>6.1900000000000002E-3</v>
      </c>
      <c r="G219" s="73">
        <v>-1842</v>
      </c>
      <c r="H219" s="73">
        <v>0</v>
      </c>
      <c r="I219" s="73">
        <v>-1842</v>
      </c>
      <c r="J219" s="73">
        <v>1023</v>
      </c>
      <c r="K219" s="73">
        <v>-1023</v>
      </c>
      <c r="L219" s="73">
        <v>-819</v>
      </c>
      <c r="M219" s="74">
        <v>-155</v>
      </c>
      <c r="N219" s="73">
        <v>0</v>
      </c>
      <c r="O219" s="73">
        <v>0</v>
      </c>
      <c r="P219" s="73">
        <v>0</v>
      </c>
    </row>
    <row r="220" spans="1:16" ht="15.75" customHeight="1" x14ac:dyDescent="0.2">
      <c r="A220" s="70">
        <f t="shared" si="6"/>
        <v>45021</v>
      </c>
      <c r="B220" s="70">
        <f t="shared" si="7"/>
        <v>45049</v>
      </c>
      <c r="C220" s="66" t="s">
        <v>74</v>
      </c>
      <c r="D220" s="71">
        <v>8155456013</v>
      </c>
      <c r="E220" s="71" t="s">
        <v>75</v>
      </c>
      <c r="F220" s="72">
        <v>7.7999999999999999E-4</v>
      </c>
      <c r="G220" s="73">
        <v>-232</v>
      </c>
      <c r="H220" s="73">
        <v>0</v>
      </c>
      <c r="I220" s="73">
        <v>-232</v>
      </c>
      <c r="J220" s="73">
        <v>195</v>
      </c>
      <c r="K220" s="73">
        <v>-195</v>
      </c>
      <c r="L220" s="73">
        <v>-37</v>
      </c>
      <c r="M220" s="74">
        <v>-30.14</v>
      </c>
      <c r="N220" s="73">
        <v>0</v>
      </c>
      <c r="O220" s="73">
        <v>0</v>
      </c>
      <c r="P220" s="73">
        <v>0</v>
      </c>
    </row>
    <row r="221" spans="1:16" ht="15.75" customHeight="1" x14ac:dyDescent="0.2">
      <c r="A221" s="70">
        <f t="shared" si="6"/>
        <v>45021</v>
      </c>
      <c r="B221" s="70">
        <f t="shared" si="7"/>
        <v>45049</v>
      </c>
      <c r="C221" s="66" t="s">
        <v>74</v>
      </c>
      <c r="D221" s="71">
        <v>8165101350</v>
      </c>
      <c r="E221" s="71" t="s">
        <v>75</v>
      </c>
      <c r="F221" s="72">
        <v>1.65E-3</v>
      </c>
      <c r="G221" s="73">
        <v>-491</v>
      </c>
      <c r="H221" s="73">
        <v>0</v>
      </c>
      <c r="I221" s="73">
        <v>-491</v>
      </c>
      <c r="J221" s="73">
        <v>302</v>
      </c>
      <c r="K221" s="73">
        <v>-302</v>
      </c>
      <c r="L221" s="73">
        <v>-189</v>
      </c>
      <c r="M221" s="74">
        <v>-45.76</v>
      </c>
      <c r="N221" s="73">
        <v>0</v>
      </c>
      <c r="O221" s="73">
        <v>0</v>
      </c>
      <c r="P221" s="73">
        <v>0</v>
      </c>
    </row>
    <row r="222" spans="1:16" ht="15.75" customHeight="1" x14ac:dyDescent="0.2">
      <c r="A222" s="70">
        <f t="shared" si="6"/>
        <v>45021</v>
      </c>
      <c r="B222" s="70">
        <f t="shared" si="7"/>
        <v>45049</v>
      </c>
      <c r="C222" s="66" t="s">
        <v>74</v>
      </c>
      <c r="D222" s="71">
        <v>8172543351</v>
      </c>
      <c r="E222" s="71" t="s">
        <v>75</v>
      </c>
      <c r="F222" s="72">
        <v>1.9400000000000001E-3</v>
      </c>
      <c r="G222" s="73">
        <v>-577</v>
      </c>
      <c r="H222" s="73">
        <v>0</v>
      </c>
      <c r="I222" s="73">
        <v>-577</v>
      </c>
      <c r="J222" s="73">
        <v>397</v>
      </c>
      <c r="K222" s="73">
        <v>-397</v>
      </c>
      <c r="L222" s="73">
        <v>-180</v>
      </c>
      <c r="M222" s="74">
        <v>-60.15</v>
      </c>
      <c r="N222" s="73">
        <v>0</v>
      </c>
      <c r="O222" s="73">
        <v>0</v>
      </c>
      <c r="P222" s="73">
        <v>0</v>
      </c>
    </row>
    <row r="223" spans="1:16" ht="15.75" customHeight="1" x14ac:dyDescent="0.2">
      <c r="A223" s="70">
        <f t="shared" si="6"/>
        <v>45021</v>
      </c>
      <c r="B223" s="70">
        <f t="shared" si="7"/>
        <v>45049</v>
      </c>
      <c r="C223" s="66" t="s">
        <v>74</v>
      </c>
      <c r="D223" s="71">
        <v>8175512065</v>
      </c>
      <c r="E223" s="71" t="s">
        <v>75</v>
      </c>
      <c r="F223" s="72">
        <v>2.7200000000000002E-3</v>
      </c>
      <c r="G223" s="73">
        <v>-809</v>
      </c>
      <c r="H223" s="73">
        <v>0</v>
      </c>
      <c r="I223" s="73">
        <v>-809</v>
      </c>
      <c r="J223" s="73">
        <v>370</v>
      </c>
      <c r="K223" s="73">
        <v>-370</v>
      </c>
      <c r="L223" s="73">
        <v>-439</v>
      </c>
      <c r="M223" s="74">
        <v>-57.2</v>
      </c>
      <c r="N223" s="73">
        <v>0</v>
      </c>
      <c r="O223" s="73">
        <v>0</v>
      </c>
      <c r="P223" s="73">
        <v>0</v>
      </c>
    </row>
    <row r="224" spans="1:16" ht="15.75" customHeight="1" x14ac:dyDescent="0.2">
      <c r="A224" s="70">
        <f t="shared" si="6"/>
        <v>45021</v>
      </c>
      <c r="B224" s="70">
        <f t="shared" si="7"/>
        <v>45049</v>
      </c>
      <c r="C224" s="66" t="s">
        <v>74</v>
      </c>
      <c r="D224" s="71">
        <v>8268010159</v>
      </c>
      <c r="E224" s="71" t="s">
        <v>75</v>
      </c>
      <c r="F224" s="72">
        <v>2E-3</v>
      </c>
      <c r="G224" s="73">
        <v>-595</v>
      </c>
      <c r="H224" s="73">
        <v>0</v>
      </c>
      <c r="I224" s="73">
        <v>-595</v>
      </c>
      <c r="J224" s="73">
        <v>361</v>
      </c>
      <c r="K224" s="73">
        <v>-361</v>
      </c>
      <c r="L224" s="73">
        <v>-234</v>
      </c>
      <c r="M224" s="74">
        <v>-54.69</v>
      </c>
      <c r="N224" s="73">
        <v>0</v>
      </c>
      <c r="O224" s="73">
        <v>0</v>
      </c>
      <c r="P224" s="73">
        <v>0</v>
      </c>
    </row>
    <row r="225" spans="1:16" ht="15.75" customHeight="1" x14ac:dyDescent="0.2">
      <c r="A225" s="70">
        <f t="shared" si="6"/>
        <v>45021</v>
      </c>
      <c r="B225" s="70">
        <f t="shared" si="7"/>
        <v>45049</v>
      </c>
      <c r="C225" s="66" t="s">
        <v>74</v>
      </c>
      <c r="D225" s="71">
        <v>8278873722</v>
      </c>
      <c r="E225" s="71" t="s">
        <v>75</v>
      </c>
      <c r="F225" s="72">
        <v>5.2399999999999999E-3</v>
      </c>
      <c r="G225" s="73">
        <v>-1559</v>
      </c>
      <c r="H225" s="73">
        <v>0</v>
      </c>
      <c r="I225" s="73">
        <v>-1559</v>
      </c>
      <c r="J225" s="73">
        <v>871</v>
      </c>
      <c r="K225" s="73">
        <v>-871</v>
      </c>
      <c r="L225" s="73">
        <v>-688</v>
      </c>
      <c r="M225" s="74">
        <v>-131.97</v>
      </c>
      <c r="N225" s="73">
        <v>0</v>
      </c>
      <c r="O225" s="73">
        <v>0</v>
      </c>
      <c r="P225" s="73">
        <v>0</v>
      </c>
    </row>
    <row r="226" spans="1:16" ht="15.75" customHeight="1" x14ac:dyDescent="0.2">
      <c r="A226" s="70">
        <f t="shared" si="6"/>
        <v>45021</v>
      </c>
      <c r="B226" s="70">
        <f t="shared" si="7"/>
        <v>45049</v>
      </c>
      <c r="C226" s="66" t="s">
        <v>74</v>
      </c>
      <c r="D226" s="71">
        <v>8280560191</v>
      </c>
      <c r="E226" s="71" t="s">
        <v>75</v>
      </c>
      <c r="F226" s="72">
        <v>1.49E-3</v>
      </c>
      <c r="G226" s="73">
        <v>-443</v>
      </c>
      <c r="H226" s="73">
        <v>0</v>
      </c>
      <c r="I226" s="73">
        <v>-443</v>
      </c>
      <c r="J226" s="73">
        <v>261</v>
      </c>
      <c r="K226" s="73">
        <v>-261</v>
      </c>
      <c r="L226" s="73">
        <v>-182</v>
      </c>
      <c r="M226" s="74">
        <v>-42.49</v>
      </c>
      <c r="N226" s="73">
        <v>0</v>
      </c>
      <c r="O226" s="73">
        <v>0</v>
      </c>
      <c r="P226" s="73">
        <v>0</v>
      </c>
    </row>
    <row r="227" spans="1:16" ht="15.75" customHeight="1" x14ac:dyDescent="0.2">
      <c r="A227" s="70">
        <f t="shared" si="6"/>
        <v>45021</v>
      </c>
      <c r="B227" s="70">
        <f t="shared" si="7"/>
        <v>45049</v>
      </c>
      <c r="C227" s="66" t="s">
        <v>74</v>
      </c>
      <c r="D227" s="71">
        <v>8299014362</v>
      </c>
      <c r="E227" s="71" t="s">
        <v>75</v>
      </c>
      <c r="F227" s="72">
        <v>2.7100000000000002E-3</v>
      </c>
      <c r="G227" s="73">
        <v>-806</v>
      </c>
      <c r="H227" s="73">
        <v>0</v>
      </c>
      <c r="I227" s="73">
        <v>-806</v>
      </c>
      <c r="J227" s="73">
        <v>673</v>
      </c>
      <c r="K227" s="73">
        <v>-673</v>
      </c>
      <c r="L227" s="73">
        <v>-133</v>
      </c>
      <c r="M227" s="74">
        <v>-101.98</v>
      </c>
      <c r="N227" s="73">
        <v>0</v>
      </c>
      <c r="O227" s="73">
        <v>0</v>
      </c>
      <c r="P227" s="73">
        <v>0</v>
      </c>
    </row>
    <row r="228" spans="1:16" ht="15.75" customHeight="1" x14ac:dyDescent="0.2">
      <c r="A228" s="70">
        <f t="shared" si="6"/>
        <v>45021</v>
      </c>
      <c r="B228" s="70">
        <f t="shared" si="7"/>
        <v>45049</v>
      </c>
      <c r="C228" s="66" t="s">
        <v>74</v>
      </c>
      <c r="D228" s="71">
        <v>8323002796</v>
      </c>
      <c r="E228" s="71" t="s">
        <v>75</v>
      </c>
      <c r="F228" s="72">
        <v>1.9599999999999999E-3</v>
      </c>
      <c r="G228" s="73">
        <v>-583</v>
      </c>
      <c r="H228" s="73">
        <v>0</v>
      </c>
      <c r="I228" s="73">
        <v>-583</v>
      </c>
      <c r="J228" s="73">
        <v>439</v>
      </c>
      <c r="K228" s="73">
        <v>-439</v>
      </c>
      <c r="L228" s="73">
        <v>-144</v>
      </c>
      <c r="M228" s="74">
        <v>-67.86</v>
      </c>
      <c r="N228" s="73">
        <v>0</v>
      </c>
      <c r="O228" s="73">
        <v>0</v>
      </c>
      <c r="P228" s="73">
        <v>0</v>
      </c>
    </row>
    <row r="229" spans="1:16" ht="15.75" customHeight="1" x14ac:dyDescent="0.2">
      <c r="A229" s="70">
        <f t="shared" si="6"/>
        <v>45021</v>
      </c>
      <c r="B229" s="70">
        <f t="shared" si="7"/>
        <v>45049</v>
      </c>
      <c r="C229" s="66" t="s">
        <v>74</v>
      </c>
      <c r="D229" s="71">
        <v>8326948977</v>
      </c>
      <c r="E229" s="71" t="s">
        <v>75</v>
      </c>
      <c r="F229" s="72">
        <v>6.2E-4</v>
      </c>
      <c r="G229" s="73">
        <v>-184</v>
      </c>
      <c r="H229" s="73">
        <v>0</v>
      </c>
      <c r="I229" s="73">
        <v>-184</v>
      </c>
      <c r="J229" s="73">
        <v>121</v>
      </c>
      <c r="K229" s="73">
        <v>-121</v>
      </c>
      <c r="L229" s="73">
        <v>-63</v>
      </c>
      <c r="M229" s="74">
        <v>-18.34</v>
      </c>
      <c r="N229" s="73">
        <v>0</v>
      </c>
      <c r="O229" s="73">
        <v>0</v>
      </c>
      <c r="P229" s="73">
        <v>0</v>
      </c>
    </row>
    <row r="230" spans="1:16" ht="15.75" customHeight="1" x14ac:dyDescent="0.2">
      <c r="A230" s="70">
        <f t="shared" si="6"/>
        <v>45021</v>
      </c>
      <c r="B230" s="70">
        <f t="shared" si="7"/>
        <v>45049</v>
      </c>
      <c r="C230" s="66" t="s">
        <v>74</v>
      </c>
      <c r="D230" s="71">
        <v>8386422652</v>
      </c>
      <c r="E230" s="71" t="s">
        <v>75</v>
      </c>
      <c r="F230" s="72">
        <v>3.4499999999999999E-3</v>
      </c>
      <c r="G230" s="73">
        <v>-1026</v>
      </c>
      <c r="H230" s="73">
        <v>0</v>
      </c>
      <c r="I230" s="73">
        <v>-1026</v>
      </c>
      <c r="J230" s="73">
        <v>742</v>
      </c>
      <c r="K230" s="73">
        <v>-742</v>
      </c>
      <c r="L230" s="73">
        <v>-284</v>
      </c>
      <c r="M230" s="74">
        <v>-112.43</v>
      </c>
      <c r="N230" s="73">
        <v>0</v>
      </c>
      <c r="O230" s="73">
        <v>0</v>
      </c>
      <c r="P230" s="73">
        <v>0</v>
      </c>
    </row>
    <row r="231" spans="1:16" ht="15.75" customHeight="1" x14ac:dyDescent="0.2">
      <c r="A231" s="70">
        <f t="shared" si="6"/>
        <v>45021</v>
      </c>
      <c r="B231" s="70">
        <f t="shared" si="7"/>
        <v>45049</v>
      </c>
      <c r="C231" s="66" t="s">
        <v>74</v>
      </c>
      <c r="D231" s="71">
        <v>8413837932</v>
      </c>
      <c r="E231" s="71" t="s">
        <v>75</v>
      </c>
      <c r="F231" s="72">
        <v>2.5699999999999998E-3</v>
      </c>
      <c r="G231" s="73">
        <v>-765</v>
      </c>
      <c r="H231" s="73">
        <v>0</v>
      </c>
      <c r="I231" s="73">
        <v>-765</v>
      </c>
      <c r="J231" s="73">
        <v>368</v>
      </c>
      <c r="K231" s="73">
        <v>-368</v>
      </c>
      <c r="L231" s="73">
        <v>-397</v>
      </c>
      <c r="M231" s="74">
        <v>-56.9</v>
      </c>
      <c r="N231" s="73">
        <v>0</v>
      </c>
      <c r="O231" s="73">
        <v>0</v>
      </c>
      <c r="P231" s="73">
        <v>0</v>
      </c>
    </row>
    <row r="232" spans="1:16" ht="15.75" customHeight="1" x14ac:dyDescent="0.2">
      <c r="A232" s="70">
        <f t="shared" si="6"/>
        <v>45021</v>
      </c>
      <c r="B232" s="70">
        <f t="shared" si="7"/>
        <v>45049</v>
      </c>
      <c r="C232" s="66" t="s">
        <v>74</v>
      </c>
      <c r="D232" s="71">
        <v>8459365948</v>
      </c>
      <c r="E232" s="71" t="s">
        <v>75</v>
      </c>
      <c r="F232" s="72">
        <v>2.4099999999999998E-3</v>
      </c>
      <c r="G232" s="73">
        <v>-717</v>
      </c>
      <c r="H232" s="73">
        <v>0</v>
      </c>
      <c r="I232" s="73">
        <v>-717</v>
      </c>
      <c r="J232" s="73">
        <v>400</v>
      </c>
      <c r="K232" s="73">
        <v>-400</v>
      </c>
      <c r="L232" s="73">
        <v>-317</v>
      </c>
      <c r="M232" s="74">
        <v>-60.61</v>
      </c>
      <c r="N232" s="73">
        <v>0</v>
      </c>
      <c r="O232" s="73">
        <v>0</v>
      </c>
      <c r="P232" s="73">
        <v>0</v>
      </c>
    </row>
    <row r="233" spans="1:16" ht="15.75" customHeight="1" x14ac:dyDescent="0.2">
      <c r="A233" s="70">
        <f t="shared" si="6"/>
        <v>45021</v>
      </c>
      <c r="B233" s="70">
        <f t="shared" si="7"/>
        <v>45049</v>
      </c>
      <c r="C233" s="66" t="s">
        <v>74</v>
      </c>
      <c r="D233" s="71">
        <v>8518400146</v>
      </c>
      <c r="E233" s="71" t="s">
        <v>75</v>
      </c>
      <c r="F233" s="72">
        <v>8.6300000000000005E-3</v>
      </c>
      <c r="G233" s="73">
        <v>-2568</v>
      </c>
      <c r="H233" s="73">
        <v>0</v>
      </c>
      <c r="I233" s="73">
        <v>-2568</v>
      </c>
      <c r="J233" s="73">
        <v>1849</v>
      </c>
      <c r="K233" s="73">
        <v>-1849</v>
      </c>
      <c r="L233" s="73">
        <v>-719</v>
      </c>
      <c r="M233" s="74">
        <v>-280.16000000000003</v>
      </c>
      <c r="N233" s="73">
        <v>0</v>
      </c>
      <c r="O233" s="73">
        <v>0</v>
      </c>
      <c r="P233" s="73">
        <v>0</v>
      </c>
    </row>
    <row r="234" spans="1:16" ht="15.75" customHeight="1" x14ac:dyDescent="0.2">
      <c r="A234" s="70">
        <f t="shared" si="6"/>
        <v>45021</v>
      </c>
      <c r="B234" s="70">
        <f t="shared" si="7"/>
        <v>45049</v>
      </c>
      <c r="C234" s="66" t="s">
        <v>74</v>
      </c>
      <c r="D234" s="71">
        <v>8553780417</v>
      </c>
      <c r="E234" s="71" t="s">
        <v>75</v>
      </c>
      <c r="F234" s="72">
        <v>8.0400000000000003E-3</v>
      </c>
      <c r="G234" s="73">
        <v>-2392</v>
      </c>
      <c r="H234" s="73">
        <v>0</v>
      </c>
      <c r="I234" s="73">
        <v>-2392</v>
      </c>
      <c r="J234" s="73">
        <v>1915</v>
      </c>
      <c r="K234" s="73">
        <v>-1915</v>
      </c>
      <c r="L234" s="73">
        <v>-477</v>
      </c>
      <c r="M234" s="74">
        <v>-290.16000000000003</v>
      </c>
      <c r="N234" s="73">
        <v>0</v>
      </c>
      <c r="O234" s="73">
        <v>0</v>
      </c>
      <c r="P234" s="73">
        <v>0</v>
      </c>
    </row>
    <row r="235" spans="1:16" ht="15.75" customHeight="1" x14ac:dyDescent="0.2">
      <c r="A235" s="70">
        <f t="shared" si="6"/>
        <v>45021</v>
      </c>
      <c r="B235" s="70">
        <f t="shared" si="7"/>
        <v>45049</v>
      </c>
      <c r="C235" s="66" t="s">
        <v>74</v>
      </c>
      <c r="D235" s="71">
        <v>8588771785</v>
      </c>
      <c r="E235" s="71" t="s">
        <v>75</v>
      </c>
      <c r="F235" s="72">
        <v>9.5200000000000007E-3</v>
      </c>
      <c r="G235" s="73">
        <v>-2832</v>
      </c>
      <c r="H235" s="73">
        <v>0</v>
      </c>
      <c r="I235" s="73">
        <v>-2832</v>
      </c>
      <c r="J235" s="73">
        <v>1773</v>
      </c>
      <c r="K235" s="73">
        <v>-1773</v>
      </c>
      <c r="L235" s="73">
        <v>-1059</v>
      </c>
      <c r="M235" s="74">
        <v>-268.64</v>
      </c>
      <c r="N235" s="73">
        <v>0</v>
      </c>
      <c r="O235" s="73">
        <v>0</v>
      </c>
      <c r="P235" s="73">
        <v>0</v>
      </c>
    </row>
    <row r="236" spans="1:16" ht="15.75" customHeight="1" x14ac:dyDescent="0.2">
      <c r="A236" s="70">
        <f t="shared" si="6"/>
        <v>45021</v>
      </c>
      <c r="B236" s="70">
        <f t="shared" si="7"/>
        <v>45049</v>
      </c>
      <c r="C236" s="66" t="s">
        <v>74</v>
      </c>
      <c r="D236" s="71">
        <v>8608428261</v>
      </c>
      <c r="E236" s="71" t="s">
        <v>75</v>
      </c>
      <c r="F236" s="72">
        <v>2E-3</v>
      </c>
      <c r="G236" s="73">
        <v>-595</v>
      </c>
      <c r="H236" s="73">
        <v>0</v>
      </c>
      <c r="I236" s="73">
        <v>-595</v>
      </c>
      <c r="J236" s="73">
        <v>394</v>
      </c>
      <c r="K236" s="73">
        <v>-394</v>
      </c>
      <c r="L236" s="73">
        <v>-201</v>
      </c>
      <c r="M236" s="74">
        <v>-60.91</v>
      </c>
      <c r="N236" s="73">
        <v>0</v>
      </c>
      <c r="O236" s="73">
        <v>0</v>
      </c>
      <c r="P236" s="73">
        <v>0</v>
      </c>
    </row>
    <row r="237" spans="1:16" ht="15.75" customHeight="1" x14ac:dyDescent="0.2">
      <c r="A237" s="70">
        <f t="shared" si="6"/>
        <v>45021</v>
      </c>
      <c r="B237" s="70">
        <f t="shared" si="7"/>
        <v>45049</v>
      </c>
      <c r="C237" s="66" t="s">
        <v>74</v>
      </c>
      <c r="D237" s="71">
        <v>8628978343</v>
      </c>
      <c r="E237" s="71" t="s">
        <v>75</v>
      </c>
      <c r="F237" s="72">
        <v>3.5599999999999998E-3</v>
      </c>
      <c r="G237" s="73">
        <v>-1059</v>
      </c>
      <c r="H237" s="73">
        <v>0</v>
      </c>
      <c r="I237" s="73">
        <v>-1059</v>
      </c>
      <c r="J237" s="73">
        <v>718</v>
      </c>
      <c r="K237" s="73">
        <v>-718</v>
      </c>
      <c r="L237" s="73">
        <v>-341</v>
      </c>
      <c r="M237" s="74">
        <v>-108.79</v>
      </c>
      <c r="N237" s="73">
        <v>0</v>
      </c>
      <c r="O237" s="73">
        <v>0</v>
      </c>
      <c r="P237" s="73">
        <v>0</v>
      </c>
    </row>
    <row r="238" spans="1:16" ht="15.75" customHeight="1" x14ac:dyDescent="0.2">
      <c r="A238" s="70">
        <f t="shared" si="6"/>
        <v>45021</v>
      </c>
      <c r="B238" s="70">
        <f t="shared" si="7"/>
        <v>45049</v>
      </c>
      <c r="C238" s="66" t="s">
        <v>74</v>
      </c>
      <c r="D238" s="71">
        <v>8683711683</v>
      </c>
      <c r="E238" s="71" t="s">
        <v>75</v>
      </c>
      <c r="F238" s="72">
        <v>5.6299999999999996E-3</v>
      </c>
      <c r="G238" s="73">
        <v>-1675</v>
      </c>
      <c r="H238" s="73">
        <v>0</v>
      </c>
      <c r="I238" s="73">
        <v>-1675</v>
      </c>
      <c r="J238" s="73">
        <v>1443</v>
      </c>
      <c r="K238" s="73">
        <v>-1443</v>
      </c>
      <c r="L238" s="73">
        <v>-232</v>
      </c>
      <c r="M238" s="74">
        <v>-218.64</v>
      </c>
      <c r="N238" s="73">
        <v>0</v>
      </c>
      <c r="O238" s="73">
        <v>0</v>
      </c>
      <c r="P238" s="73">
        <v>0</v>
      </c>
    </row>
    <row r="239" spans="1:16" ht="15.75" customHeight="1" x14ac:dyDescent="0.2">
      <c r="A239" s="70">
        <f t="shared" si="6"/>
        <v>45021</v>
      </c>
      <c r="B239" s="70">
        <f t="shared" si="7"/>
        <v>45049</v>
      </c>
      <c r="C239" s="66" t="s">
        <v>74</v>
      </c>
      <c r="D239" s="71">
        <v>8759207234</v>
      </c>
      <c r="E239" s="71" t="s">
        <v>75</v>
      </c>
      <c r="F239" s="72">
        <v>3.7100000000000002E-3</v>
      </c>
      <c r="G239" s="73">
        <v>-1104</v>
      </c>
      <c r="H239" s="73">
        <v>0</v>
      </c>
      <c r="I239" s="73">
        <v>-1104</v>
      </c>
      <c r="J239" s="73">
        <v>746</v>
      </c>
      <c r="K239" s="73">
        <v>-746</v>
      </c>
      <c r="L239" s="73">
        <v>-358</v>
      </c>
      <c r="M239" s="74">
        <v>-113.03</v>
      </c>
      <c r="N239" s="73">
        <v>0</v>
      </c>
      <c r="O239" s="73">
        <v>0</v>
      </c>
      <c r="P239" s="73">
        <v>0</v>
      </c>
    </row>
    <row r="240" spans="1:16" ht="15.75" customHeight="1" x14ac:dyDescent="0.2">
      <c r="A240" s="70">
        <f t="shared" si="6"/>
        <v>45021</v>
      </c>
      <c r="B240" s="70">
        <f t="shared" si="7"/>
        <v>45049</v>
      </c>
      <c r="C240" s="66" t="s">
        <v>74</v>
      </c>
      <c r="D240" s="71">
        <v>8792331072</v>
      </c>
      <c r="E240" s="71" t="s">
        <v>75</v>
      </c>
      <c r="F240" s="72">
        <v>7.1000000000000002E-4</v>
      </c>
      <c r="G240" s="73">
        <v>-211</v>
      </c>
      <c r="H240" s="73">
        <v>0</v>
      </c>
      <c r="I240" s="73">
        <v>-211</v>
      </c>
      <c r="J240" s="73">
        <v>0</v>
      </c>
      <c r="K240" s="73">
        <v>0</v>
      </c>
      <c r="L240" s="73">
        <v>-211</v>
      </c>
      <c r="M240" s="74">
        <v>0</v>
      </c>
      <c r="N240" s="73">
        <v>0</v>
      </c>
      <c r="O240" s="73">
        <v>0</v>
      </c>
      <c r="P240" s="73">
        <v>0</v>
      </c>
    </row>
    <row r="241" spans="1:16" ht="15.75" customHeight="1" x14ac:dyDescent="0.2">
      <c r="A241" s="70">
        <f t="shared" si="6"/>
        <v>45021</v>
      </c>
      <c r="B241" s="70">
        <f t="shared" si="7"/>
        <v>45049</v>
      </c>
      <c r="C241" s="66" t="s">
        <v>74</v>
      </c>
      <c r="D241" s="71">
        <v>8801763884</v>
      </c>
      <c r="E241" s="71" t="s">
        <v>75</v>
      </c>
      <c r="F241" s="72">
        <v>2.8E-3</v>
      </c>
      <c r="G241" s="73">
        <v>-833</v>
      </c>
      <c r="H241" s="73">
        <v>0</v>
      </c>
      <c r="I241" s="73">
        <v>-833</v>
      </c>
      <c r="J241" s="73">
        <v>551</v>
      </c>
      <c r="K241" s="73">
        <v>-551</v>
      </c>
      <c r="L241" s="73">
        <v>-282</v>
      </c>
      <c r="M241" s="74">
        <v>-83.49</v>
      </c>
      <c r="N241" s="73">
        <v>0</v>
      </c>
      <c r="O241" s="73">
        <v>0</v>
      </c>
      <c r="P241" s="73">
        <v>0</v>
      </c>
    </row>
    <row r="242" spans="1:16" ht="15.75" customHeight="1" x14ac:dyDescent="0.2">
      <c r="A242" s="70">
        <f t="shared" si="6"/>
        <v>45021</v>
      </c>
      <c r="B242" s="70">
        <f t="shared" si="7"/>
        <v>45049</v>
      </c>
      <c r="C242" s="66" t="s">
        <v>74</v>
      </c>
      <c r="D242" s="71">
        <v>8857981760</v>
      </c>
      <c r="E242" s="71" t="s">
        <v>75</v>
      </c>
      <c r="F242" s="72">
        <v>6.3299999999999997E-3</v>
      </c>
      <c r="G242" s="73">
        <v>-1883</v>
      </c>
      <c r="H242" s="73">
        <v>0</v>
      </c>
      <c r="I242" s="73">
        <v>-1883</v>
      </c>
      <c r="J242" s="73">
        <v>1585</v>
      </c>
      <c r="K242" s="73">
        <v>-1585</v>
      </c>
      <c r="L242" s="73">
        <v>-298</v>
      </c>
      <c r="M242" s="74">
        <v>-240.14</v>
      </c>
      <c r="N242" s="73">
        <v>0</v>
      </c>
      <c r="O242" s="73">
        <v>0</v>
      </c>
      <c r="P242" s="73">
        <v>0</v>
      </c>
    </row>
    <row r="243" spans="1:16" ht="15.75" customHeight="1" x14ac:dyDescent="0.2">
      <c r="A243" s="70">
        <f t="shared" si="6"/>
        <v>45021</v>
      </c>
      <c r="B243" s="70">
        <f t="shared" si="7"/>
        <v>45049</v>
      </c>
      <c r="C243" s="66" t="s">
        <v>74</v>
      </c>
      <c r="D243" s="71">
        <v>8865431817</v>
      </c>
      <c r="E243" s="71" t="s">
        <v>75</v>
      </c>
      <c r="F243" s="72">
        <v>3.3800000000000002E-3</v>
      </c>
      <c r="G243" s="73">
        <v>-1006</v>
      </c>
      <c r="H243" s="73">
        <v>0</v>
      </c>
      <c r="I243" s="73">
        <v>-1006</v>
      </c>
      <c r="J243" s="73">
        <v>728</v>
      </c>
      <c r="K243" s="73">
        <v>-728</v>
      </c>
      <c r="L243" s="73">
        <v>-278</v>
      </c>
      <c r="M243" s="74">
        <v>-110.31</v>
      </c>
      <c r="N243" s="73">
        <v>0</v>
      </c>
      <c r="O243" s="73">
        <v>0</v>
      </c>
      <c r="P243" s="73">
        <v>0</v>
      </c>
    </row>
    <row r="244" spans="1:16" ht="15.75" customHeight="1" x14ac:dyDescent="0.2">
      <c r="A244" s="70">
        <f t="shared" si="6"/>
        <v>45021</v>
      </c>
      <c r="B244" s="70">
        <f t="shared" si="7"/>
        <v>45049</v>
      </c>
      <c r="C244" s="66" t="s">
        <v>74</v>
      </c>
      <c r="D244" s="71">
        <v>8869502070</v>
      </c>
      <c r="E244" s="71" t="s">
        <v>75</v>
      </c>
      <c r="F244" s="72">
        <v>4.2399999999999998E-3</v>
      </c>
      <c r="G244" s="73">
        <v>-1261</v>
      </c>
      <c r="H244" s="73">
        <v>0</v>
      </c>
      <c r="I244" s="73">
        <v>-1261</v>
      </c>
      <c r="J244" s="73">
        <v>694</v>
      </c>
      <c r="K244" s="73">
        <v>-694</v>
      </c>
      <c r="L244" s="73">
        <v>-567</v>
      </c>
      <c r="M244" s="74">
        <v>-105.15</v>
      </c>
      <c r="N244" s="73">
        <v>0</v>
      </c>
      <c r="O244" s="73">
        <v>0</v>
      </c>
      <c r="P244" s="73">
        <v>0</v>
      </c>
    </row>
    <row r="245" spans="1:16" ht="15.75" customHeight="1" x14ac:dyDescent="0.2">
      <c r="A245" s="70">
        <f t="shared" si="6"/>
        <v>45021</v>
      </c>
      <c r="B245" s="70">
        <f t="shared" si="7"/>
        <v>45049</v>
      </c>
      <c r="C245" s="66" t="s">
        <v>74</v>
      </c>
      <c r="D245" s="71">
        <v>8876631483</v>
      </c>
      <c r="E245" s="71" t="s">
        <v>75</v>
      </c>
      <c r="F245" s="72">
        <v>1.72E-3</v>
      </c>
      <c r="G245" s="73">
        <v>-512</v>
      </c>
      <c r="H245" s="73">
        <v>0</v>
      </c>
      <c r="I245" s="73">
        <v>-512</v>
      </c>
      <c r="J245" s="73">
        <v>274</v>
      </c>
      <c r="K245" s="73">
        <v>-274</v>
      </c>
      <c r="L245" s="73">
        <v>-238</v>
      </c>
      <c r="M245" s="74">
        <v>-41.52</v>
      </c>
      <c r="N245" s="73">
        <v>0</v>
      </c>
      <c r="O245" s="73">
        <v>0</v>
      </c>
      <c r="P245" s="73">
        <v>0</v>
      </c>
    </row>
    <row r="246" spans="1:16" ht="15.75" customHeight="1" x14ac:dyDescent="0.2">
      <c r="A246" s="70">
        <f t="shared" si="6"/>
        <v>45021</v>
      </c>
      <c r="B246" s="70">
        <f t="shared" si="7"/>
        <v>45049</v>
      </c>
      <c r="C246" s="66" t="s">
        <v>74</v>
      </c>
      <c r="D246" s="71">
        <v>8893306532</v>
      </c>
      <c r="E246" s="71" t="s">
        <v>75</v>
      </c>
      <c r="F246" s="72">
        <v>6.1500000000000001E-3</v>
      </c>
      <c r="G246" s="73">
        <v>-1830</v>
      </c>
      <c r="H246" s="73">
        <v>0</v>
      </c>
      <c r="I246" s="73">
        <v>-1830</v>
      </c>
      <c r="J246" s="73">
        <v>1036</v>
      </c>
      <c r="K246" s="73">
        <v>-1036</v>
      </c>
      <c r="L246" s="73">
        <v>-794</v>
      </c>
      <c r="M246" s="74">
        <v>-156.96</v>
      </c>
      <c r="N246" s="73">
        <v>0</v>
      </c>
      <c r="O246" s="73">
        <v>0</v>
      </c>
      <c r="P246" s="73">
        <v>0</v>
      </c>
    </row>
    <row r="247" spans="1:16" ht="15.75" customHeight="1" x14ac:dyDescent="0.2">
      <c r="A247" s="70">
        <f t="shared" si="6"/>
        <v>45021</v>
      </c>
      <c r="B247" s="70">
        <f t="shared" si="7"/>
        <v>45049</v>
      </c>
      <c r="C247" s="66" t="s">
        <v>74</v>
      </c>
      <c r="D247" s="71">
        <v>9030336524</v>
      </c>
      <c r="E247" s="71" t="s">
        <v>75</v>
      </c>
      <c r="F247" s="72">
        <v>4.1799999999999997E-3</v>
      </c>
      <c r="G247" s="73">
        <v>-1244</v>
      </c>
      <c r="H247" s="73">
        <v>0</v>
      </c>
      <c r="I247" s="73">
        <v>-1244</v>
      </c>
      <c r="J247" s="73">
        <v>1461</v>
      </c>
      <c r="K247" s="73">
        <v>-1244</v>
      </c>
      <c r="L247" s="73">
        <v>0</v>
      </c>
      <c r="M247" s="74">
        <v>-188.48</v>
      </c>
      <c r="N247" s="73">
        <v>0</v>
      </c>
      <c r="O247" s="73">
        <v>0</v>
      </c>
      <c r="P247" s="73">
        <v>0</v>
      </c>
    </row>
    <row r="248" spans="1:16" ht="15.75" customHeight="1" x14ac:dyDescent="0.2">
      <c r="A248" s="70">
        <f t="shared" si="6"/>
        <v>45021</v>
      </c>
      <c r="B248" s="70">
        <f t="shared" si="7"/>
        <v>45049</v>
      </c>
      <c r="C248" s="66" t="s">
        <v>74</v>
      </c>
      <c r="D248" s="71">
        <v>9070467239</v>
      </c>
      <c r="E248" s="71" t="s">
        <v>75</v>
      </c>
      <c r="F248" s="72">
        <v>2.5000000000000001E-3</v>
      </c>
      <c r="G248" s="73">
        <v>-744</v>
      </c>
      <c r="H248" s="73">
        <v>0</v>
      </c>
      <c r="I248" s="73">
        <v>-744</v>
      </c>
      <c r="J248" s="73">
        <v>569</v>
      </c>
      <c r="K248" s="73">
        <v>-569</v>
      </c>
      <c r="L248" s="73">
        <v>-175</v>
      </c>
      <c r="M248" s="74">
        <v>-86.21</v>
      </c>
      <c r="N248" s="73">
        <v>0</v>
      </c>
      <c r="O248" s="73">
        <v>0</v>
      </c>
      <c r="P248" s="73">
        <v>0</v>
      </c>
    </row>
    <row r="249" spans="1:16" ht="15.75" customHeight="1" x14ac:dyDescent="0.2">
      <c r="A249" s="70">
        <f t="shared" si="6"/>
        <v>45021</v>
      </c>
      <c r="B249" s="70">
        <f t="shared" si="7"/>
        <v>45049</v>
      </c>
      <c r="C249" s="66" t="s">
        <v>74</v>
      </c>
      <c r="D249" s="71">
        <v>9096057683</v>
      </c>
      <c r="E249" s="71" t="s">
        <v>75</v>
      </c>
      <c r="F249" s="72">
        <v>3.5599999999999998E-3</v>
      </c>
      <c r="G249" s="73">
        <v>-1059</v>
      </c>
      <c r="H249" s="73">
        <v>0</v>
      </c>
      <c r="I249" s="73">
        <v>-1059</v>
      </c>
      <c r="J249" s="73">
        <v>743</v>
      </c>
      <c r="K249" s="73">
        <v>-743</v>
      </c>
      <c r="L249" s="73">
        <v>-316</v>
      </c>
      <c r="M249" s="74">
        <v>-112.58</v>
      </c>
      <c r="N249" s="73">
        <v>0</v>
      </c>
      <c r="O249" s="73">
        <v>0</v>
      </c>
      <c r="P249" s="73">
        <v>0</v>
      </c>
    </row>
    <row r="250" spans="1:16" ht="15.75" customHeight="1" x14ac:dyDescent="0.2">
      <c r="A250" s="70">
        <f t="shared" si="6"/>
        <v>45021</v>
      </c>
      <c r="B250" s="70">
        <f t="shared" si="7"/>
        <v>45049</v>
      </c>
      <c r="C250" s="66" t="s">
        <v>74</v>
      </c>
      <c r="D250" s="71">
        <v>9104271909</v>
      </c>
      <c r="E250" s="71" t="s">
        <v>75</v>
      </c>
      <c r="F250" s="72">
        <v>1.41E-3</v>
      </c>
      <c r="G250" s="73">
        <v>-420</v>
      </c>
      <c r="H250" s="73">
        <v>0</v>
      </c>
      <c r="I250" s="73">
        <v>-420</v>
      </c>
      <c r="J250" s="73">
        <v>327</v>
      </c>
      <c r="K250" s="73">
        <v>-327</v>
      </c>
      <c r="L250" s="73">
        <v>-93</v>
      </c>
      <c r="M250" s="74">
        <v>-49.54</v>
      </c>
      <c r="N250" s="73">
        <v>0</v>
      </c>
      <c r="O250" s="73">
        <v>0</v>
      </c>
      <c r="P250" s="73">
        <v>0</v>
      </c>
    </row>
    <row r="251" spans="1:16" ht="15.75" customHeight="1" x14ac:dyDescent="0.2">
      <c r="A251" s="70">
        <f t="shared" si="6"/>
        <v>45021</v>
      </c>
      <c r="B251" s="70">
        <f t="shared" si="7"/>
        <v>45049</v>
      </c>
      <c r="C251" s="66" t="s">
        <v>74</v>
      </c>
      <c r="D251" s="71">
        <v>9130831255</v>
      </c>
      <c r="E251" s="71" t="s">
        <v>75</v>
      </c>
      <c r="F251" s="72">
        <v>3.0899999999999999E-3</v>
      </c>
      <c r="G251" s="73">
        <v>-919</v>
      </c>
      <c r="H251" s="73">
        <v>0</v>
      </c>
      <c r="I251" s="73">
        <v>-919</v>
      </c>
      <c r="J251" s="73">
        <v>682</v>
      </c>
      <c r="K251" s="73">
        <v>-682</v>
      </c>
      <c r="L251" s="73">
        <v>-237</v>
      </c>
      <c r="M251" s="74">
        <v>-103.33</v>
      </c>
      <c r="N251" s="73">
        <v>0</v>
      </c>
      <c r="O251" s="73">
        <v>0</v>
      </c>
      <c r="P251" s="73">
        <v>0</v>
      </c>
    </row>
    <row r="252" spans="1:16" ht="15.75" customHeight="1" x14ac:dyDescent="0.2">
      <c r="A252" s="70">
        <f t="shared" si="6"/>
        <v>45021</v>
      </c>
      <c r="B252" s="70">
        <f t="shared" si="7"/>
        <v>45049</v>
      </c>
      <c r="C252" s="66" t="s">
        <v>74</v>
      </c>
      <c r="D252" s="71">
        <v>9179538993</v>
      </c>
      <c r="E252" s="71" t="s">
        <v>75</v>
      </c>
      <c r="F252" s="72">
        <v>3.9899999999999996E-3</v>
      </c>
      <c r="G252" s="73">
        <v>-1187</v>
      </c>
      <c r="H252" s="73">
        <v>0</v>
      </c>
      <c r="I252" s="73">
        <v>-1187</v>
      </c>
      <c r="J252" s="73">
        <v>716</v>
      </c>
      <c r="K252" s="73">
        <v>-716</v>
      </c>
      <c r="L252" s="73">
        <v>-471</v>
      </c>
      <c r="M252" s="74">
        <v>-108.47</v>
      </c>
      <c r="N252" s="73">
        <v>0</v>
      </c>
      <c r="O252" s="73">
        <v>0</v>
      </c>
      <c r="P252" s="73">
        <v>0</v>
      </c>
    </row>
    <row r="253" spans="1:16" ht="15.75" customHeight="1" x14ac:dyDescent="0.2">
      <c r="A253" s="70">
        <f t="shared" si="6"/>
        <v>45021</v>
      </c>
      <c r="B253" s="70">
        <f t="shared" si="7"/>
        <v>45049</v>
      </c>
      <c r="C253" s="66" t="s">
        <v>74</v>
      </c>
      <c r="D253" s="71">
        <v>9181224633</v>
      </c>
      <c r="E253" s="71" t="s">
        <v>75</v>
      </c>
      <c r="F253" s="72">
        <v>5.7000000000000002E-3</v>
      </c>
      <c r="G253" s="73">
        <v>-1696</v>
      </c>
      <c r="H253" s="73">
        <v>0</v>
      </c>
      <c r="I253" s="73">
        <v>-1696</v>
      </c>
      <c r="J253" s="73">
        <v>853</v>
      </c>
      <c r="K253" s="73">
        <v>-853</v>
      </c>
      <c r="L253" s="73">
        <v>-843</v>
      </c>
      <c r="M253" s="74">
        <v>-131.88</v>
      </c>
      <c r="N253" s="73">
        <v>0</v>
      </c>
      <c r="O253" s="73">
        <v>0</v>
      </c>
      <c r="P253" s="73">
        <v>0</v>
      </c>
    </row>
    <row r="254" spans="1:16" ht="15.75" customHeight="1" x14ac:dyDescent="0.2">
      <c r="A254" s="70">
        <f t="shared" si="6"/>
        <v>45021</v>
      </c>
      <c r="B254" s="70">
        <f t="shared" si="7"/>
        <v>45049</v>
      </c>
      <c r="C254" s="66" t="s">
        <v>74</v>
      </c>
      <c r="D254" s="71">
        <v>9203841486</v>
      </c>
      <c r="E254" s="71" t="s">
        <v>75</v>
      </c>
      <c r="F254" s="72">
        <v>4.9399999999999999E-3</v>
      </c>
      <c r="G254" s="73">
        <v>-1470</v>
      </c>
      <c r="H254" s="73">
        <v>0</v>
      </c>
      <c r="I254" s="73">
        <v>-1470</v>
      </c>
      <c r="J254" s="73">
        <v>1100</v>
      </c>
      <c r="K254" s="73">
        <v>-1100</v>
      </c>
      <c r="L254" s="73">
        <v>-370</v>
      </c>
      <c r="M254" s="74">
        <v>-166.67</v>
      </c>
      <c r="N254" s="73">
        <v>0</v>
      </c>
      <c r="O254" s="73">
        <v>0</v>
      </c>
      <c r="P254" s="73">
        <v>0</v>
      </c>
    </row>
    <row r="255" spans="1:16" ht="15.75" customHeight="1" x14ac:dyDescent="0.2">
      <c r="A255" s="70">
        <f t="shared" si="6"/>
        <v>45021</v>
      </c>
      <c r="B255" s="70">
        <f t="shared" si="7"/>
        <v>45049</v>
      </c>
      <c r="C255" s="66" t="s">
        <v>74</v>
      </c>
      <c r="D255" s="71">
        <v>9299274345</v>
      </c>
      <c r="E255" s="71" t="s">
        <v>75</v>
      </c>
      <c r="F255" s="72">
        <v>2.0699999999999998E-3</v>
      </c>
      <c r="G255" s="73">
        <v>-616</v>
      </c>
      <c r="H255" s="73">
        <v>0</v>
      </c>
      <c r="I255" s="73">
        <v>-616</v>
      </c>
      <c r="J255" s="73">
        <v>515</v>
      </c>
      <c r="K255" s="73">
        <v>-515</v>
      </c>
      <c r="L255" s="73">
        <v>-101</v>
      </c>
      <c r="M255" s="74">
        <v>-78.02</v>
      </c>
      <c r="N255" s="73">
        <v>0</v>
      </c>
      <c r="O255" s="73">
        <v>0</v>
      </c>
      <c r="P255" s="73">
        <v>0</v>
      </c>
    </row>
    <row r="256" spans="1:16" ht="15.75" customHeight="1" x14ac:dyDescent="0.2">
      <c r="A256" s="70">
        <f t="shared" si="6"/>
        <v>45021</v>
      </c>
      <c r="B256" s="70">
        <f t="shared" si="7"/>
        <v>45049</v>
      </c>
      <c r="C256" s="66" t="s">
        <v>74</v>
      </c>
      <c r="D256" s="71">
        <v>9339952222</v>
      </c>
      <c r="E256" s="71" t="s">
        <v>75</v>
      </c>
      <c r="F256" s="72">
        <v>4.3499999999999997E-3</v>
      </c>
      <c r="G256" s="73">
        <v>-1294</v>
      </c>
      <c r="H256" s="73">
        <v>0</v>
      </c>
      <c r="I256" s="73">
        <v>-1294</v>
      </c>
      <c r="J256" s="73">
        <v>758</v>
      </c>
      <c r="K256" s="73">
        <v>-758</v>
      </c>
      <c r="L256" s="73">
        <v>-536</v>
      </c>
      <c r="M256" s="74">
        <v>-113.66</v>
      </c>
      <c r="N256" s="73">
        <v>186</v>
      </c>
      <c r="O256" s="73">
        <v>109</v>
      </c>
      <c r="P256" s="73">
        <v>463</v>
      </c>
    </row>
    <row r="257" spans="1:16" ht="15.75" customHeight="1" x14ac:dyDescent="0.2">
      <c r="A257" s="70">
        <f t="shared" si="6"/>
        <v>45021</v>
      </c>
      <c r="B257" s="70">
        <f t="shared" si="7"/>
        <v>45049</v>
      </c>
      <c r="C257" s="66" t="s">
        <v>74</v>
      </c>
      <c r="D257" s="71">
        <v>9417325230</v>
      </c>
      <c r="E257" s="71" t="s">
        <v>75</v>
      </c>
      <c r="F257" s="72">
        <v>2.9299999999999999E-3</v>
      </c>
      <c r="G257" s="73">
        <v>-872</v>
      </c>
      <c r="H257" s="73">
        <v>0</v>
      </c>
      <c r="I257" s="73">
        <v>-872</v>
      </c>
      <c r="J257" s="73">
        <v>581</v>
      </c>
      <c r="K257" s="73">
        <v>-581</v>
      </c>
      <c r="L257" s="73">
        <v>-291</v>
      </c>
      <c r="M257" s="74">
        <v>-88.02</v>
      </c>
      <c r="N257" s="73">
        <v>0</v>
      </c>
      <c r="O257" s="73">
        <v>0</v>
      </c>
      <c r="P257" s="73">
        <v>0</v>
      </c>
    </row>
    <row r="258" spans="1:16" ht="15.75" customHeight="1" x14ac:dyDescent="0.2">
      <c r="A258" s="70">
        <f t="shared" si="6"/>
        <v>45021</v>
      </c>
      <c r="B258" s="70">
        <f t="shared" si="7"/>
        <v>45049</v>
      </c>
      <c r="C258" s="66" t="s">
        <v>74</v>
      </c>
      <c r="D258" s="71">
        <v>9418027296</v>
      </c>
      <c r="E258" s="71" t="s">
        <v>75</v>
      </c>
      <c r="F258" s="72">
        <v>1.42E-3</v>
      </c>
      <c r="G258" s="73">
        <v>-422</v>
      </c>
      <c r="H258" s="73">
        <v>0</v>
      </c>
      <c r="I258" s="73">
        <v>-422</v>
      </c>
      <c r="J258" s="73">
        <v>190</v>
      </c>
      <c r="K258" s="73">
        <v>-190</v>
      </c>
      <c r="L258" s="73">
        <v>-232</v>
      </c>
      <c r="M258" s="74">
        <v>-28.8</v>
      </c>
      <c r="N258" s="73">
        <v>0</v>
      </c>
      <c r="O258" s="73">
        <v>0</v>
      </c>
      <c r="P258" s="73">
        <v>0</v>
      </c>
    </row>
    <row r="259" spans="1:16" ht="15.75" customHeight="1" x14ac:dyDescent="0.2">
      <c r="A259" s="70">
        <f t="shared" si="6"/>
        <v>45021</v>
      </c>
      <c r="B259" s="70">
        <f t="shared" si="7"/>
        <v>45049</v>
      </c>
      <c r="C259" s="66" t="s">
        <v>74</v>
      </c>
      <c r="D259" s="71">
        <v>9464101851</v>
      </c>
      <c r="E259" s="71" t="s">
        <v>75</v>
      </c>
      <c r="F259" s="72">
        <v>3.3700000000000002E-3</v>
      </c>
      <c r="G259" s="73">
        <v>-1003</v>
      </c>
      <c r="H259" s="73">
        <v>0</v>
      </c>
      <c r="I259" s="73">
        <v>-1003</v>
      </c>
      <c r="J259" s="73">
        <v>943</v>
      </c>
      <c r="K259" s="73">
        <v>-943</v>
      </c>
      <c r="L259" s="73">
        <v>-60</v>
      </c>
      <c r="M259" s="74">
        <v>-142.88</v>
      </c>
      <c r="N259" s="73">
        <v>0</v>
      </c>
      <c r="O259" s="73">
        <v>0</v>
      </c>
      <c r="P259" s="73">
        <v>0</v>
      </c>
    </row>
    <row r="260" spans="1:16" ht="15.75" customHeight="1" x14ac:dyDescent="0.2">
      <c r="A260" s="70">
        <f t="shared" si="6"/>
        <v>45021</v>
      </c>
      <c r="B260" s="70">
        <f t="shared" si="7"/>
        <v>45049</v>
      </c>
      <c r="C260" s="66" t="s">
        <v>74</v>
      </c>
      <c r="D260" s="71">
        <v>9477748843</v>
      </c>
      <c r="E260" s="71" t="s">
        <v>75</v>
      </c>
      <c r="F260" s="72">
        <v>1.8400000000000001E-3</v>
      </c>
      <c r="G260" s="73">
        <v>-547</v>
      </c>
      <c r="H260" s="73">
        <v>0</v>
      </c>
      <c r="I260" s="73">
        <v>-547</v>
      </c>
      <c r="J260" s="73">
        <v>373</v>
      </c>
      <c r="K260" s="73">
        <v>-373</v>
      </c>
      <c r="L260" s="73">
        <v>-174</v>
      </c>
      <c r="M260" s="74">
        <v>-57.66</v>
      </c>
      <c r="N260" s="73">
        <v>0</v>
      </c>
      <c r="O260" s="73">
        <v>0</v>
      </c>
      <c r="P260" s="73">
        <v>0</v>
      </c>
    </row>
    <row r="261" spans="1:16" ht="15.75" customHeight="1" x14ac:dyDescent="0.2">
      <c r="A261" s="70">
        <f t="shared" si="6"/>
        <v>45021</v>
      </c>
      <c r="B261" s="70">
        <f t="shared" si="7"/>
        <v>45049</v>
      </c>
      <c r="C261" s="66" t="s">
        <v>74</v>
      </c>
      <c r="D261" s="71">
        <v>9586129147</v>
      </c>
      <c r="E261" s="71" t="s">
        <v>75</v>
      </c>
      <c r="F261" s="72">
        <v>5.4799999999999996E-3</v>
      </c>
      <c r="G261" s="73">
        <v>-1630</v>
      </c>
      <c r="H261" s="73">
        <v>0</v>
      </c>
      <c r="I261" s="73">
        <v>-1630</v>
      </c>
      <c r="J261" s="73">
        <v>1571</v>
      </c>
      <c r="K261" s="73">
        <v>-1571</v>
      </c>
      <c r="L261" s="73">
        <v>-59</v>
      </c>
      <c r="M261" s="74">
        <v>-238.02</v>
      </c>
      <c r="N261" s="73">
        <v>0</v>
      </c>
      <c r="O261" s="73">
        <v>0</v>
      </c>
      <c r="P261" s="73">
        <v>0</v>
      </c>
    </row>
    <row r="262" spans="1:16" ht="15.75" customHeight="1" x14ac:dyDescent="0.2">
      <c r="A262" s="70">
        <f t="shared" ref="A262:A274" si="8">$A$2</f>
        <v>45021</v>
      </c>
      <c r="B262" s="70">
        <f t="shared" ref="B262:B274" si="9">$B$2</f>
        <v>45049</v>
      </c>
      <c r="C262" s="66" t="s">
        <v>74</v>
      </c>
      <c r="D262" s="71">
        <v>9595500496</v>
      </c>
      <c r="E262" s="71" t="s">
        <v>75</v>
      </c>
      <c r="F262" s="72">
        <v>4.1599999999999996E-3</v>
      </c>
      <c r="G262" s="73">
        <v>-1238</v>
      </c>
      <c r="H262" s="73">
        <v>0</v>
      </c>
      <c r="I262" s="73">
        <v>-1238</v>
      </c>
      <c r="J262" s="73">
        <v>730</v>
      </c>
      <c r="K262" s="73">
        <v>-730</v>
      </c>
      <c r="L262" s="73">
        <v>-508</v>
      </c>
      <c r="M262" s="74">
        <v>-110.61</v>
      </c>
      <c r="N262" s="73">
        <v>0</v>
      </c>
      <c r="O262" s="73">
        <v>0</v>
      </c>
      <c r="P262" s="73">
        <v>0</v>
      </c>
    </row>
    <row r="263" spans="1:16" ht="15.75" customHeight="1" x14ac:dyDescent="0.2">
      <c r="A263" s="70">
        <f t="shared" si="8"/>
        <v>45021</v>
      </c>
      <c r="B263" s="70">
        <f t="shared" si="9"/>
        <v>45049</v>
      </c>
      <c r="C263" s="66" t="s">
        <v>74</v>
      </c>
      <c r="D263" s="71">
        <v>9605721331</v>
      </c>
      <c r="E263" s="71" t="s">
        <v>75</v>
      </c>
      <c r="F263" s="72">
        <v>1.1199999999999999E-3</v>
      </c>
      <c r="G263" s="73">
        <v>-333</v>
      </c>
      <c r="H263" s="73">
        <v>0</v>
      </c>
      <c r="I263" s="73">
        <v>-333</v>
      </c>
      <c r="J263" s="73">
        <v>320</v>
      </c>
      <c r="K263" s="73">
        <v>-320</v>
      </c>
      <c r="L263" s="73">
        <v>-13</v>
      </c>
      <c r="M263" s="74">
        <v>-48.49</v>
      </c>
      <c r="N263" s="73">
        <v>0</v>
      </c>
      <c r="O263" s="73">
        <v>0</v>
      </c>
      <c r="P263" s="73">
        <v>0</v>
      </c>
    </row>
    <row r="264" spans="1:16" ht="15.75" customHeight="1" x14ac:dyDescent="0.2">
      <c r="A264" s="70">
        <f t="shared" si="8"/>
        <v>45021</v>
      </c>
      <c r="B264" s="70">
        <f t="shared" si="9"/>
        <v>45049</v>
      </c>
      <c r="C264" s="66" t="s">
        <v>74</v>
      </c>
      <c r="D264" s="71">
        <v>9611901919</v>
      </c>
      <c r="E264" s="71" t="s">
        <v>75</v>
      </c>
      <c r="F264" s="72">
        <v>7.0200000000000002E-3</v>
      </c>
      <c r="G264" s="73">
        <v>-2089</v>
      </c>
      <c r="H264" s="73">
        <v>0</v>
      </c>
      <c r="I264" s="73">
        <v>-2089</v>
      </c>
      <c r="J264" s="73">
        <v>1418</v>
      </c>
      <c r="K264" s="73">
        <v>-1418</v>
      </c>
      <c r="L264" s="73">
        <v>-671</v>
      </c>
      <c r="M264" s="74">
        <v>-214.85</v>
      </c>
      <c r="N264" s="73">
        <v>0</v>
      </c>
      <c r="O264" s="73">
        <v>0</v>
      </c>
      <c r="P264" s="73">
        <v>0</v>
      </c>
    </row>
    <row r="265" spans="1:16" ht="15.75" customHeight="1" x14ac:dyDescent="0.2">
      <c r="A265" s="70">
        <f t="shared" si="8"/>
        <v>45021</v>
      </c>
      <c r="B265" s="70">
        <f t="shared" si="9"/>
        <v>45049</v>
      </c>
      <c r="C265" s="66" t="s">
        <v>74</v>
      </c>
      <c r="D265" s="71">
        <v>9626707856</v>
      </c>
      <c r="E265" s="71" t="s">
        <v>75</v>
      </c>
      <c r="F265" s="72">
        <v>3.0300000000000001E-3</v>
      </c>
      <c r="G265" s="73">
        <v>-901</v>
      </c>
      <c r="H265" s="73">
        <v>0</v>
      </c>
      <c r="I265" s="73">
        <v>-901</v>
      </c>
      <c r="J265" s="73">
        <v>623</v>
      </c>
      <c r="K265" s="73">
        <v>-623</v>
      </c>
      <c r="L265" s="73">
        <v>-278</v>
      </c>
      <c r="M265" s="74">
        <v>-94.39</v>
      </c>
      <c r="N265" s="73">
        <v>0</v>
      </c>
      <c r="O265" s="73">
        <v>0</v>
      </c>
      <c r="P265" s="73">
        <v>0</v>
      </c>
    </row>
    <row r="266" spans="1:16" ht="15.75" customHeight="1" x14ac:dyDescent="0.2">
      <c r="A266" s="70">
        <f t="shared" si="8"/>
        <v>45021</v>
      </c>
      <c r="B266" s="70">
        <f t="shared" si="9"/>
        <v>45049</v>
      </c>
      <c r="C266" s="66" t="s">
        <v>74</v>
      </c>
      <c r="D266" s="71">
        <v>9681992780</v>
      </c>
      <c r="E266" s="71" t="s">
        <v>75</v>
      </c>
      <c r="F266" s="72">
        <v>5.3400000000000001E-3</v>
      </c>
      <c r="G266" s="73">
        <v>-1589</v>
      </c>
      <c r="H266" s="73">
        <v>0</v>
      </c>
      <c r="I266" s="73">
        <v>-1589</v>
      </c>
      <c r="J266" s="73">
        <v>1002</v>
      </c>
      <c r="K266" s="73">
        <v>-1002</v>
      </c>
      <c r="L266" s="73">
        <v>-587</v>
      </c>
      <c r="M266" s="74">
        <v>-152</v>
      </c>
      <c r="N266" s="73">
        <v>264</v>
      </c>
      <c r="O266" s="73">
        <v>222</v>
      </c>
      <c r="P266" s="73">
        <v>516</v>
      </c>
    </row>
    <row r="267" spans="1:16" ht="15.75" customHeight="1" x14ac:dyDescent="0.2">
      <c r="A267" s="70">
        <f t="shared" si="8"/>
        <v>45021</v>
      </c>
      <c r="B267" s="70">
        <f t="shared" si="9"/>
        <v>45049</v>
      </c>
      <c r="C267" s="66" t="s">
        <v>74</v>
      </c>
      <c r="D267" s="71">
        <v>9701860669</v>
      </c>
      <c r="E267" s="71" t="s">
        <v>75</v>
      </c>
      <c r="F267" s="72">
        <v>6.3000000000000003E-4</v>
      </c>
      <c r="G267" s="73">
        <v>-187</v>
      </c>
      <c r="H267" s="73">
        <v>0</v>
      </c>
      <c r="I267" s="73">
        <v>-187</v>
      </c>
      <c r="J267" s="73">
        <v>132</v>
      </c>
      <c r="K267" s="73">
        <v>-132</v>
      </c>
      <c r="L267" s="73">
        <v>-55</v>
      </c>
      <c r="M267" s="74">
        <v>-20</v>
      </c>
      <c r="N267" s="73">
        <v>0</v>
      </c>
      <c r="O267" s="73">
        <v>0</v>
      </c>
      <c r="P267" s="73">
        <v>0</v>
      </c>
    </row>
    <row r="268" spans="1:16" ht="15.75" customHeight="1" x14ac:dyDescent="0.2">
      <c r="A268" s="70">
        <f t="shared" si="8"/>
        <v>45021</v>
      </c>
      <c r="B268" s="70">
        <f t="shared" si="9"/>
        <v>45049</v>
      </c>
      <c r="C268" s="66" t="s">
        <v>74</v>
      </c>
      <c r="D268" s="71">
        <v>9750713763</v>
      </c>
      <c r="E268" s="71" t="s">
        <v>75</v>
      </c>
      <c r="F268" s="72">
        <v>1.8699999999999999E-3</v>
      </c>
      <c r="G268" s="73">
        <v>-556</v>
      </c>
      <c r="H268" s="73">
        <v>0</v>
      </c>
      <c r="I268" s="73">
        <v>-556</v>
      </c>
      <c r="J268" s="73">
        <v>366</v>
      </c>
      <c r="K268" s="73">
        <v>-366</v>
      </c>
      <c r="L268" s="73">
        <v>-190</v>
      </c>
      <c r="M268" s="74">
        <v>-55.45</v>
      </c>
      <c r="N268" s="73">
        <v>0</v>
      </c>
      <c r="O268" s="73">
        <v>0</v>
      </c>
      <c r="P268" s="73">
        <v>0</v>
      </c>
    </row>
    <row r="269" spans="1:16" ht="15.75" customHeight="1" x14ac:dyDescent="0.2">
      <c r="A269" s="70">
        <f t="shared" si="8"/>
        <v>45021</v>
      </c>
      <c r="B269" s="70">
        <f t="shared" si="9"/>
        <v>45049</v>
      </c>
      <c r="C269" s="66" t="s">
        <v>74</v>
      </c>
      <c r="D269" s="71">
        <v>9781292386</v>
      </c>
      <c r="E269" s="71" t="s">
        <v>75</v>
      </c>
      <c r="F269" s="72">
        <v>1.81E-3</v>
      </c>
      <c r="G269" s="73">
        <v>-539</v>
      </c>
      <c r="H269" s="73">
        <v>0</v>
      </c>
      <c r="I269" s="73">
        <v>-539</v>
      </c>
      <c r="J269" s="73">
        <v>337</v>
      </c>
      <c r="K269" s="73">
        <v>-337</v>
      </c>
      <c r="L269" s="73">
        <v>-202</v>
      </c>
      <c r="M269" s="74">
        <v>-54.87</v>
      </c>
      <c r="N269" s="73">
        <v>0</v>
      </c>
      <c r="O269" s="73">
        <v>0</v>
      </c>
      <c r="P269" s="73">
        <v>0</v>
      </c>
    </row>
    <row r="270" spans="1:16" ht="15.75" customHeight="1" x14ac:dyDescent="0.2">
      <c r="A270" s="70">
        <f t="shared" si="8"/>
        <v>45021</v>
      </c>
      <c r="B270" s="70">
        <f t="shared" si="9"/>
        <v>45049</v>
      </c>
      <c r="C270" s="66" t="s">
        <v>74</v>
      </c>
      <c r="D270" s="71">
        <v>9804174043</v>
      </c>
      <c r="E270" s="71" t="s">
        <v>75</v>
      </c>
      <c r="F270" s="72">
        <v>5.3200000000000001E-3</v>
      </c>
      <c r="G270" s="73">
        <v>-1583</v>
      </c>
      <c r="H270" s="73">
        <v>0</v>
      </c>
      <c r="I270" s="73">
        <v>-1583</v>
      </c>
      <c r="J270" s="73">
        <v>883</v>
      </c>
      <c r="K270" s="73">
        <v>-883</v>
      </c>
      <c r="L270" s="73">
        <v>-700</v>
      </c>
      <c r="M270" s="74">
        <v>-133.79</v>
      </c>
      <c r="N270" s="73">
        <v>0</v>
      </c>
      <c r="O270" s="73">
        <v>0</v>
      </c>
      <c r="P270" s="73">
        <v>0</v>
      </c>
    </row>
    <row r="271" spans="1:16" ht="15.75" customHeight="1" x14ac:dyDescent="0.2">
      <c r="A271" s="70">
        <f t="shared" si="8"/>
        <v>45021</v>
      </c>
      <c r="B271" s="70">
        <f t="shared" si="9"/>
        <v>45049</v>
      </c>
      <c r="C271" s="66" t="s">
        <v>74</v>
      </c>
      <c r="D271" s="71">
        <v>9805504060</v>
      </c>
      <c r="E271" s="71" t="s">
        <v>75</v>
      </c>
      <c r="F271" s="72">
        <v>1.14E-3</v>
      </c>
      <c r="G271" s="73">
        <v>-339</v>
      </c>
      <c r="H271" s="73">
        <v>0</v>
      </c>
      <c r="I271" s="73">
        <v>-339</v>
      </c>
      <c r="J271" s="73">
        <v>217</v>
      </c>
      <c r="K271" s="73">
        <v>-217</v>
      </c>
      <c r="L271" s="73">
        <v>-122</v>
      </c>
      <c r="M271" s="74">
        <v>-32.869999999999997</v>
      </c>
      <c r="N271" s="73">
        <v>0</v>
      </c>
      <c r="O271" s="73">
        <v>0</v>
      </c>
      <c r="P271" s="73">
        <v>0</v>
      </c>
    </row>
    <row r="272" spans="1:16" ht="15.75" customHeight="1" x14ac:dyDescent="0.2">
      <c r="A272" s="70">
        <f t="shared" si="8"/>
        <v>45021</v>
      </c>
      <c r="B272" s="70">
        <f t="shared" si="9"/>
        <v>45049</v>
      </c>
      <c r="C272" s="66" t="s">
        <v>74</v>
      </c>
      <c r="D272" s="71">
        <v>9832207847</v>
      </c>
      <c r="E272" s="71" t="s">
        <v>75</v>
      </c>
      <c r="F272" s="72">
        <v>3.1099999999999999E-3</v>
      </c>
      <c r="G272" s="73">
        <v>-925</v>
      </c>
      <c r="H272" s="73">
        <v>0</v>
      </c>
      <c r="I272" s="73">
        <v>-925</v>
      </c>
      <c r="J272" s="73">
        <v>500</v>
      </c>
      <c r="K272" s="73">
        <v>-500</v>
      </c>
      <c r="L272" s="73">
        <v>-425</v>
      </c>
      <c r="M272" s="74">
        <v>-75.760000000000005</v>
      </c>
      <c r="N272" s="73">
        <v>0</v>
      </c>
      <c r="O272" s="73">
        <v>0</v>
      </c>
      <c r="P272" s="73">
        <v>0</v>
      </c>
    </row>
    <row r="273" spans="1:16" ht="15.75" customHeight="1" x14ac:dyDescent="0.2">
      <c r="A273" s="70">
        <f t="shared" si="8"/>
        <v>45021</v>
      </c>
      <c r="B273" s="70">
        <f t="shared" si="9"/>
        <v>45049</v>
      </c>
      <c r="C273" s="66" t="s">
        <v>74</v>
      </c>
      <c r="D273" s="71">
        <v>9919168625</v>
      </c>
      <c r="E273" s="71" t="s">
        <v>75</v>
      </c>
      <c r="F273" s="72">
        <v>1.7600000000000001E-3</v>
      </c>
      <c r="G273" s="73">
        <v>-524</v>
      </c>
      <c r="H273" s="73">
        <v>0</v>
      </c>
      <c r="I273" s="73">
        <v>-524</v>
      </c>
      <c r="J273" s="73">
        <v>410</v>
      </c>
      <c r="K273" s="73">
        <v>-410</v>
      </c>
      <c r="L273" s="73">
        <v>-114</v>
      </c>
      <c r="M273" s="74">
        <v>-63.39</v>
      </c>
      <c r="N273" s="73">
        <v>0</v>
      </c>
      <c r="O273" s="73">
        <v>0</v>
      </c>
      <c r="P273" s="73">
        <v>0</v>
      </c>
    </row>
    <row r="274" spans="1:16" ht="15.75" customHeight="1" x14ac:dyDescent="0.2">
      <c r="A274" s="70">
        <f t="shared" si="8"/>
        <v>45021</v>
      </c>
      <c r="B274" s="70">
        <f t="shared" si="9"/>
        <v>45049</v>
      </c>
      <c r="C274" s="66" t="s">
        <v>74</v>
      </c>
      <c r="D274" s="71">
        <v>9930938131</v>
      </c>
      <c r="E274" s="71" t="s">
        <v>75</v>
      </c>
      <c r="F274" s="72">
        <v>1.23E-3</v>
      </c>
      <c r="G274" s="73">
        <v>-366</v>
      </c>
      <c r="H274" s="73">
        <v>0</v>
      </c>
      <c r="I274" s="73">
        <v>-366</v>
      </c>
      <c r="J274" s="73">
        <v>225</v>
      </c>
      <c r="K274" s="73">
        <v>-225</v>
      </c>
      <c r="L274" s="73">
        <v>-141</v>
      </c>
      <c r="M274" s="74">
        <v>-34.79</v>
      </c>
      <c r="N274" s="73">
        <v>0</v>
      </c>
      <c r="O274" s="73">
        <v>0</v>
      </c>
      <c r="P274" s="73">
        <v>0</v>
      </c>
    </row>
    <row r="275" spans="1:16" ht="15.75" customHeight="1" x14ac:dyDescent="0.2"/>
    <row r="276" spans="1:16" ht="15.75" customHeight="1" x14ac:dyDescent="0.2"/>
    <row r="277" spans="1:16" ht="15.75" customHeight="1" x14ac:dyDescent="0.2"/>
    <row r="278" spans="1:16" ht="15.75" customHeight="1" x14ac:dyDescent="0.2"/>
    <row r="279" spans="1:16" ht="15.75" customHeight="1" x14ac:dyDescent="0.2"/>
    <row r="280" spans="1:16" ht="15.75" customHeight="1" x14ac:dyDescent="0.2"/>
    <row r="281" spans="1:16" ht="15.75" customHeight="1" x14ac:dyDescent="0.2"/>
    <row r="282" spans="1:16" ht="15.75" customHeight="1" x14ac:dyDescent="0.2"/>
    <row r="283" spans="1:16" ht="15.75" customHeight="1" x14ac:dyDescent="0.2"/>
    <row r="284" spans="1:16" ht="15.75" customHeight="1" x14ac:dyDescent="0.2"/>
    <row r="285" spans="1:16" ht="15.75" customHeight="1" x14ac:dyDescent="0.2"/>
    <row r="286" spans="1:16" ht="15.75" customHeight="1" x14ac:dyDescent="0.2"/>
    <row r="287" spans="1:16" ht="15.75" customHeight="1" x14ac:dyDescent="0.2"/>
    <row r="288" spans="1:16" ht="15.75" customHeight="1" x14ac:dyDescent="0.2"/>
    <row r="289" s="66" customFormat="1" ht="15.75" customHeight="1" x14ac:dyDescent="0.2"/>
    <row r="290" s="66" customFormat="1" ht="15.75" customHeight="1" x14ac:dyDescent="0.2"/>
    <row r="291" s="66" customFormat="1" ht="15.75" customHeight="1" x14ac:dyDescent="0.2"/>
    <row r="292" s="66" customFormat="1" ht="15.75" customHeight="1" x14ac:dyDescent="0.2"/>
    <row r="293" s="66" customFormat="1" ht="15.75" customHeight="1" x14ac:dyDescent="0.2"/>
    <row r="294" s="66" customFormat="1" ht="15.75" customHeight="1" x14ac:dyDescent="0.2"/>
    <row r="295" s="66" customFormat="1" ht="15.75" customHeight="1" x14ac:dyDescent="0.2"/>
    <row r="296" s="66" customFormat="1" ht="15.75" customHeight="1" x14ac:dyDescent="0.2"/>
    <row r="297" s="66" customFormat="1" ht="15.75" customHeight="1" x14ac:dyDescent="0.2"/>
    <row r="298" s="66" customFormat="1" ht="15.75" customHeight="1" x14ac:dyDescent="0.2"/>
    <row r="299" s="66" customFormat="1" ht="15.75" customHeight="1" x14ac:dyDescent="0.2"/>
    <row r="300" s="66" customFormat="1" ht="15.75" customHeight="1" x14ac:dyDescent="0.2"/>
    <row r="301" s="66" customFormat="1" ht="15.75" customHeight="1" x14ac:dyDescent="0.2"/>
    <row r="302" s="66" customFormat="1" ht="15.75" customHeight="1" x14ac:dyDescent="0.2"/>
    <row r="303" s="66" customFormat="1" ht="15.75" customHeight="1" x14ac:dyDescent="0.2"/>
    <row r="304" s="66" customFormat="1" ht="15.75" customHeight="1" x14ac:dyDescent="0.2"/>
    <row r="305" s="66" customFormat="1" ht="15.75" customHeight="1" x14ac:dyDescent="0.2"/>
    <row r="306" s="66" customFormat="1" ht="15.75" customHeight="1" x14ac:dyDescent="0.2"/>
    <row r="307" s="66" customFormat="1" ht="15.75" customHeight="1" x14ac:dyDescent="0.2"/>
    <row r="308" s="66" customFormat="1" ht="15.75" customHeight="1" x14ac:dyDescent="0.2"/>
    <row r="309" s="66" customFormat="1" ht="15.75" customHeight="1" x14ac:dyDescent="0.2"/>
    <row r="310" s="66" customFormat="1" ht="15.75" customHeight="1" x14ac:dyDescent="0.2"/>
    <row r="311" s="66" customFormat="1" ht="15.75" customHeight="1" x14ac:dyDescent="0.2"/>
    <row r="312" s="66" customFormat="1" ht="15.75" customHeight="1" x14ac:dyDescent="0.2"/>
    <row r="313" s="66" customFormat="1" ht="15.75" customHeight="1" x14ac:dyDescent="0.2"/>
    <row r="314" s="66" customFormat="1" ht="15.75" customHeight="1" x14ac:dyDescent="0.2"/>
    <row r="315" s="66" customFormat="1" ht="15.75" customHeight="1" x14ac:dyDescent="0.2"/>
    <row r="316" s="66" customFormat="1" ht="15.75" customHeight="1" x14ac:dyDescent="0.2"/>
    <row r="317" s="66" customFormat="1" ht="15.75" customHeight="1" x14ac:dyDescent="0.2"/>
    <row r="318" s="66" customFormat="1" ht="15.75" customHeight="1" x14ac:dyDescent="0.2"/>
    <row r="319" s="66" customFormat="1" ht="15.75" customHeight="1" x14ac:dyDescent="0.2"/>
    <row r="320" s="66" customFormat="1" ht="15.75" customHeight="1" x14ac:dyDescent="0.2"/>
    <row r="321" s="66" customFormat="1" ht="15.75" customHeight="1" x14ac:dyDescent="0.2"/>
    <row r="322" s="66" customFormat="1" ht="15.75" customHeight="1" x14ac:dyDescent="0.2"/>
    <row r="323" s="66" customFormat="1" ht="15.75" customHeight="1" x14ac:dyDescent="0.2"/>
    <row r="324" s="66" customFormat="1" ht="15.75" customHeight="1" x14ac:dyDescent="0.2"/>
    <row r="325" s="66" customFormat="1" ht="15.75" customHeight="1" x14ac:dyDescent="0.2"/>
    <row r="326" s="66" customFormat="1" ht="15.75" customHeight="1" x14ac:dyDescent="0.2"/>
    <row r="327" s="66" customFormat="1" ht="15.75" customHeight="1" x14ac:dyDescent="0.2"/>
    <row r="328" s="66" customFormat="1" ht="15.75" customHeight="1" x14ac:dyDescent="0.2"/>
    <row r="329" s="66" customFormat="1" ht="15.75" customHeight="1" x14ac:dyDescent="0.2"/>
    <row r="330" s="66" customFormat="1" ht="15.75" customHeight="1" x14ac:dyDescent="0.2"/>
    <row r="331" s="66" customFormat="1" ht="15.75" customHeight="1" x14ac:dyDescent="0.2"/>
    <row r="332" s="66" customFormat="1" ht="15.75" customHeight="1" x14ac:dyDescent="0.2"/>
    <row r="333" s="66" customFormat="1" ht="15.75" customHeight="1" x14ac:dyDescent="0.2"/>
    <row r="334" s="66" customFormat="1" ht="15.75" customHeight="1" x14ac:dyDescent="0.2"/>
    <row r="335" s="66" customFormat="1" ht="15.75" customHeight="1" x14ac:dyDescent="0.2"/>
    <row r="336" s="66" customFormat="1" ht="15.75" customHeight="1" x14ac:dyDescent="0.2"/>
    <row r="337" s="66" customFormat="1" ht="15.75" customHeight="1" x14ac:dyDescent="0.2"/>
    <row r="338" s="66" customFormat="1" ht="15.75" customHeight="1" x14ac:dyDescent="0.2"/>
    <row r="339" s="66" customFormat="1" ht="15.75" customHeight="1" x14ac:dyDescent="0.2"/>
    <row r="340" s="66" customFormat="1" ht="15.75" customHeight="1" x14ac:dyDescent="0.2"/>
    <row r="341" s="66" customFormat="1" ht="15.75" customHeight="1" x14ac:dyDescent="0.2"/>
    <row r="342" s="66" customFormat="1" ht="15.75" customHeight="1" x14ac:dyDescent="0.2"/>
    <row r="343" s="66" customFormat="1" ht="15.75" customHeight="1" x14ac:dyDescent="0.2"/>
    <row r="344" s="66" customFormat="1" ht="15.75" customHeight="1" x14ac:dyDescent="0.2"/>
    <row r="345" s="66" customFormat="1" ht="15.75" customHeight="1" x14ac:dyDescent="0.2"/>
    <row r="346" s="66" customFormat="1" ht="15.75" customHeight="1" x14ac:dyDescent="0.2"/>
    <row r="347" s="66" customFormat="1" ht="15.75" customHeight="1" x14ac:dyDescent="0.2"/>
    <row r="348" s="66" customFormat="1" ht="15.75" customHeight="1" x14ac:dyDescent="0.2"/>
    <row r="349" s="66" customFormat="1" ht="15.75" customHeight="1" x14ac:dyDescent="0.2"/>
    <row r="350" s="66" customFormat="1" ht="15.75" customHeight="1" x14ac:dyDescent="0.2"/>
    <row r="351" s="66" customFormat="1" ht="15.75" customHeight="1" x14ac:dyDescent="0.2"/>
    <row r="352" s="66" customFormat="1" ht="15.75" customHeight="1" x14ac:dyDescent="0.2"/>
    <row r="353" s="66" customFormat="1" ht="15.75" customHeight="1" x14ac:dyDescent="0.2"/>
    <row r="354" s="66" customFormat="1" ht="15.75" customHeight="1" x14ac:dyDescent="0.2"/>
    <row r="355" s="66" customFormat="1" ht="15.75" customHeight="1" x14ac:dyDescent="0.2"/>
    <row r="356" s="66" customFormat="1" ht="15.75" customHeight="1" x14ac:dyDescent="0.2"/>
    <row r="357" s="66" customFormat="1" ht="15.75" customHeight="1" x14ac:dyDescent="0.2"/>
    <row r="358" s="66" customFormat="1" ht="15.75" customHeight="1" x14ac:dyDescent="0.2"/>
    <row r="359" s="66" customFormat="1" ht="15.75" customHeight="1" x14ac:dyDescent="0.2"/>
    <row r="360" s="66" customFormat="1" ht="15.75" customHeight="1" x14ac:dyDescent="0.2"/>
    <row r="361" s="66" customFormat="1" ht="15.75" customHeight="1" x14ac:dyDescent="0.2"/>
    <row r="362" s="66" customFormat="1" ht="15.75" customHeight="1" x14ac:dyDescent="0.2"/>
    <row r="363" s="66" customFormat="1" ht="15.75" customHeight="1" x14ac:dyDescent="0.2"/>
    <row r="364" s="66" customFormat="1" ht="15.75" customHeight="1" x14ac:dyDescent="0.2"/>
    <row r="365" s="66" customFormat="1" ht="15.75" customHeight="1" x14ac:dyDescent="0.2"/>
    <row r="366" s="66" customFormat="1" ht="15.75" customHeight="1" x14ac:dyDescent="0.2"/>
    <row r="367" s="66" customFormat="1" ht="15.75" customHeight="1" x14ac:dyDescent="0.2"/>
    <row r="368" s="66" customFormat="1" ht="15.75" customHeight="1" x14ac:dyDescent="0.2"/>
    <row r="369" s="66" customFormat="1" ht="15.75" customHeight="1" x14ac:dyDescent="0.2"/>
    <row r="370" s="66" customFormat="1" ht="15.75" customHeight="1" x14ac:dyDescent="0.2"/>
    <row r="371" s="66" customFormat="1" ht="15.75" customHeight="1" x14ac:dyDescent="0.2"/>
    <row r="372" s="66" customFormat="1" ht="15.75" customHeight="1" x14ac:dyDescent="0.2"/>
    <row r="373" s="66" customFormat="1" ht="15.75" customHeight="1" x14ac:dyDescent="0.2"/>
    <row r="374" s="66" customFormat="1" ht="15.75" customHeight="1" x14ac:dyDescent="0.2"/>
    <row r="375" s="66" customFormat="1" ht="15.75" customHeight="1" x14ac:dyDescent="0.2"/>
    <row r="376" s="66" customFormat="1" ht="15.75" customHeight="1" x14ac:dyDescent="0.2"/>
    <row r="377" s="66" customFormat="1" ht="15.75" customHeight="1" x14ac:dyDescent="0.2"/>
    <row r="378" s="66" customFormat="1" ht="15.75" customHeight="1" x14ac:dyDescent="0.2"/>
    <row r="379" s="66" customFormat="1" ht="15.75" customHeight="1" x14ac:dyDescent="0.2"/>
    <row r="380" s="66" customFormat="1" ht="15.75" customHeight="1" x14ac:dyDescent="0.2"/>
    <row r="381" s="66" customFormat="1" ht="15.75" customHeight="1" x14ac:dyDescent="0.2"/>
    <row r="382" s="66" customFormat="1" ht="15.75" customHeight="1" x14ac:dyDescent="0.2"/>
    <row r="383" s="66" customFormat="1" ht="15.75" customHeight="1" x14ac:dyDescent="0.2"/>
    <row r="384" s="66" customFormat="1" ht="15.75" customHeight="1" x14ac:dyDescent="0.2"/>
    <row r="385" s="66" customFormat="1" ht="15.75" customHeight="1" x14ac:dyDescent="0.2"/>
    <row r="386" s="66" customFormat="1" ht="15.75" customHeight="1" x14ac:dyDescent="0.2"/>
    <row r="387" s="66" customFormat="1" ht="15.75" customHeight="1" x14ac:dyDescent="0.2"/>
    <row r="388" s="66" customFormat="1" ht="15.75" customHeight="1" x14ac:dyDescent="0.2"/>
    <row r="389" s="66" customFormat="1" ht="15.75" customHeight="1" x14ac:dyDescent="0.2"/>
    <row r="390" s="66" customFormat="1" ht="15.75" customHeight="1" x14ac:dyDescent="0.2"/>
    <row r="391" s="66" customFormat="1" ht="15.75" customHeight="1" x14ac:dyDescent="0.2"/>
    <row r="392" s="66" customFormat="1" ht="15.75" customHeight="1" x14ac:dyDescent="0.2"/>
    <row r="393" s="66" customFormat="1" ht="15.75" customHeight="1" x14ac:dyDescent="0.2"/>
    <row r="394" s="66" customFormat="1" ht="15.75" customHeight="1" x14ac:dyDescent="0.2"/>
    <row r="395" s="66" customFormat="1" ht="15.75" customHeight="1" x14ac:dyDescent="0.2"/>
    <row r="396" s="66" customFormat="1" ht="15.75" customHeight="1" x14ac:dyDescent="0.2"/>
    <row r="397" s="66" customFormat="1" ht="15.75" customHeight="1" x14ac:dyDescent="0.2"/>
    <row r="398" s="66" customFormat="1" ht="15.75" customHeight="1" x14ac:dyDescent="0.2"/>
    <row r="399" s="66" customFormat="1" ht="15.75" customHeight="1" x14ac:dyDescent="0.2"/>
    <row r="400" s="66" customFormat="1" ht="15.75" customHeight="1" x14ac:dyDescent="0.2"/>
    <row r="401" s="66" customFormat="1" ht="15.75" customHeight="1" x14ac:dyDescent="0.2"/>
    <row r="402" s="66" customFormat="1" ht="15.75" customHeight="1" x14ac:dyDescent="0.2"/>
    <row r="403" s="66" customFormat="1" ht="15.75" customHeight="1" x14ac:dyDescent="0.2"/>
    <row r="404" s="66" customFormat="1" ht="15.75" customHeight="1" x14ac:dyDescent="0.2"/>
    <row r="405" s="66" customFormat="1" ht="15.75" customHeight="1" x14ac:dyDescent="0.2"/>
    <row r="406" s="66" customFormat="1" ht="15.75" customHeight="1" x14ac:dyDescent="0.2"/>
    <row r="407" s="66" customFormat="1" ht="15.75" customHeight="1" x14ac:dyDescent="0.2"/>
    <row r="408" s="66" customFormat="1" ht="15.75" customHeight="1" x14ac:dyDescent="0.2"/>
    <row r="409" s="66" customFormat="1" ht="15.75" customHeight="1" x14ac:dyDescent="0.2"/>
    <row r="410" s="66" customFormat="1" ht="15.75" customHeight="1" x14ac:dyDescent="0.2"/>
    <row r="411" s="66" customFormat="1" ht="15.75" customHeight="1" x14ac:dyDescent="0.2"/>
    <row r="412" s="66" customFormat="1" ht="15.75" customHeight="1" x14ac:dyDescent="0.2"/>
    <row r="413" s="66" customFormat="1" ht="15.75" customHeight="1" x14ac:dyDescent="0.2"/>
    <row r="414" s="66" customFormat="1" ht="15.75" customHeight="1" x14ac:dyDescent="0.2"/>
    <row r="415" s="66" customFormat="1" ht="15.75" customHeight="1" x14ac:dyDescent="0.2"/>
    <row r="416" s="66" customFormat="1" ht="15.75" customHeight="1" x14ac:dyDescent="0.2"/>
    <row r="417" s="66" customFormat="1" ht="15.75" customHeight="1" x14ac:dyDescent="0.2"/>
    <row r="418" s="66" customFormat="1" ht="15.75" customHeight="1" x14ac:dyDescent="0.2"/>
    <row r="419" s="66" customFormat="1" ht="15.75" customHeight="1" x14ac:dyDescent="0.2"/>
    <row r="420" s="66" customFormat="1" ht="15.75" customHeight="1" x14ac:dyDescent="0.2"/>
    <row r="421" s="66" customFormat="1" ht="15.75" customHeight="1" x14ac:dyDescent="0.2"/>
    <row r="422" s="66" customFormat="1" ht="15.75" customHeight="1" x14ac:dyDescent="0.2"/>
    <row r="423" s="66" customFormat="1" ht="15.75" customHeight="1" x14ac:dyDescent="0.2"/>
    <row r="424" s="66" customFormat="1" ht="15.75" customHeight="1" x14ac:dyDescent="0.2"/>
    <row r="425" s="66" customFormat="1" ht="15.75" customHeight="1" x14ac:dyDescent="0.2"/>
    <row r="426" s="66" customFormat="1" ht="15.75" customHeight="1" x14ac:dyDescent="0.2"/>
    <row r="427" s="66" customFormat="1" ht="15.75" customHeight="1" x14ac:dyDescent="0.2"/>
  </sheetData>
  <autoFilter ref="A4:Q4" xr:uid="{CC07AA09-A4A1-4B1C-A0EC-E45A3A8C7D4F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46D6-E4C4-43FC-BD5C-1129D50EDC27}">
  <dimension ref="A1:G271"/>
  <sheetViews>
    <sheetView workbookViewId="0">
      <selection activeCell="G18" sqref="G18"/>
    </sheetView>
  </sheetViews>
  <sheetFormatPr baseColWidth="10" defaultColWidth="10.83203125" defaultRowHeight="15" x14ac:dyDescent="0.2"/>
  <cols>
    <col min="1" max="1" width="10.83203125" style="66"/>
    <col min="2" max="2" width="18.83203125" style="66" customWidth="1"/>
    <col min="3" max="3" width="11" style="66" bestFit="1" customWidth="1"/>
    <col min="4" max="4" width="9.83203125" style="66" bestFit="1" customWidth="1"/>
    <col min="5" max="6" width="10.83203125" style="66"/>
    <col min="7" max="7" width="54.5" style="66" bestFit="1" customWidth="1"/>
    <col min="8" max="16384" width="10.83203125" style="66"/>
  </cols>
  <sheetData>
    <row r="1" spans="1:7" x14ac:dyDescent="0.2">
      <c r="A1" s="75" t="s">
        <v>22</v>
      </c>
      <c r="B1" s="75" t="s">
        <v>21</v>
      </c>
      <c r="C1" s="75" t="s">
        <v>76</v>
      </c>
      <c r="D1" s="75" t="s">
        <v>77</v>
      </c>
      <c r="E1" s="76">
        <v>45043</v>
      </c>
      <c r="G1" s="67"/>
    </row>
    <row r="2" spans="1:7" x14ac:dyDescent="0.2">
      <c r="A2" s="77">
        <v>6161080444</v>
      </c>
      <c r="B2" s="77">
        <v>6161080754</v>
      </c>
      <c r="C2" s="78">
        <v>4.0999999999999999E-4</v>
      </c>
    </row>
    <row r="3" spans="1:7" x14ac:dyDescent="0.2">
      <c r="A3" s="77">
        <v>3911811872</v>
      </c>
      <c r="B3" s="77">
        <v>3911811000</v>
      </c>
      <c r="C3" s="78">
        <v>5.1000000000000004E-4</v>
      </c>
    </row>
    <row r="4" spans="1:7" x14ac:dyDescent="0.2">
      <c r="A4" s="77">
        <v>8326948977</v>
      </c>
      <c r="B4" s="77">
        <v>8326948835</v>
      </c>
      <c r="C4" s="78">
        <v>6.2E-4</v>
      </c>
    </row>
    <row r="5" spans="1:7" x14ac:dyDescent="0.2">
      <c r="A5" s="77">
        <v>9701860669</v>
      </c>
      <c r="B5" s="77">
        <v>9701860149</v>
      </c>
      <c r="C5" s="78">
        <v>6.3000000000000003E-4</v>
      </c>
    </row>
    <row r="6" spans="1:7" x14ac:dyDescent="0.2">
      <c r="A6" s="77">
        <v>1131613086</v>
      </c>
      <c r="B6" s="77">
        <v>1131613498</v>
      </c>
      <c r="C6" s="78">
        <v>6.4000000000000005E-4</v>
      </c>
    </row>
    <row r="7" spans="1:7" x14ac:dyDescent="0.2">
      <c r="A7" s="77">
        <v>8792331072</v>
      </c>
      <c r="B7" s="77">
        <v>8792331072</v>
      </c>
      <c r="C7" s="78">
        <v>7.1000000000000002E-4</v>
      </c>
    </row>
    <row r="8" spans="1:7" x14ac:dyDescent="0.2">
      <c r="A8" s="77">
        <v>2247671472</v>
      </c>
      <c r="B8" s="77">
        <v>2247671119</v>
      </c>
      <c r="C8" s="78">
        <v>7.6999999999999996E-4</v>
      </c>
    </row>
    <row r="9" spans="1:7" x14ac:dyDescent="0.2">
      <c r="A9" s="77">
        <v>5606223762</v>
      </c>
      <c r="B9" s="77">
        <v>5606223748</v>
      </c>
      <c r="C9" s="78">
        <v>7.7999999999999999E-4</v>
      </c>
    </row>
    <row r="10" spans="1:7" x14ac:dyDescent="0.2">
      <c r="A10" s="77">
        <v>8155456013</v>
      </c>
      <c r="B10" s="77">
        <v>8155480000</v>
      </c>
      <c r="C10" s="78">
        <v>7.7999999999999999E-4</v>
      </c>
    </row>
    <row r="11" spans="1:7" x14ac:dyDescent="0.2">
      <c r="A11" s="77">
        <v>7587149538</v>
      </c>
      <c r="B11" s="77">
        <v>7587149633</v>
      </c>
      <c r="C11" s="78">
        <v>8.8999999999999995E-4</v>
      </c>
    </row>
    <row r="12" spans="1:7" x14ac:dyDescent="0.2">
      <c r="A12" s="77">
        <v>5368229947</v>
      </c>
      <c r="B12" s="77">
        <v>5365463899</v>
      </c>
      <c r="C12" s="78">
        <v>9.2000000000000003E-4</v>
      </c>
    </row>
    <row r="13" spans="1:7" x14ac:dyDescent="0.2">
      <c r="A13" s="77">
        <v>5108534567</v>
      </c>
      <c r="B13" s="77">
        <v>5108540000</v>
      </c>
      <c r="C13" s="78">
        <v>9.3000000000000005E-4</v>
      </c>
    </row>
    <row r="14" spans="1:7" x14ac:dyDescent="0.2">
      <c r="A14" s="77">
        <v>7185421261</v>
      </c>
      <c r="B14" s="77">
        <v>7185421000</v>
      </c>
      <c r="C14" s="78">
        <v>9.6000000000000002E-4</v>
      </c>
    </row>
    <row r="15" spans="1:7" x14ac:dyDescent="0.2">
      <c r="A15" s="77">
        <v>3711285264</v>
      </c>
      <c r="B15" s="77">
        <v>3711285716</v>
      </c>
      <c r="C15" s="78">
        <v>9.7000000000000005E-4</v>
      </c>
    </row>
    <row r="16" spans="1:7" x14ac:dyDescent="0.2">
      <c r="A16" s="77">
        <v>6602106981</v>
      </c>
      <c r="B16" s="77">
        <v>6602100000</v>
      </c>
      <c r="C16" s="78">
        <v>1.0300000000000001E-3</v>
      </c>
    </row>
    <row r="17" spans="1:3" x14ac:dyDescent="0.2">
      <c r="A17" s="77">
        <v>2209329997</v>
      </c>
      <c r="B17" s="77">
        <v>2209329780</v>
      </c>
      <c r="C17" s="78">
        <v>1.0399999999999999E-3</v>
      </c>
    </row>
    <row r="18" spans="1:3" x14ac:dyDescent="0.2">
      <c r="A18" s="77">
        <v>3740542831</v>
      </c>
      <c r="B18" s="77">
        <v>3740590000</v>
      </c>
      <c r="C18" s="78">
        <v>1.06E-3</v>
      </c>
    </row>
    <row r="19" spans="1:3" x14ac:dyDescent="0.2">
      <c r="A19" s="77">
        <v>4119535097</v>
      </c>
      <c r="B19" s="77">
        <v>4114669406</v>
      </c>
      <c r="C19" s="78">
        <v>1.1000000000000001E-3</v>
      </c>
    </row>
    <row r="20" spans="1:3" x14ac:dyDescent="0.2">
      <c r="A20" s="77">
        <v>9605721331</v>
      </c>
      <c r="B20" s="77">
        <v>9601148632</v>
      </c>
      <c r="C20" s="78">
        <v>1.1199999999999999E-3</v>
      </c>
    </row>
    <row r="21" spans="1:3" x14ac:dyDescent="0.2">
      <c r="A21" s="77">
        <v>9805504060</v>
      </c>
      <c r="B21" s="77">
        <v>9805500000</v>
      </c>
      <c r="C21" s="78">
        <v>1.14E-3</v>
      </c>
    </row>
    <row r="22" spans="1:3" x14ac:dyDescent="0.2">
      <c r="A22" s="77">
        <v>2902098089</v>
      </c>
      <c r="B22" s="77">
        <v>2902098912</v>
      </c>
      <c r="C22" s="78">
        <v>1.1800000000000001E-3</v>
      </c>
    </row>
    <row r="23" spans="1:3" x14ac:dyDescent="0.2">
      <c r="A23" s="77">
        <v>2943247611</v>
      </c>
      <c r="B23" s="77">
        <v>2943200000</v>
      </c>
      <c r="C23" s="78">
        <v>1.2199999999999999E-3</v>
      </c>
    </row>
    <row r="24" spans="1:3" x14ac:dyDescent="0.2">
      <c r="A24" s="77">
        <v>9930938131</v>
      </c>
      <c r="B24" s="77">
        <v>9930938223</v>
      </c>
      <c r="C24" s="78">
        <v>1.23E-3</v>
      </c>
    </row>
    <row r="25" spans="1:3" x14ac:dyDescent="0.2">
      <c r="A25" s="77">
        <v>295869672</v>
      </c>
      <c r="B25" s="77">
        <v>295869146</v>
      </c>
      <c r="C25" s="78">
        <v>1.25E-3</v>
      </c>
    </row>
    <row r="26" spans="1:3" x14ac:dyDescent="0.2">
      <c r="A26" s="77">
        <v>3767578697</v>
      </c>
      <c r="B26" s="77">
        <v>3767578270</v>
      </c>
      <c r="C26" s="78">
        <v>1.2600000000000001E-3</v>
      </c>
    </row>
    <row r="27" spans="1:3" x14ac:dyDescent="0.2">
      <c r="A27" s="77">
        <v>1600460011</v>
      </c>
      <c r="B27" s="77">
        <v>1600450000</v>
      </c>
      <c r="C27" s="78">
        <v>1.2999999999999999E-3</v>
      </c>
    </row>
    <row r="28" spans="1:3" x14ac:dyDescent="0.2">
      <c r="A28" s="77">
        <v>7821453062</v>
      </c>
      <c r="B28" s="77">
        <v>7821481000</v>
      </c>
      <c r="C28" s="78">
        <v>1.31E-3</v>
      </c>
    </row>
    <row r="29" spans="1:3" x14ac:dyDescent="0.2">
      <c r="A29" s="77">
        <v>1634111492</v>
      </c>
      <c r="B29" s="77">
        <v>1634111298</v>
      </c>
      <c r="C29" s="78">
        <v>1.31E-3</v>
      </c>
    </row>
    <row r="30" spans="1:3" x14ac:dyDescent="0.2">
      <c r="A30" s="77">
        <v>7781774615</v>
      </c>
      <c r="B30" s="77">
        <v>7780704959</v>
      </c>
      <c r="C30" s="78">
        <v>1.32E-3</v>
      </c>
    </row>
    <row r="31" spans="1:3" x14ac:dyDescent="0.2">
      <c r="A31" s="77">
        <v>2140429819</v>
      </c>
      <c r="B31" s="77">
        <v>2140429887</v>
      </c>
      <c r="C31" s="78">
        <v>1.4E-3</v>
      </c>
    </row>
    <row r="32" spans="1:3" x14ac:dyDescent="0.2">
      <c r="A32" s="77">
        <v>7124297578</v>
      </c>
      <c r="B32" s="77">
        <v>7124291000</v>
      </c>
      <c r="C32" s="78">
        <v>1.41E-3</v>
      </c>
    </row>
    <row r="33" spans="1:3" x14ac:dyDescent="0.2">
      <c r="A33" s="77">
        <v>9104271909</v>
      </c>
      <c r="B33" s="77">
        <v>9104271158</v>
      </c>
      <c r="C33" s="78">
        <v>1.41E-3</v>
      </c>
    </row>
    <row r="34" spans="1:3" x14ac:dyDescent="0.2">
      <c r="A34" s="77">
        <v>1896516773</v>
      </c>
      <c r="B34" s="77">
        <v>1896516660</v>
      </c>
      <c r="C34" s="78">
        <v>1.42E-3</v>
      </c>
    </row>
    <row r="35" spans="1:3" x14ac:dyDescent="0.2">
      <c r="A35" s="77">
        <v>9418027296</v>
      </c>
      <c r="B35" s="77">
        <v>9415526445</v>
      </c>
      <c r="C35" s="78">
        <v>1.42E-3</v>
      </c>
    </row>
    <row r="36" spans="1:3" x14ac:dyDescent="0.2">
      <c r="A36" s="77">
        <v>8280560191</v>
      </c>
      <c r="B36" s="77">
        <v>8280560547</v>
      </c>
      <c r="C36" s="78">
        <v>1.49E-3</v>
      </c>
    </row>
    <row r="37" spans="1:3" x14ac:dyDescent="0.2">
      <c r="A37" s="77">
        <v>7656898722</v>
      </c>
      <c r="B37" s="77">
        <v>7656898011</v>
      </c>
      <c r="C37" s="78">
        <v>1.5200000000000001E-3</v>
      </c>
    </row>
    <row r="38" spans="1:3" x14ac:dyDescent="0.2">
      <c r="A38" s="77">
        <v>8074591813</v>
      </c>
      <c r="B38" s="77">
        <v>8074591062</v>
      </c>
      <c r="C38" s="78">
        <v>1.5299999999999999E-3</v>
      </c>
    </row>
    <row r="39" spans="1:3" x14ac:dyDescent="0.2">
      <c r="A39" s="77">
        <v>2540847219</v>
      </c>
      <c r="B39" s="77">
        <v>2540847933</v>
      </c>
      <c r="C39" s="78">
        <v>1.56E-3</v>
      </c>
    </row>
    <row r="40" spans="1:3" x14ac:dyDescent="0.2">
      <c r="A40" s="77">
        <v>2075393064</v>
      </c>
      <c r="B40" s="77">
        <v>2075320000</v>
      </c>
      <c r="C40" s="78">
        <v>1.57E-3</v>
      </c>
    </row>
    <row r="41" spans="1:3" x14ac:dyDescent="0.2">
      <c r="A41" s="77">
        <v>5095433146</v>
      </c>
      <c r="B41" s="77">
        <v>5095433811</v>
      </c>
      <c r="C41" s="78">
        <v>1.6000000000000001E-3</v>
      </c>
    </row>
    <row r="42" spans="1:3" x14ac:dyDescent="0.2">
      <c r="A42" s="77">
        <v>6258760828</v>
      </c>
      <c r="B42" s="77">
        <v>6258760000</v>
      </c>
      <c r="C42" s="78">
        <v>1.6000000000000001E-3</v>
      </c>
    </row>
    <row r="43" spans="1:3" x14ac:dyDescent="0.2">
      <c r="A43" s="77">
        <v>6251755539</v>
      </c>
      <c r="B43" s="77">
        <v>6251755262</v>
      </c>
      <c r="C43" s="78">
        <v>1.6100000000000001E-3</v>
      </c>
    </row>
    <row r="44" spans="1:3" x14ac:dyDescent="0.2">
      <c r="A44" s="77">
        <v>4190160418</v>
      </c>
      <c r="B44" s="77">
        <v>4190377043</v>
      </c>
      <c r="C44" s="78">
        <v>1.6100000000000001E-3</v>
      </c>
    </row>
    <row r="45" spans="1:3" x14ac:dyDescent="0.2">
      <c r="A45" s="77">
        <v>8165101350</v>
      </c>
      <c r="B45" s="77">
        <v>8165101000</v>
      </c>
      <c r="C45" s="78">
        <v>1.65E-3</v>
      </c>
    </row>
    <row r="46" spans="1:3" x14ac:dyDescent="0.2">
      <c r="A46" s="77">
        <v>4505754205</v>
      </c>
      <c r="B46" s="77">
        <v>4505781000</v>
      </c>
      <c r="C46" s="78">
        <v>1.67E-3</v>
      </c>
    </row>
    <row r="47" spans="1:3" x14ac:dyDescent="0.2">
      <c r="A47" s="77">
        <v>2776095721</v>
      </c>
      <c r="B47" s="77">
        <v>2776095642</v>
      </c>
      <c r="C47" s="78">
        <v>1.7099999999999999E-3</v>
      </c>
    </row>
    <row r="48" spans="1:3" x14ac:dyDescent="0.2">
      <c r="A48" s="77">
        <v>8876631483</v>
      </c>
      <c r="B48" s="77">
        <v>8875627720</v>
      </c>
      <c r="C48" s="78">
        <v>1.72E-3</v>
      </c>
    </row>
    <row r="49" spans="1:3" x14ac:dyDescent="0.2">
      <c r="A49" s="77">
        <v>2313240604</v>
      </c>
      <c r="B49" s="77">
        <v>2313240000</v>
      </c>
      <c r="C49" s="78">
        <v>1.73E-3</v>
      </c>
    </row>
    <row r="50" spans="1:3" x14ac:dyDescent="0.2">
      <c r="A50" s="77">
        <v>9919168625</v>
      </c>
      <c r="B50" s="77">
        <v>9919168697</v>
      </c>
      <c r="C50" s="78">
        <v>1.7600000000000001E-3</v>
      </c>
    </row>
    <row r="51" spans="1:3" x14ac:dyDescent="0.2">
      <c r="A51" s="77">
        <v>118760338</v>
      </c>
      <c r="B51" s="77">
        <v>118760343</v>
      </c>
      <c r="C51" s="78">
        <v>1.7899999999999999E-3</v>
      </c>
    </row>
    <row r="52" spans="1:3" x14ac:dyDescent="0.2">
      <c r="A52" s="77">
        <v>3039302005</v>
      </c>
      <c r="B52" s="77">
        <v>3039302000</v>
      </c>
      <c r="C52" s="78">
        <v>1.7899999999999999E-3</v>
      </c>
    </row>
    <row r="53" spans="1:3" x14ac:dyDescent="0.2">
      <c r="A53" s="77">
        <v>9781292386</v>
      </c>
      <c r="B53" s="77">
        <v>9781292518</v>
      </c>
      <c r="C53" s="78">
        <v>1.81E-3</v>
      </c>
    </row>
    <row r="54" spans="1:3" x14ac:dyDescent="0.2">
      <c r="A54" s="77">
        <v>7461501947</v>
      </c>
      <c r="B54" s="77">
        <v>7461501330</v>
      </c>
      <c r="C54" s="78">
        <v>1.83E-3</v>
      </c>
    </row>
    <row r="55" spans="1:3" x14ac:dyDescent="0.2">
      <c r="A55" s="77">
        <v>2108360554</v>
      </c>
      <c r="B55" s="77">
        <v>2108360000</v>
      </c>
      <c r="C55" s="78">
        <v>1.83E-3</v>
      </c>
    </row>
    <row r="56" spans="1:3" x14ac:dyDescent="0.2">
      <c r="A56" s="77">
        <v>9477748843</v>
      </c>
      <c r="B56" s="77">
        <v>9477748775</v>
      </c>
      <c r="C56" s="78">
        <v>1.8400000000000001E-3</v>
      </c>
    </row>
    <row r="57" spans="1:3" x14ac:dyDescent="0.2">
      <c r="A57" s="77">
        <v>2139901567</v>
      </c>
      <c r="B57" s="77">
        <v>2133411070</v>
      </c>
      <c r="C57" s="78">
        <v>1.8500000000000001E-3</v>
      </c>
    </row>
    <row r="58" spans="1:3" x14ac:dyDescent="0.2">
      <c r="A58" s="77">
        <v>2789694715</v>
      </c>
      <c r="B58" s="77">
        <v>2789694182</v>
      </c>
      <c r="C58" s="78">
        <v>1.8699999999999999E-3</v>
      </c>
    </row>
    <row r="59" spans="1:3" x14ac:dyDescent="0.2">
      <c r="A59" s="77">
        <v>7374624440</v>
      </c>
      <c r="B59" s="77">
        <v>4411072624</v>
      </c>
      <c r="C59" s="78">
        <v>1.8699999999999999E-3</v>
      </c>
    </row>
    <row r="60" spans="1:3" x14ac:dyDescent="0.2">
      <c r="A60" s="77">
        <v>9750713763</v>
      </c>
      <c r="B60" s="77">
        <v>9750713625</v>
      </c>
      <c r="C60" s="78">
        <v>1.8699999999999999E-3</v>
      </c>
    </row>
    <row r="61" spans="1:3" x14ac:dyDescent="0.2">
      <c r="A61" s="77">
        <v>3474683157</v>
      </c>
      <c r="B61" s="77">
        <v>3478776458</v>
      </c>
      <c r="C61" s="78">
        <v>1.8699999999999999E-3</v>
      </c>
    </row>
    <row r="62" spans="1:3" x14ac:dyDescent="0.2">
      <c r="A62" s="77">
        <v>2264391757</v>
      </c>
      <c r="B62" s="77">
        <v>2264391862</v>
      </c>
      <c r="C62" s="78">
        <v>1.8799999999999999E-3</v>
      </c>
    </row>
    <row r="63" spans="1:3" x14ac:dyDescent="0.2">
      <c r="A63" s="77">
        <v>500024968</v>
      </c>
      <c r="B63" s="77">
        <v>500298620</v>
      </c>
      <c r="C63" s="78">
        <v>1.89E-3</v>
      </c>
    </row>
    <row r="64" spans="1:3" x14ac:dyDescent="0.2">
      <c r="A64" s="77">
        <v>6061659943</v>
      </c>
      <c r="B64" s="77">
        <v>6061659788</v>
      </c>
      <c r="C64" s="78">
        <v>1.9400000000000001E-3</v>
      </c>
    </row>
    <row r="65" spans="1:3" x14ac:dyDescent="0.2">
      <c r="A65" s="77">
        <v>5430192980</v>
      </c>
      <c r="B65" s="77">
        <v>5430192789</v>
      </c>
      <c r="C65" s="78">
        <v>1.9400000000000001E-3</v>
      </c>
    </row>
    <row r="66" spans="1:3" x14ac:dyDescent="0.2">
      <c r="A66" s="77">
        <v>101556888</v>
      </c>
      <c r="B66" s="77">
        <v>101556577</v>
      </c>
      <c r="C66" s="78">
        <v>1.9400000000000001E-3</v>
      </c>
    </row>
    <row r="67" spans="1:3" x14ac:dyDescent="0.2">
      <c r="A67" s="77">
        <v>8172543351</v>
      </c>
      <c r="B67" s="77">
        <v>8172543150</v>
      </c>
      <c r="C67" s="78">
        <v>1.9400000000000001E-3</v>
      </c>
    </row>
    <row r="68" spans="1:3" x14ac:dyDescent="0.2">
      <c r="A68" s="77">
        <v>8323002796</v>
      </c>
      <c r="B68" s="77">
        <v>8323002000</v>
      </c>
      <c r="C68" s="78">
        <v>1.9599999999999999E-3</v>
      </c>
    </row>
    <row r="69" spans="1:3" x14ac:dyDescent="0.2">
      <c r="A69" s="77">
        <v>5847492349</v>
      </c>
      <c r="B69" s="77">
        <v>5849244259</v>
      </c>
      <c r="C69" s="78">
        <v>1.98E-3</v>
      </c>
    </row>
    <row r="70" spans="1:3" x14ac:dyDescent="0.2">
      <c r="A70" s="77">
        <v>4717060286</v>
      </c>
      <c r="B70" s="77">
        <v>4712415181</v>
      </c>
      <c r="C70" s="78">
        <v>1.99E-3</v>
      </c>
    </row>
    <row r="71" spans="1:3" x14ac:dyDescent="0.2">
      <c r="A71" s="77">
        <v>1531364665</v>
      </c>
      <c r="B71" s="77">
        <v>1532512451</v>
      </c>
      <c r="C71" s="78">
        <v>1.99E-3</v>
      </c>
    </row>
    <row r="72" spans="1:3" x14ac:dyDescent="0.2">
      <c r="A72" s="77">
        <v>8268010159</v>
      </c>
      <c r="B72" s="77">
        <v>8268010373</v>
      </c>
      <c r="C72" s="78">
        <v>2E-3</v>
      </c>
    </row>
    <row r="73" spans="1:3" x14ac:dyDescent="0.2">
      <c r="A73" s="77">
        <v>8608428261</v>
      </c>
      <c r="B73" s="77">
        <v>8609911658</v>
      </c>
      <c r="C73" s="78">
        <v>2E-3</v>
      </c>
    </row>
    <row r="74" spans="1:3" x14ac:dyDescent="0.2">
      <c r="A74" s="77">
        <v>6969926560</v>
      </c>
      <c r="B74" s="77">
        <v>6969941000</v>
      </c>
      <c r="C74" s="78">
        <v>2.0200000000000001E-3</v>
      </c>
    </row>
    <row r="75" spans="1:3" x14ac:dyDescent="0.2">
      <c r="A75" s="77">
        <v>1844714480</v>
      </c>
      <c r="B75" s="77">
        <v>1844714910</v>
      </c>
      <c r="C75" s="78">
        <v>2.0600000000000002E-3</v>
      </c>
    </row>
    <row r="76" spans="1:3" x14ac:dyDescent="0.2">
      <c r="A76" s="77">
        <v>2452746268</v>
      </c>
      <c r="B76" s="77">
        <v>2452746180</v>
      </c>
      <c r="C76" s="78">
        <v>2.0699999999999998E-3</v>
      </c>
    </row>
    <row r="77" spans="1:3" x14ac:dyDescent="0.2">
      <c r="A77" s="77">
        <v>3719201621</v>
      </c>
      <c r="B77" s="77">
        <v>3719201000</v>
      </c>
      <c r="C77" s="78">
        <v>2.0699999999999998E-3</v>
      </c>
    </row>
    <row r="78" spans="1:3" x14ac:dyDescent="0.2">
      <c r="A78" s="77">
        <v>9299274345</v>
      </c>
      <c r="B78" s="77">
        <v>9299274760</v>
      </c>
      <c r="C78" s="78">
        <v>2.0699999999999998E-3</v>
      </c>
    </row>
    <row r="79" spans="1:3" x14ac:dyDescent="0.2">
      <c r="A79" s="77">
        <v>3918379407</v>
      </c>
      <c r="B79" s="77">
        <v>3918379389</v>
      </c>
      <c r="C79" s="78">
        <v>2.1299999999999999E-3</v>
      </c>
    </row>
    <row r="80" spans="1:3" x14ac:dyDescent="0.2">
      <c r="A80" s="77">
        <v>2006207601</v>
      </c>
      <c r="B80" s="77">
        <v>2002303094</v>
      </c>
      <c r="C80" s="78">
        <v>2.16E-3</v>
      </c>
    </row>
    <row r="81" spans="1:3" x14ac:dyDescent="0.2">
      <c r="A81" s="77">
        <v>183955273</v>
      </c>
      <c r="B81" s="77">
        <v>183900000</v>
      </c>
      <c r="C81" s="78">
        <v>2.1800000000000001E-3</v>
      </c>
    </row>
    <row r="82" spans="1:3" x14ac:dyDescent="0.2">
      <c r="A82" s="77">
        <v>5487819384</v>
      </c>
      <c r="B82" s="77">
        <v>5487819520</v>
      </c>
      <c r="C82" s="78">
        <v>2.2100000000000002E-3</v>
      </c>
    </row>
    <row r="83" spans="1:3" x14ac:dyDescent="0.2">
      <c r="A83" s="77">
        <v>5987689476</v>
      </c>
      <c r="B83" s="77">
        <v>5987689359</v>
      </c>
      <c r="C83" s="78">
        <v>2.2300000000000002E-3</v>
      </c>
    </row>
    <row r="84" spans="1:3" x14ac:dyDescent="0.2">
      <c r="A84" s="77">
        <v>788599645</v>
      </c>
      <c r="B84" s="77">
        <v>788550000</v>
      </c>
      <c r="C84" s="78">
        <v>2.2699999999999999E-3</v>
      </c>
    </row>
    <row r="85" spans="1:3" x14ac:dyDescent="0.2">
      <c r="A85" s="77">
        <v>7482953384</v>
      </c>
      <c r="B85" s="77">
        <v>7482953841</v>
      </c>
      <c r="C85" s="78">
        <v>2.3E-3</v>
      </c>
    </row>
    <row r="86" spans="1:3" x14ac:dyDescent="0.2">
      <c r="A86" s="77">
        <v>2797078661</v>
      </c>
      <c r="B86" s="77">
        <v>2796287133</v>
      </c>
      <c r="C86" s="78">
        <v>2.31E-3</v>
      </c>
    </row>
    <row r="87" spans="1:3" x14ac:dyDescent="0.2">
      <c r="A87" s="77">
        <v>1138129047</v>
      </c>
      <c r="B87" s="77">
        <v>1138824358</v>
      </c>
      <c r="C87" s="78">
        <v>2.33E-3</v>
      </c>
    </row>
    <row r="88" spans="1:3" x14ac:dyDescent="0.2">
      <c r="A88" s="77">
        <v>4576561066</v>
      </c>
      <c r="B88" s="77">
        <v>4570099401</v>
      </c>
      <c r="C88" s="78">
        <v>2.3800000000000002E-3</v>
      </c>
    </row>
    <row r="89" spans="1:3" x14ac:dyDescent="0.2">
      <c r="A89" s="77">
        <v>3666231834</v>
      </c>
      <c r="B89" s="77">
        <v>3666280000</v>
      </c>
      <c r="C89" s="78">
        <v>2.3900000000000002E-3</v>
      </c>
    </row>
    <row r="90" spans="1:3" x14ac:dyDescent="0.2">
      <c r="A90" s="77">
        <v>7818035338</v>
      </c>
      <c r="B90" s="77">
        <v>7818035744</v>
      </c>
      <c r="C90" s="78">
        <v>2.4099999999999998E-3</v>
      </c>
    </row>
    <row r="91" spans="1:3" x14ac:dyDescent="0.2">
      <c r="A91" s="77">
        <v>8459365948</v>
      </c>
      <c r="B91" s="77">
        <v>8456997833</v>
      </c>
      <c r="C91" s="78">
        <v>2.4099999999999998E-3</v>
      </c>
    </row>
    <row r="92" spans="1:3" x14ac:dyDescent="0.2">
      <c r="A92" s="77">
        <v>1309230589</v>
      </c>
      <c r="B92" s="77">
        <v>1309230000</v>
      </c>
      <c r="C92" s="78">
        <v>2.4499999999999999E-3</v>
      </c>
    </row>
    <row r="93" spans="1:3" x14ac:dyDescent="0.2">
      <c r="A93" s="77">
        <v>6839476934</v>
      </c>
      <c r="B93" s="77">
        <v>6834806368</v>
      </c>
      <c r="C93" s="78">
        <v>2.4599999999999999E-3</v>
      </c>
    </row>
    <row r="94" spans="1:3" x14ac:dyDescent="0.2">
      <c r="A94" s="77">
        <v>9070467239</v>
      </c>
      <c r="B94" s="77">
        <v>9070450000</v>
      </c>
      <c r="C94" s="78">
        <v>2.5000000000000001E-3</v>
      </c>
    </row>
    <row r="95" spans="1:3" x14ac:dyDescent="0.2">
      <c r="A95" s="77">
        <v>8413837932</v>
      </c>
      <c r="B95" s="77">
        <v>8413837784</v>
      </c>
      <c r="C95" s="78">
        <v>2.5699999999999998E-3</v>
      </c>
    </row>
    <row r="96" spans="1:3" x14ac:dyDescent="0.2">
      <c r="A96" s="77">
        <v>523712285</v>
      </c>
      <c r="B96" s="77">
        <v>523712274</v>
      </c>
      <c r="C96" s="78">
        <v>2.5799999999999998E-3</v>
      </c>
    </row>
    <row r="97" spans="1:3" x14ac:dyDescent="0.2">
      <c r="A97" s="77">
        <v>2960362197</v>
      </c>
      <c r="B97" s="77">
        <v>2960362783</v>
      </c>
      <c r="C97" s="78">
        <v>2.5899999999999999E-3</v>
      </c>
    </row>
    <row r="98" spans="1:3" x14ac:dyDescent="0.2">
      <c r="A98" s="77">
        <v>2991323046</v>
      </c>
      <c r="B98" s="77">
        <v>2993929314</v>
      </c>
      <c r="C98" s="78">
        <v>2.5999999999999999E-3</v>
      </c>
    </row>
    <row r="99" spans="1:3" x14ac:dyDescent="0.2">
      <c r="A99" s="77">
        <v>51093176</v>
      </c>
      <c r="B99" s="77">
        <v>51093005</v>
      </c>
      <c r="C99" s="78">
        <v>2.5999999999999999E-3</v>
      </c>
    </row>
    <row r="100" spans="1:3" x14ac:dyDescent="0.2">
      <c r="A100" s="77">
        <v>7769092401</v>
      </c>
      <c r="B100" s="77">
        <v>7769092993</v>
      </c>
      <c r="C100" s="78">
        <v>2.6199999999999999E-3</v>
      </c>
    </row>
    <row r="101" spans="1:3" x14ac:dyDescent="0.2">
      <c r="A101" s="77">
        <v>7305714811</v>
      </c>
      <c r="B101" s="77">
        <v>7305714714</v>
      </c>
      <c r="C101" s="78">
        <v>2.63E-3</v>
      </c>
    </row>
    <row r="102" spans="1:3" x14ac:dyDescent="0.2">
      <c r="A102" s="77">
        <v>5075467051</v>
      </c>
      <c r="B102" s="77">
        <v>5075451000</v>
      </c>
      <c r="C102" s="78">
        <v>2.7000000000000001E-3</v>
      </c>
    </row>
    <row r="103" spans="1:3" x14ac:dyDescent="0.2">
      <c r="A103" s="77">
        <v>8299014362</v>
      </c>
      <c r="B103" s="77">
        <v>8290705452</v>
      </c>
      <c r="C103" s="78">
        <v>2.7100000000000002E-3</v>
      </c>
    </row>
    <row r="104" spans="1:3" x14ac:dyDescent="0.2">
      <c r="A104" s="77">
        <v>8175512065</v>
      </c>
      <c r="B104" s="77">
        <v>8175512000</v>
      </c>
      <c r="C104" s="78">
        <v>2.7200000000000002E-3</v>
      </c>
    </row>
    <row r="105" spans="1:3" x14ac:dyDescent="0.2">
      <c r="A105" s="77">
        <v>6339677430</v>
      </c>
      <c r="B105" s="77">
        <v>6339677297</v>
      </c>
      <c r="C105" s="78">
        <v>2.7200000000000002E-3</v>
      </c>
    </row>
    <row r="106" spans="1:3" x14ac:dyDescent="0.2">
      <c r="A106" s="77">
        <v>3852597156</v>
      </c>
      <c r="B106" s="77">
        <v>3852597355</v>
      </c>
      <c r="C106" s="78">
        <v>2.7399999999999998E-3</v>
      </c>
    </row>
    <row r="107" spans="1:3" x14ac:dyDescent="0.2">
      <c r="A107" s="77">
        <v>2811581477</v>
      </c>
      <c r="B107" s="77">
        <v>2811581888</v>
      </c>
      <c r="C107" s="78">
        <v>2.7499999999999998E-3</v>
      </c>
    </row>
    <row r="108" spans="1:3" x14ac:dyDescent="0.2">
      <c r="A108" s="77">
        <v>3086432397</v>
      </c>
      <c r="B108" s="77">
        <v>3086432987</v>
      </c>
      <c r="C108" s="78">
        <v>2.7599999999999999E-3</v>
      </c>
    </row>
    <row r="109" spans="1:3" x14ac:dyDescent="0.2">
      <c r="A109" s="77">
        <v>8801763884</v>
      </c>
      <c r="B109" s="77">
        <v>8801751000</v>
      </c>
      <c r="C109" s="78">
        <v>2.8E-3</v>
      </c>
    </row>
    <row r="110" spans="1:3" x14ac:dyDescent="0.2">
      <c r="A110" s="77">
        <v>5015029003</v>
      </c>
      <c r="B110" s="77">
        <v>5015029631</v>
      </c>
      <c r="C110" s="78">
        <v>2.8E-3</v>
      </c>
    </row>
    <row r="111" spans="1:3" x14ac:dyDescent="0.2">
      <c r="A111" s="77">
        <v>4886190732</v>
      </c>
      <c r="B111" s="77">
        <v>4886190334</v>
      </c>
      <c r="C111" s="78">
        <v>2.8600000000000001E-3</v>
      </c>
    </row>
    <row r="112" spans="1:3" x14ac:dyDescent="0.2">
      <c r="A112" s="77">
        <v>5505798541</v>
      </c>
      <c r="B112" s="77">
        <v>5505798992</v>
      </c>
      <c r="C112" s="78">
        <v>2.9099999999999998E-3</v>
      </c>
    </row>
    <row r="113" spans="1:3" x14ac:dyDescent="0.2">
      <c r="A113" s="77">
        <v>524885197</v>
      </c>
      <c r="B113" s="77">
        <v>524821000</v>
      </c>
      <c r="C113" s="78">
        <v>2.9199999999999999E-3</v>
      </c>
    </row>
    <row r="114" spans="1:3" x14ac:dyDescent="0.2">
      <c r="A114" s="77">
        <v>9417325230</v>
      </c>
      <c r="B114" s="77">
        <v>9417325899</v>
      </c>
      <c r="C114" s="78">
        <v>2.9299999999999999E-3</v>
      </c>
    </row>
    <row r="115" spans="1:3" x14ac:dyDescent="0.2">
      <c r="A115" s="77">
        <v>3030385812</v>
      </c>
      <c r="B115" s="77">
        <v>3030385606</v>
      </c>
      <c r="C115" s="78">
        <v>2.9499999999999999E-3</v>
      </c>
    </row>
    <row r="116" spans="1:3" x14ac:dyDescent="0.2">
      <c r="A116" s="77">
        <v>4015149809</v>
      </c>
      <c r="B116" s="77">
        <v>4015131000</v>
      </c>
      <c r="C116" s="78">
        <v>2.97E-3</v>
      </c>
    </row>
    <row r="117" spans="1:3" x14ac:dyDescent="0.2">
      <c r="A117" s="77">
        <v>4668249418</v>
      </c>
      <c r="B117" s="77">
        <v>4668249370</v>
      </c>
      <c r="C117" s="78">
        <v>2.97E-3</v>
      </c>
    </row>
    <row r="118" spans="1:3" x14ac:dyDescent="0.2">
      <c r="A118" s="77">
        <v>121278278</v>
      </c>
      <c r="B118" s="77">
        <v>121278839</v>
      </c>
      <c r="C118" s="78">
        <v>2.99E-3</v>
      </c>
    </row>
    <row r="119" spans="1:3" x14ac:dyDescent="0.2">
      <c r="A119" s="77">
        <v>9626707856</v>
      </c>
      <c r="B119" s="77">
        <v>9628205020</v>
      </c>
      <c r="C119" s="78">
        <v>3.0300000000000001E-3</v>
      </c>
    </row>
    <row r="120" spans="1:3" x14ac:dyDescent="0.2">
      <c r="A120" s="77">
        <v>5147225519</v>
      </c>
      <c r="B120" s="77">
        <v>5147225532</v>
      </c>
      <c r="C120" s="78">
        <v>3.0500000000000002E-3</v>
      </c>
    </row>
    <row r="121" spans="1:3" x14ac:dyDescent="0.2">
      <c r="A121" s="77">
        <v>9130831255</v>
      </c>
      <c r="B121" s="77">
        <v>9130861000</v>
      </c>
      <c r="C121" s="78">
        <v>3.0899999999999999E-3</v>
      </c>
    </row>
    <row r="122" spans="1:3" x14ac:dyDescent="0.2">
      <c r="A122" s="77">
        <v>7736363775</v>
      </c>
      <c r="B122" s="77">
        <v>7736363900</v>
      </c>
      <c r="C122" s="78">
        <v>3.0999999999999999E-3</v>
      </c>
    </row>
    <row r="123" spans="1:3" x14ac:dyDescent="0.2">
      <c r="A123" s="77">
        <v>2429390137</v>
      </c>
      <c r="B123" s="77">
        <v>2429390000</v>
      </c>
      <c r="C123" s="78">
        <v>3.0999999999999999E-3</v>
      </c>
    </row>
    <row r="124" spans="1:3" x14ac:dyDescent="0.2">
      <c r="A124" s="77">
        <v>9832207847</v>
      </c>
      <c r="B124" s="77">
        <v>9832207000</v>
      </c>
      <c r="C124" s="78">
        <v>3.1099999999999999E-3</v>
      </c>
    </row>
    <row r="125" spans="1:3" x14ac:dyDescent="0.2">
      <c r="A125" s="77">
        <v>1625658213</v>
      </c>
      <c r="B125" s="77">
        <v>1625658205</v>
      </c>
      <c r="C125" s="78">
        <v>3.15E-3</v>
      </c>
    </row>
    <row r="126" spans="1:3" x14ac:dyDescent="0.2">
      <c r="A126" s="77">
        <v>7564309951</v>
      </c>
      <c r="B126" s="77">
        <v>7564320000</v>
      </c>
      <c r="C126" s="78">
        <v>3.15E-3</v>
      </c>
    </row>
    <row r="127" spans="1:3" x14ac:dyDescent="0.2">
      <c r="A127" s="77">
        <v>7460240661</v>
      </c>
      <c r="B127" s="77">
        <v>7460240218</v>
      </c>
      <c r="C127" s="78">
        <v>3.1900000000000001E-3</v>
      </c>
    </row>
    <row r="128" spans="1:3" x14ac:dyDescent="0.2">
      <c r="A128" s="77">
        <v>6192371748</v>
      </c>
      <c r="B128" s="77">
        <v>6192371539</v>
      </c>
      <c r="C128" s="78">
        <v>3.2200000000000002E-3</v>
      </c>
    </row>
    <row r="129" spans="1:3" x14ac:dyDescent="0.2">
      <c r="A129" s="77">
        <v>3712573121</v>
      </c>
      <c r="B129" s="77">
        <v>3712573014</v>
      </c>
      <c r="C129" s="78">
        <v>3.2499999999999999E-3</v>
      </c>
    </row>
    <row r="130" spans="1:3" x14ac:dyDescent="0.2">
      <c r="A130" s="77">
        <v>3617628219</v>
      </c>
      <c r="B130" s="77">
        <v>3616678725</v>
      </c>
      <c r="C130" s="78">
        <v>3.2499999999999999E-3</v>
      </c>
    </row>
    <row r="131" spans="1:3" x14ac:dyDescent="0.2">
      <c r="A131" s="77">
        <v>502801913</v>
      </c>
      <c r="B131" s="77">
        <v>502801000</v>
      </c>
      <c r="C131" s="78">
        <v>3.2599999999999999E-3</v>
      </c>
    </row>
    <row r="132" spans="1:3" x14ac:dyDescent="0.2">
      <c r="A132" s="77">
        <v>5060652250</v>
      </c>
      <c r="B132" s="77">
        <v>5060652611</v>
      </c>
      <c r="C132" s="78">
        <v>3.2699999999999999E-3</v>
      </c>
    </row>
    <row r="133" spans="1:3" x14ac:dyDescent="0.2">
      <c r="A133" s="77">
        <v>2026430350</v>
      </c>
      <c r="B133" s="77">
        <v>2026430316</v>
      </c>
      <c r="C133" s="78">
        <v>3.31E-3</v>
      </c>
    </row>
    <row r="134" spans="1:3" x14ac:dyDescent="0.2">
      <c r="A134" s="77">
        <v>1004802047</v>
      </c>
      <c r="B134" s="77">
        <v>1004880000</v>
      </c>
      <c r="C134" s="78">
        <v>3.3400000000000001E-3</v>
      </c>
    </row>
    <row r="135" spans="1:3" x14ac:dyDescent="0.2">
      <c r="A135" s="77">
        <v>9464101851</v>
      </c>
      <c r="B135" s="77">
        <v>9464101886</v>
      </c>
      <c r="C135" s="78">
        <v>3.3700000000000002E-3</v>
      </c>
    </row>
    <row r="136" spans="1:3" x14ac:dyDescent="0.2">
      <c r="A136" s="77">
        <v>8865431817</v>
      </c>
      <c r="B136" s="77">
        <v>8865431000</v>
      </c>
      <c r="C136" s="78">
        <v>3.3800000000000002E-3</v>
      </c>
    </row>
    <row r="137" spans="1:3" x14ac:dyDescent="0.2">
      <c r="A137" s="77">
        <v>3309597365</v>
      </c>
      <c r="B137" s="77">
        <v>3309597437</v>
      </c>
      <c r="C137" s="78">
        <v>3.3999999999999998E-3</v>
      </c>
    </row>
    <row r="138" spans="1:3" x14ac:dyDescent="0.2">
      <c r="A138" s="77">
        <v>6049452083</v>
      </c>
      <c r="B138" s="77">
        <v>6049452893</v>
      </c>
      <c r="C138" s="78">
        <v>3.4099999999999998E-3</v>
      </c>
    </row>
    <row r="139" spans="1:3" x14ac:dyDescent="0.2">
      <c r="A139" s="77">
        <v>7592440329</v>
      </c>
      <c r="B139" s="77">
        <v>7592440000</v>
      </c>
      <c r="C139" s="78">
        <v>3.4199999999999999E-3</v>
      </c>
    </row>
    <row r="140" spans="1:3" x14ac:dyDescent="0.2">
      <c r="A140" s="77">
        <v>8386422652</v>
      </c>
      <c r="B140" s="77">
        <v>8386422812</v>
      </c>
      <c r="C140" s="78">
        <v>3.4499999999999999E-3</v>
      </c>
    </row>
    <row r="141" spans="1:3" x14ac:dyDescent="0.2">
      <c r="A141" s="77">
        <v>4071957723</v>
      </c>
      <c r="B141" s="77">
        <v>4071957917</v>
      </c>
      <c r="C141" s="78">
        <v>3.4499999999999999E-3</v>
      </c>
    </row>
    <row r="142" spans="1:3" x14ac:dyDescent="0.2">
      <c r="A142" s="77">
        <v>3152447180</v>
      </c>
      <c r="B142" s="77">
        <v>3152447883</v>
      </c>
      <c r="C142" s="78">
        <v>3.46E-3</v>
      </c>
    </row>
    <row r="143" spans="1:3" x14ac:dyDescent="0.2">
      <c r="A143" s="77">
        <v>1035179115</v>
      </c>
      <c r="B143" s="77">
        <v>1035179997</v>
      </c>
      <c r="C143" s="78">
        <v>3.48E-3</v>
      </c>
    </row>
    <row r="144" spans="1:3" x14ac:dyDescent="0.2">
      <c r="A144" s="77">
        <v>6497731481</v>
      </c>
      <c r="B144" s="77">
        <v>6497731000</v>
      </c>
      <c r="C144" s="78">
        <v>3.48E-3</v>
      </c>
    </row>
    <row r="145" spans="1:3" x14ac:dyDescent="0.2">
      <c r="A145" s="77">
        <v>2597029613</v>
      </c>
      <c r="B145" s="77">
        <v>2597029167</v>
      </c>
      <c r="C145" s="78">
        <v>3.5000000000000001E-3</v>
      </c>
    </row>
    <row r="146" spans="1:3" x14ac:dyDescent="0.2">
      <c r="A146" s="77">
        <v>7148501951</v>
      </c>
      <c r="B146" s="77">
        <v>7148501000</v>
      </c>
      <c r="C146" s="78">
        <v>3.5000000000000001E-3</v>
      </c>
    </row>
    <row r="147" spans="1:3" x14ac:dyDescent="0.2">
      <c r="A147" s="77">
        <v>2291352076</v>
      </c>
      <c r="B147" s="77">
        <v>2291352491</v>
      </c>
      <c r="C147" s="78">
        <v>3.5400000000000002E-3</v>
      </c>
    </row>
    <row r="148" spans="1:3" x14ac:dyDescent="0.2">
      <c r="A148" s="77">
        <v>6987613083</v>
      </c>
      <c r="B148" s="77">
        <v>6987630000</v>
      </c>
      <c r="C148" s="78">
        <v>3.5400000000000002E-3</v>
      </c>
    </row>
    <row r="149" spans="1:3" x14ac:dyDescent="0.2">
      <c r="A149" s="77">
        <v>8628978343</v>
      </c>
      <c r="B149" s="77">
        <v>8628978210</v>
      </c>
      <c r="C149" s="78">
        <v>3.5599999999999998E-3</v>
      </c>
    </row>
    <row r="150" spans="1:3" x14ac:dyDescent="0.2">
      <c r="A150" s="77">
        <v>4576256116</v>
      </c>
      <c r="B150" s="77">
        <v>4576256877</v>
      </c>
      <c r="C150" s="78">
        <v>3.5599999999999998E-3</v>
      </c>
    </row>
    <row r="151" spans="1:3" x14ac:dyDescent="0.2">
      <c r="A151" s="77">
        <v>9096057683</v>
      </c>
      <c r="B151" s="77">
        <v>9096057730</v>
      </c>
      <c r="C151" s="78">
        <v>3.5599999999999998E-3</v>
      </c>
    </row>
    <row r="152" spans="1:3" x14ac:dyDescent="0.2">
      <c r="A152" s="77">
        <v>2453051848</v>
      </c>
      <c r="B152" s="77">
        <v>2453051000</v>
      </c>
      <c r="C152" s="78">
        <v>3.5599999999999998E-3</v>
      </c>
    </row>
    <row r="153" spans="1:3" x14ac:dyDescent="0.2">
      <c r="A153" s="77">
        <v>7449021167</v>
      </c>
      <c r="B153" s="77">
        <v>7449021260</v>
      </c>
      <c r="C153" s="78">
        <v>3.5599999999999998E-3</v>
      </c>
    </row>
    <row r="154" spans="1:3" x14ac:dyDescent="0.2">
      <c r="A154" s="77">
        <v>92521245</v>
      </c>
      <c r="B154" s="77">
        <v>92510000</v>
      </c>
      <c r="C154" s="78">
        <v>3.5699999999999998E-3</v>
      </c>
    </row>
    <row r="155" spans="1:3" x14ac:dyDescent="0.2">
      <c r="A155" s="77">
        <v>2170362517</v>
      </c>
      <c r="B155" s="77">
        <v>2173993307</v>
      </c>
      <c r="C155" s="78">
        <v>3.5699999999999998E-3</v>
      </c>
    </row>
    <row r="156" spans="1:3" x14ac:dyDescent="0.2">
      <c r="A156" s="77">
        <v>2077361464</v>
      </c>
      <c r="B156" s="77">
        <v>2077361000</v>
      </c>
      <c r="C156" s="78">
        <v>3.5799999999999998E-3</v>
      </c>
    </row>
    <row r="157" spans="1:3" x14ac:dyDescent="0.2">
      <c r="A157" s="77">
        <v>6897170109</v>
      </c>
      <c r="B157" s="77">
        <v>6897170000</v>
      </c>
      <c r="C157" s="78">
        <v>3.5799999999999998E-3</v>
      </c>
    </row>
    <row r="158" spans="1:3" x14ac:dyDescent="0.2">
      <c r="A158" s="77">
        <v>4905944658</v>
      </c>
      <c r="B158" s="77">
        <v>4905944631</v>
      </c>
      <c r="C158" s="78">
        <v>3.5999999999999999E-3</v>
      </c>
    </row>
    <row r="159" spans="1:3" x14ac:dyDescent="0.2">
      <c r="A159" s="77">
        <v>1930231173</v>
      </c>
      <c r="B159" s="77">
        <v>1930231000</v>
      </c>
      <c r="C159" s="78">
        <v>3.62E-3</v>
      </c>
    </row>
    <row r="160" spans="1:3" x14ac:dyDescent="0.2">
      <c r="A160" s="77">
        <v>8759207234</v>
      </c>
      <c r="B160" s="77">
        <v>8759212000</v>
      </c>
      <c r="C160" s="78">
        <v>3.7100000000000002E-3</v>
      </c>
    </row>
    <row r="161" spans="1:3" x14ac:dyDescent="0.2">
      <c r="A161" s="77">
        <v>1975264810</v>
      </c>
      <c r="B161" s="77">
        <v>1975264507</v>
      </c>
      <c r="C161" s="78">
        <v>3.7100000000000002E-3</v>
      </c>
    </row>
    <row r="162" spans="1:3" x14ac:dyDescent="0.2">
      <c r="A162" s="77">
        <v>4847950895</v>
      </c>
      <c r="B162" s="77">
        <v>4847950086</v>
      </c>
      <c r="C162" s="78">
        <v>3.7399999999999998E-3</v>
      </c>
    </row>
    <row r="163" spans="1:3" x14ac:dyDescent="0.2">
      <c r="A163" s="77">
        <v>73034027</v>
      </c>
      <c r="B163" s="77">
        <v>73034282</v>
      </c>
      <c r="C163" s="78">
        <v>3.7499999999999999E-3</v>
      </c>
    </row>
    <row r="164" spans="1:3" x14ac:dyDescent="0.2">
      <c r="A164" s="77">
        <v>7035998592</v>
      </c>
      <c r="B164" s="77">
        <v>7035998503</v>
      </c>
      <c r="C164" s="78">
        <v>3.7499999999999999E-3</v>
      </c>
    </row>
    <row r="165" spans="1:3" x14ac:dyDescent="0.2">
      <c r="A165" s="77">
        <v>7509232324</v>
      </c>
      <c r="B165" s="77">
        <v>7509232582</v>
      </c>
      <c r="C165" s="78">
        <v>3.7699999999999999E-3</v>
      </c>
    </row>
    <row r="166" spans="1:3" x14ac:dyDescent="0.2">
      <c r="A166" s="77">
        <v>2088169907</v>
      </c>
      <c r="B166" s="77">
        <v>2088151000</v>
      </c>
      <c r="C166" s="78">
        <v>3.8E-3</v>
      </c>
    </row>
    <row r="167" spans="1:3" x14ac:dyDescent="0.2">
      <c r="A167" s="77">
        <v>904026052</v>
      </c>
      <c r="B167" s="77">
        <v>904026499</v>
      </c>
      <c r="C167" s="78">
        <v>3.81E-3</v>
      </c>
    </row>
    <row r="168" spans="1:3" x14ac:dyDescent="0.2">
      <c r="A168" s="77">
        <v>6519764920</v>
      </c>
      <c r="B168" s="77">
        <v>6519761000</v>
      </c>
      <c r="C168" s="78">
        <v>3.8300000000000001E-3</v>
      </c>
    </row>
    <row r="169" spans="1:3" x14ac:dyDescent="0.2">
      <c r="A169" s="77">
        <v>3147403270</v>
      </c>
      <c r="B169" s="77">
        <v>3147403525</v>
      </c>
      <c r="C169" s="78">
        <v>3.8400000000000001E-3</v>
      </c>
    </row>
    <row r="170" spans="1:3" x14ac:dyDescent="0.2">
      <c r="A170" s="77">
        <v>117764936</v>
      </c>
      <c r="B170" s="77">
        <v>117740000</v>
      </c>
      <c r="C170" s="78">
        <v>3.8500000000000001E-3</v>
      </c>
    </row>
    <row r="171" spans="1:3" x14ac:dyDescent="0.2">
      <c r="A171" s="77">
        <v>2145686854</v>
      </c>
      <c r="B171" s="77">
        <v>2145686708</v>
      </c>
      <c r="C171" s="78">
        <v>3.8600000000000001E-3</v>
      </c>
    </row>
    <row r="172" spans="1:3" x14ac:dyDescent="0.2">
      <c r="A172" s="77">
        <v>3685283200</v>
      </c>
      <c r="B172" s="77">
        <v>3685283893</v>
      </c>
      <c r="C172" s="78">
        <v>3.9500000000000004E-3</v>
      </c>
    </row>
    <row r="173" spans="1:3" x14ac:dyDescent="0.2">
      <c r="A173" s="77">
        <v>3078913392</v>
      </c>
      <c r="B173" s="77">
        <v>3078913222</v>
      </c>
      <c r="C173" s="78">
        <v>3.98E-3</v>
      </c>
    </row>
    <row r="174" spans="1:3" x14ac:dyDescent="0.2">
      <c r="A174" s="77">
        <v>9179538993</v>
      </c>
      <c r="B174" s="77">
        <v>9179538986</v>
      </c>
      <c r="C174" s="78">
        <v>3.9899999999999996E-3</v>
      </c>
    </row>
    <row r="175" spans="1:3" x14ac:dyDescent="0.2">
      <c r="A175" s="77">
        <v>3539369342</v>
      </c>
      <c r="B175" s="77">
        <v>3539369089</v>
      </c>
      <c r="C175" s="78">
        <v>4.0000000000000001E-3</v>
      </c>
    </row>
    <row r="176" spans="1:3" x14ac:dyDescent="0.2">
      <c r="A176" s="77">
        <v>6664690648</v>
      </c>
      <c r="B176" s="77">
        <v>6664690000</v>
      </c>
      <c r="C176" s="78">
        <v>4.0000000000000001E-3</v>
      </c>
    </row>
    <row r="177" spans="1:3" x14ac:dyDescent="0.2">
      <c r="A177" s="77">
        <v>582476700</v>
      </c>
      <c r="B177" s="77">
        <v>582476997</v>
      </c>
      <c r="C177" s="78">
        <v>4.0499999999999998E-3</v>
      </c>
    </row>
    <row r="178" spans="1:3" x14ac:dyDescent="0.2">
      <c r="A178" s="77">
        <v>6661988594</v>
      </c>
      <c r="B178" s="77">
        <v>6661970000</v>
      </c>
      <c r="C178" s="78">
        <v>4.1099999999999999E-3</v>
      </c>
    </row>
    <row r="179" spans="1:3" x14ac:dyDescent="0.2">
      <c r="A179" s="77">
        <v>9595500496</v>
      </c>
      <c r="B179" s="77">
        <v>9595500693</v>
      </c>
      <c r="C179" s="78">
        <v>4.1599999999999996E-3</v>
      </c>
    </row>
    <row r="180" spans="1:3" x14ac:dyDescent="0.2">
      <c r="A180" s="77">
        <v>3695222126</v>
      </c>
      <c r="B180" s="77">
        <v>3695222468</v>
      </c>
      <c r="C180" s="78">
        <v>4.1599999999999996E-3</v>
      </c>
    </row>
    <row r="181" spans="1:3" x14ac:dyDescent="0.2">
      <c r="A181" s="77">
        <v>3509831368</v>
      </c>
      <c r="B181" s="77">
        <v>3509831000</v>
      </c>
      <c r="C181" s="78">
        <v>4.1799999999999997E-3</v>
      </c>
    </row>
    <row r="182" spans="1:3" x14ac:dyDescent="0.2">
      <c r="A182" s="77">
        <v>7873341790</v>
      </c>
      <c r="B182" s="77">
        <v>7873341000</v>
      </c>
      <c r="C182" s="78">
        <v>4.1799999999999997E-3</v>
      </c>
    </row>
    <row r="183" spans="1:3" x14ac:dyDescent="0.2">
      <c r="A183" s="77">
        <v>9030336524</v>
      </c>
      <c r="B183" s="77">
        <v>9030336379</v>
      </c>
      <c r="C183" s="78">
        <v>4.1799999999999997E-3</v>
      </c>
    </row>
    <row r="184" spans="1:3" x14ac:dyDescent="0.2">
      <c r="A184" s="77">
        <v>8869502070</v>
      </c>
      <c r="B184" s="77">
        <v>8869502000</v>
      </c>
      <c r="C184" s="78">
        <v>4.2399999999999998E-3</v>
      </c>
    </row>
    <row r="185" spans="1:3" x14ac:dyDescent="0.2">
      <c r="A185" s="77">
        <v>7521158833</v>
      </c>
      <c r="B185" s="77">
        <v>7521190000</v>
      </c>
      <c r="C185" s="78">
        <v>4.2599999999999999E-3</v>
      </c>
    </row>
    <row r="186" spans="1:3" x14ac:dyDescent="0.2">
      <c r="A186" s="77">
        <v>6453210509</v>
      </c>
      <c r="B186" s="77">
        <v>6453220000</v>
      </c>
      <c r="C186" s="78">
        <v>4.2700000000000004E-3</v>
      </c>
    </row>
    <row r="187" spans="1:3" x14ac:dyDescent="0.2">
      <c r="A187" s="77">
        <v>789311897</v>
      </c>
      <c r="B187" s="77">
        <v>789311904</v>
      </c>
      <c r="C187" s="78">
        <v>4.2900000000000004E-3</v>
      </c>
    </row>
    <row r="188" spans="1:3" x14ac:dyDescent="0.2">
      <c r="A188" s="77">
        <v>9339952222</v>
      </c>
      <c r="B188" s="77">
        <v>9339900000</v>
      </c>
      <c r="C188" s="78">
        <v>4.3499999999999997E-3</v>
      </c>
    </row>
    <row r="189" spans="1:3" x14ac:dyDescent="0.2">
      <c r="A189" s="77">
        <v>4991065773</v>
      </c>
      <c r="B189" s="77">
        <v>4991012000</v>
      </c>
      <c r="C189" s="78">
        <v>4.3600000000000002E-3</v>
      </c>
    </row>
    <row r="190" spans="1:3" x14ac:dyDescent="0.2">
      <c r="A190" s="77">
        <v>4437481183</v>
      </c>
      <c r="B190" s="77">
        <v>4437481339</v>
      </c>
      <c r="C190" s="78">
        <v>4.3600000000000002E-3</v>
      </c>
    </row>
    <row r="191" spans="1:3" x14ac:dyDescent="0.2">
      <c r="A191" s="77">
        <v>3379570724</v>
      </c>
      <c r="B191" s="77">
        <v>3379570000</v>
      </c>
      <c r="C191" s="78">
        <v>4.4099999999999999E-3</v>
      </c>
    </row>
    <row r="192" spans="1:3" x14ac:dyDescent="0.2">
      <c r="A192" s="77">
        <v>309538625</v>
      </c>
      <c r="B192" s="77">
        <v>309538393</v>
      </c>
      <c r="C192" s="78">
        <v>4.4400000000000004E-3</v>
      </c>
    </row>
    <row r="193" spans="1:3" x14ac:dyDescent="0.2">
      <c r="A193" s="77">
        <v>3255982254</v>
      </c>
      <c r="B193" s="77">
        <v>3255910000</v>
      </c>
      <c r="C193" s="78">
        <v>4.4900000000000001E-3</v>
      </c>
    </row>
    <row r="194" spans="1:3" x14ac:dyDescent="0.2">
      <c r="A194" s="77">
        <v>381501917</v>
      </c>
      <c r="B194" s="77">
        <v>381561000</v>
      </c>
      <c r="C194" s="78">
        <v>4.5100000000000001E-3</v>
      </c>
    </row>
    <row r="195" spans="1:3" x14ac:dyDescent="0.2">
      <c r="A195" s="77">
        <v>6597176949</v>
      </c>
      <c r="B195" s="77">
        <v>6597176052</v>
      </c>
      <c r="C195" s="78">
        <v>4.5100000000000001E-3</v>
      </c>
    </row>
    <row r="196" spans="1:3" x14ac:dyDescent="0.2">
      <c r="A196" s="77">
        <v>1622173218</v>
      </c>
      <c r="B196" s="77">
        <v>1622173019</v>
      </c>
      <c r="C196" s="78">
        <v>4.5199999999999997E-3</v>
      </c>
    </row>
    <row r="197" spans="1:3" x14ac:dyDescent="0.2">
      <c r="A197" s="77">
        <v>3013645109</v>
      </c>
      <c r="B197" s="77">
        <v>3013645854</v>
      </c>
      <c r="C197" s="78">
        <v>4.5599999999999998E-3</v>
      </c>
    </row>
    <row r="198" spans="1:3" x14ac:dyDescent="0.2">
      <c r="A198" s="77">
        <v>5126644066</v>
      </c>
      <c r="B198" s="77">
        <v>5126644292</v>
      </c>
      <c r="C198" s="78">
        <v>4.5599999999999998E-3</v>
      </c>
    </row>
    <row r="199" spans="1:3" x14ac:dyDescent="0.2">
      <c r="A199" s="77">
        <v>3990935330</v>
      </c>
      <c r="B199" s="77">
        <v>3990910000</v>
      </c>
      <c r="C199" s="78">
        <v>4.5999999999999999E-3</v>
      </c>
    </row>
    <row r="200" spans="1:3" x14ac:dyDescent="0.2">
      <c r="A200" s="77">
        <v>5530197473</v>
      </c>
      <c r="B200" s="77">
        <v>5530197246</v>
      </c>
      <c r="C200" s="78">
        <v>4.62E-3</v>
      </c>
    </row>
    <row r="201" spans="1:3" x14ac:dyDescent="0.2">
      <c r="A201" s="77">
        <v>5142448887</v>
      </c>
      <c r="B201" s="77">
        <v>5142460000</v>
      </c>
      <c r="C201" s="78">
        <v>4.6499999999999996E-3</v>
      </c>
    </row>
    <row r="202" spans="1:3" x14ac:dyDescent="0.2">
      <c r="A202" s="77">
        <v>7891384628</v>
      </c>
      <c r="B202" s="77">
        <v>7891320000</v>
      </c>
      <c r="C202" s="78">
        <v>4.6499999999999996E-3</v>
      </c>
    </row>
    <row r="203" spans="1:3" x14ac:dyDescent="0.2">
      <c r="A203" s="77">
        <v>1833757596</v>
      </c>
      <c r="B203" s="77">
        <v>1835646207</v>
      </c>
      <c r="C203" s="78">
        <v>4.7000000000000002E-3</v>
      </c>
    </row>
    <row r="204" spans="1:3" x14ac:dyDescent="0.2">
      <c r="A204" s="77">
        <v>7992443062</v>
      </c>
      <c r="B204" s="77">
        <v>7992443383</v>
      </c>
      <c r="C204" s="78">
        <v>4.7400000000000003E-3</v>
      </c>
    </row>
    <row r="205" spans="1:3" x14ac:dyDescent="0.2">
      <c r="A205" s="77">
        <v>1623323548</v>
      </c>
      <c r="B205" s="77">
        <v>1623300000</v>
      </c>
      <c r="C205" s="78">
        <v>4.7999999999999996E-3</v>
      </c>
    </row>
    <row r="206" spans="1:3" x14ac:dyDescent="0.2">
      <c r="A206" s="77">
        <v>4126852915</v>
      </c>
      <c r="B206" s="77">
        <v>4126852227</v>
      </c>
      <c r="C206" s="78">
        <v>4.8999999999999998E-3</v>
      </c>
    </row>
    <row r="207" spans="1:3" x14ac:dyDescent="0.2">
      <c r="A207" s="77">
        <v>2891700878</v>
      </c>
      <c r="B207" s="77">
        <v>2891700000</v>
      </c>
      <c r="C207" s="78">
        <v>4.9100000000000003E-3</v>
      </c>
    </row>
    <row r="208" spans="1:3" x14ac:dyDescent="0.2">
      <c r="A208" s="77">
        <v>9203841486</v>
      </c>
      <c r="B208" s="77">
        <v>9203841000</v>
      </c>
      <c r="C208" s="78">
        <v>4.9399999999999999E-3</v>
      </c>
    </row>
    <row r="209" spans="1:3" x14ac:dyDescent="0.2">
      <c r="A209" s="77">
        <v>669029524</v>
      </c>
      <c r="B209" s="77">
        <v>669031000</v>
      </c>
      <c r="C209" s="78">
        <v>5.0499999999999998E-3</v>
      </c>
    </row>
    <row r="210" spans="1:3" x14ac:dyDescent="0.2">
      <c r="A210" s="77">
        <v>6812443427</v>
      </c>
      <c r="B210" s="77">
        <v>6812443763</v>
      </c>
      <c r="C210" s="78">
        <v>5.1900000000000002E-3</v>
      </c>
    </row>
    <row r="211" spans="1:3" x14ac:dyDescent="0.2">
      <c r="A211" s="77">
        <v>6998442114</v>
      </c>
      <c r="B211" s="77">
        <v>6998481000</v>
      </c>
      <c r="C211" s="78">
        <v>5.1999999999999998E-3</v>
      </c>
    </row>
    <row r="212" spans="1:3" x14ac:dyDescent="0.2">
      <c r="A212" s="77">
        <v>8278873722</v>
      </c>
      <c r="B212" s="77">
        <v>8278873438</v>
      </c>
      <c r="C212" s="78">
        <v>5.2399999999999999E-3</v>
      </c>
    </row>
    <row r="213" spans="1:3" x14ac:dyDescent="0.2">
      <c r="A213" s="77">
        <v>3193168806</v>
      </c>
      <c r="B213" s="77">
        <v>3193168895</v>
      </c>
      <c r="C213" s="78">
        <v>5.3E-3</v>
      </c>
    </row>
    <row r="214" spans="1:3" x14ac:dyDescent="0.2">
      <c r="A214" s="77">
        <v>9804174043</v>
      </c>
      <c r="B214" s="77">
        <v>9804151000</v>
      </c>
      <c r="C214" s="78">
        <v>5.3200000000000001E-3</v>
      </c>
    </row>
    <row r="215" spans="1:3" x14ac:dyDescent="0.2">
      <c r="A215" s="77">
        <v>9681992780</v>
      </c>
      <c r="B215" s="77">
        <v>9681992633</v>
      </c>
      <c r="C215" s="78">
        <v>5.3400000000000001E-3</v>
      </c>
    </row>
    <row r="216" spans="1:3" x14ac:dyDescent="0.2">
      <c r="A216" s="77">
        <v>4510439268</v>
      </c>
      <c r="B216" s="77">
        <v>4510402000</v>
      </c>
      <c r="C216" s="78">
        <v>5.4400000000000004E-3</v>
      </c>
    </row>
    <row r="217" spans="1:3" x14ac:dyDescent="0.2">
      <c r="A217" s="77">
        <v>9586129147</v>
      </c>
      <c r="B217" s="77">
        <v>9586129795</v>
      </c>
      <c r="C217" s="78">
        <v>5.4799999999999996E-3</v>
      </c>
    </row>
    <row r="218" spans="1:3" x14ac:dyDescent="0.2">
      <c r="A218" s="77">
        <v>219910556</v>
      </c>
      <c r="B218" s="77">
        <v>219910326</v>
      </c>
      <c r="C218" s="78">
        <v>5.4900000000000001E-3</v>
      </c>
    </row>
    <row r="219" spans="1:3" x14ac:dyDescent="0.2">
      <c r="A219" s="77">
        <v>2571202809</v>
      </c>
      <c r="B219" s="77">
        <v>2571202000</v>
      </c>
      <c r="C219" s="78">
        <v>5.5199999999999997E-3</v>
      </c>
    </row>
    <row r="220" spans="1:3" x14ac:dyDescent="0.2">
      <c r="A220" s="77">
        <v>7849402212</v>
      </c>
      <c r="B220" s="77">
        <v>7849421000</v>
      </c>
      <c r="C220" s="78">
        <v>5.5700000000000003E-3</v>
      </c>
    </row>
    <row r="221" spans="1:3" x14ac:dyDescent="0.2">
      <c r="A221" s="77">
        <v>8683711683</v>
      </c>
      <c r="B221" s="77">
        <v>8683711000</v>
      </c>
      <c r="C221" s="78">
        <v>5.6299999999999996E-3</v>
      </c>
    </row>
    <row r="222" spans="1:3" x14ac:dyDescent="0.2">
      <c r="A222" s="77">
        <v>5519666128</v>
      </c>
      <c r="B222" s="77">
        <v>5519680000</v>
      </c>
      <c r="C222" s="78">
        <v>5.6899999999999997E-3</v>
      </c>
    </row>
    <row r="223" spans="1:3" x14ac:dyDescent="0.2">
      <c r="A223" s="77">
        <v>9181224633</v>
      </c>
      <c r="B223" s="77">
        <v>9181224237</v>
      </c>
      <c r="C223" s="78">
        <v>5.7000000000000002E-3</v>
      </c>
    </row>
    <row r="224" spans="1:3" x14ac:dyDescent="0.2">
      <c r="A224" s="77">
        <v>2978909596</v>
      </c>
      <c r="B224" s="77">
        <v>2978909155</v>
      </c>
      <c r="C224" s="78">
        <v>5.7099999999999998E-3</v>
      </c>
    </row>
    <row r="225" spans="1:3" x14ac:dyDescent="0.2">
      <c r="A225" s="77">
        <v>2296240232</v>
      </c>
      <c r="B225" s="77">
        <v>2296240000</v>
      </c>
      <c r="C225" s="78">
        <v>5.77E-3</v>
      </c>
    </row>
    <row r="226" spans="1:3" x14ac:dyDescent="0.2">
      <c r="A226" s="77">
        <v>5608143643</v>
      </c>
      <c r="B226" s="77">
        <v>5608100000</v>
      </c>
      <c r="C226" s="78">
        <v>5.7800000000000004E-3</v>
      </c>
    </row>
    <row r="227" spans="1:3" x14ac:dyDescent="0.2">
      <c r="A227" s="77">
        <v>777665672</v>
      </c>
      <c r="B227" s="77">
        <v>777600000</v>
      </c>
      <c r="C227" s="78">
        <v>5.8300000000000001E-3</v>
      </c>
    </row>
    <row r="228" spans="1:3" x14ac:dyDescent="0.2">
      <c r="A228" s="77">
        <v>5457463321</v>
      </c>
      <c r="B228" s="77">
        <v>5457463209</v>
      </c>
      <c r="C228" s="78">
        <v>5.8399999999999997E-3</v>
      </c>
    </row>
    <row r="229" spans="1:3" x14ac:dyDescent="0.2">
      <c r="A229" s="77">
        <v>3724059469</v>
      </c>
      <c r="B229" s="77">
        <v>3724000000</v>
      </c>
      <c r="C229" s="78">
        <v>6.0600000000000003E-3</v>
      </c>
    </row>
    <row r="230" spans="1:3" x14ac:dyDescent="0.2">
      <c r="A230" s="77">
        <v>2292097664</v>
      </c>
      <c r="B230" s="77">
        <v>2292097591</v>
      </c>
      <c r="C230" s="78">
        <v>6.0899999999999999E-3</v>
      </c>
    </row>
    <row r="231" spans="1:3" x14ac:dyDescent="0.2">
      <c r="A231" s="77">
        <v>6862699023</v>
      </c>
      <c r="B231" s="77">
        <v>6862601000</v>
      </c>
      <c r="C231" s="78">
        <v>6.11E-3</v>
      </c>
    </row>
    <row r="232" spans="1:3" x14ac:dyDescent="0.2">
      <c r="A232" s="77">
        <v>8893306532</v>
      </c>
      <c r="B232" s="77">
        <v>8893306508</v>
      </c>
      <c r="C232" s="78">
        <v>6.1500000000000001E-3</v>
      </c>
    </row>
    <row r="233" spans="1:3" x14ac:dyDescent="0.2">
      <c r="A233" s="77">
        <v>8138398755</v>
      </c>
      <c r="B233" s="77">
        <v>8138350000</v>
      </c>
      <c r="C233" s="78">
        <v>6.1900000000000002E-3</v>
      </c>
    </row>
    <row r="234" spans="1:3" x14ac:dyDescent="0.2">
      <c r="A234" s="77">
        <v>3314766130</v>
      </c>
      <c r="B234" s="77">
        <v>3314791000</v>
      </c>
      <c r="C234" s="78">
        <v>6.2300000000000003E-3</v>
      </c>
    </row>
    <row r="235" spans="1:3" x14ac:dyDescent="0.2">
      <c r="A235" s="77">
        <v>234099093</v>
      </c>
      <c r="B235" s="77">
        <v>234061000</v>
      </c>
      <c r="C235" s="78">
        <v>6.2700000000000004E-3</v>
      </c>
    </row>
    <row r="236" spans="1:3" x14ac:dyDescent="0.2">
      <c r="A236" s="77">
        <v>5754638290</v>
      </c>
      <c r="B236" s="77">
        <v>5754638592</v>
      </c>
      <c r="C236" s="78">
        <v>6.2899999999999996E-3</v>
      </c>
    </row>
    <row r="237" spans="1:3" x14ac:dyDescent="0.2">
      <c r="A237" s="77">
        <v>8857981760</v>
      </c>
      <c r="B237" s="77">
        <v>8857981000</v>
      </c>
      <c r="C237" s="78">
        <v>6.3299999999999997E-3</v>
      </c>
    </row>
    <row r="238" spans="1:3" x14ac:dyDescent="0.2">
      <c r="A238" s="77">
        <v>7987777281</v>
      </c>
      <c r="B238" s="77">
        <v>7987777120</v>
      </c>
      <c r="C238" s="78">
        <v>6.3800000000000003E-3</v>
      </c>
    </row>
    <row r="239" spans="1:3" x14ac:dyDescent="0.2">
      <c r="A239" s="77">
        <v>3570100227</v>
      </c>
      <c r="B239" s="77">
        <v>3570100028</v>
      </c>
      <c r="C239" s="78">
        <v>6.3899999999999998E-3</v>
      </c>
    </row>
    <row r="240" spans="1:3" x14ac:dyDescent="0.2">
      <c r="A240" s="77">
        <v>791048654</v>
      </c>
      <c r="B240" s="77">
        <v>791048244</v>
      </c>
      <c r="C240" s="78">
        <v>6.4200000000000004E-3</v>
      </c>
    </row>
    <row r="241" spans="1:3" x14ac:dyDescent="0.2">
      <c r="A241" s="77">
        <v>6722892691</v>
      </c>
      <c r="B241" s="77">
        <v>6722892351</v>
      </c>
      <c r="C241" s="78">
        <v>6.4799999999999996E-3</v>
      </c>
    </row>
    <row r="242" spans="1:3" x14ac:dyDescent="0.2">
      <c r="A242" s="77">
        <v>1905512651</v>
      </c>
      <c r="B242" s="77">
        <v>1905531000</v>
      </c>
      <c r="C242" s="78">
        <v>6.5399999999999998E-3</v>
      </c>
    </row>
    <row r="243" spans="1:3" x14ac:dyDescent="0.2">
      <c r="A243" s="77">
        <v>2044099939</v>
      </c>
      <c r="B243" s="77">
        <v>2044001000</v>
      </c>
      <c r="C243" s="78">
        <v>6.5799999999999999E-3</v>
      </c>
    </row>
    <row r="244" spans="1:3" x14ac:dyDescent="0.2">
      <c r="A244" s="77">
        <v>3467775902</v>
      </c>
      <c r="B244" s="77">
        <v>3467775395</v>
      </c>
      <c r="C244" s="78">
        <v>6.5799999999999999E-3</v>
      </c>
    </row>
    <row r="245" spans="1:3" x14ac:dyDescent="0.2">
      <c r="A245" s="77">
        <v>6699354540</v>
      </c>
      <c r="B245" s="77">
        <v>6699371000</v>
      </c>
      <c r="C245" s="78">
        <v>6.6299999999999996E-3</v>
      </c>
    </row>
    <row r="246" spans="1:3" x14ac:dyDescent="0.2">
      <c r="A246" s="77">
        <v>511673236</v>
      </c>
      <c r="B246" s="77">
        <v>511690000</v>
      </c>
      <c r="C246" s="78">
        <v>6.6800000000000002E-3</v>
      </c>
    </row>
    <row r="247" spans="1:3" x14ac:dyDescent="0.2">
      <c r="A247" s="77">
        <v>2135295596</v>
      </c>
      <c r="B247" s="77">
        <v>2135281000</v>
      </c>
      <c r="C247" s="78">
        <v>6.7099999999999998E-3</v>
      </c>
    </row>
    <row r="248" spans="1:3" x14ac:dyDescent="0.2">
      <c r="A248" s="77">
        <v>4269917574</v>
      </c>
      <c r="B248" s="77">
        <v>4269917636</v>
      </c>
      <c r="C248" s="78">
        <v>6.7499999999999999E-3</v>
      </c>
    </row>
    <row r="249" spans="1:3" x14ac:dyDescent="0.2">
      <c r="A249" s="77">
        <v>1840173582</v>
      </c>
      <c r="B249" s="77">
        <v>1840173457</v>
      </c>
      <c r="C249" s="78">
        <v>6.8100000000000001E-3</v>
      </c>
    </row>
    <row r="250" spans="1:3" x14ac:dyDescent="0.2">
      <c r="A250" s="77">
        <v>6797987930</v>
      </c>
      <c r="B250" s="77">
        <v>6797987462</v>
      </c>
      <c r="C250" s="78">
        <v>6.9100000000000003E-3</v>
      </c>
    </row>
    <row r="251" spans="1:3" x14ac:dyDescent="0.2">
      <c r="A251" s="77">
        <v>9611901919</v>
      </c>
      <c r="B251" s="77">
        <v>9611990000</v>
      </c>
      <c r="C251" s="78">
        <v>7.0200000000000002E-3</v>
      </c>
    </row>
    <row r="252" spans="1:3" x14ac:dyDescent="0.2">
      <c r="A252" s="77">
        <v>2867069165</v>
      </c>
      <c r="B252" s="77">
        <v>2867069380</v>
      </c>
      <c r="C252" s="78">
        <v>7.1300000000000001E-3</v>
      </c>
    </row>
    <row r="253" spans="1:3" x14ac:dyDescent="0.2">
      <c r="A253" s="77">
        <v>8089496868</v>
      </c>
      <c r="B253" s="77">
        <v>8089421000</v>
      </c>
      <c r="C253" s="78">
        <v>7.2899999999999996E-3</v>
      </c>
    </row>
    <row r="254" spans="1:3" x14ac:dyDescent="0.2">
      <c r="A254" s="77">
        <v>7174272174</v>
      </c>
      <c r="B254" s="77">
        <v>7174270000</v>
      </c>
      <c r="C254" s="78">
        <v>7.5300000000000002E-3</v>
      </c>
    </row>
    <row r="255" spans="1:3" x14ac:dyDescent="0.2">
      <c r="A255" s="77">
        <v>2149991606</v>
      </c>
      <c r="B255" s="77">
        <v>2149991463</v>
      </c>
      <c r="C255" s="78">
        <v>7.6400000000000001E-3</v>
      </c>
    </row>
    <row r="256" spans="1:3" x14ac:dyDescent="0.2">
      <c r="A256" s="77">
        <v>8553780417</v>
      </c>
      <c r="B256" s="77">
        <v>8553780000</v>
      </c>
      <c r="C256" s="78">
        <v>8.0400000000000003E-3</v>
      </c>
    </row>
    <row r="257" spans="1:3" x14ac:dyDescent="0.2">
      <c r="A257" s="77">
        <v>990500604</v>
      </c>
      <c r="B257" s="77">
        <v>990511000</v>
      </c>
      <c r="C257" s="78">
        <v>8.0400000000000003E-3</v>
      </c>
    </row>
    <row r="258" spans="1:3" x14ac:dyDescent="0.2">
      <c r="A258" s="77">
        <v>234918177</v>
      </c>
      <c r="B258" s="77">
        <v>234918980</v>
      </c>
      <c r="C258" s="78">
        <v>8.0499999999999999E-3</v>
      </c>
    </row>
    <row r="259" spans="1:3" x14ac:dyDescent="0.2">
      <c r="A259" s="77">
        <v>2799631899</v>
      </c>
      <c r="B259" s="77">
        <v>2799631711</v>
      </c>
      <c r="C259" s="78">
        <v>8.0999999999999996E-3</v>
      </c>
    </row>
    <row r="260" spans="1:3" x14ac:dyDescent="0.2">
      <c r="A260" s="77">
        <v>3362536888</v>
      </c>
      <c r="B260" s="77">
        <v>3362571000</v>
      </c>
      <c r="C260" s="78">
        <v>8.5000000000000006E-3</v>
      </c>
    </row>
    <row r="261" spans="1:3" x14ac:dyDescent="0.2">
      <c r="A261" s="77">
        <v>8518400146</v>
      </c>
      <c r="B261" s="77">
        <v>8518400000</v>
      </c>
      <c r="C261" s="78">
        <v>8.6300000000000005E-3</v>
      </c>
    </row>
    <row r="262" spans="1:3" x14ac:dyDescent="0.2">
      <c r="A262" s="77">
        <v>1059030480</v>
      </c>
      <c r="B262" s="77">
        <v>1059030000</v>
      </c>
      <c r="C262" s="78">
        <v>8.7299999999999999E-3</v>
      </c>
    </row>
    <row r="263" spans="1:3" x14ac:dyDescent="0.2">
      <c r="A263" s="77">
        <v>3845794871</v>
      </c>
      <c r="B263" s="77">
        <v>3845794074</v>
      </c>
      <c r="C263" s="78">
        <v>8.8299999999999993E-3</v>
      </c>
    </row>
    <row r="264" spans="1:3" x14ac:dyDescent="0.2">
      <c r="A264" s="77">
        <v>7415411674</v>
      </c>
      <c r="B264" s="77">
        <v>7415411922</v>
      </c>
      <c r="C264" s="78">
        <v>9.2700000000000005E-3</v>
      </c>
    </row>
    <row r="265" spans="1:3" x14ac:dyDescent="0.2">
      <c r="A265" s="77">
        <v>3816716249</v>
      </c>
      <c r="B265" s="77">
        <v>3816716166</v>
      </c>
      <c r="C265" s="78">
        <v>9.3200000000000002E-3</v>
      </c>
    </row>
    <row r="266" spans="1:3" x14ac:dyDescent="0.2">
      <c r="A266" s="77">
        <v>351795615</v>
      </c>
      <c r="B266" s="77">
        <v>351795793</v>
      </c>
      <c r="C266" s="78">
        <v>9.4299999999999991E-3</v>
      </c>
    </row>
    <row r="267" spans="1:3" x14ac:dyDescent="0.2">
      <c r="A267" s="77">
        <v>5774707971</v>
      </c>
      <c r="B267" s="77">
        <v>5774707618</v>
      </c>
      <c r="C267" s="78">
        <v>9.5099999999999994E-3</v>
      </c>
    </row>
    <row r="268" spans="1:3" x14ac:dyDescent="0.2">
      <c r="A268" s="77">
        <v>3499182763</v>
      </c>
      <c r="B268" s="77">
        <v>3499182383</v>
      </c>
      <c r="C268" s="78">
        <v>9.5200000000000007E-3</v>
      </c>
    </row>
    <row r="269" spans="1:3" x14ac:dyDescent="0.2">
      <c r="A269" s="77">
        <v>8588771785</v>
      </c>
      <c r="B269" s="77">
        <v>8588771000</v>
      </c>
      <c r="C269" s="78">
        <v>9.5200000000000007E-3</v>
      </c>
    </row>
    <row r="270" spans="1:3" x14ac:dyDescent="0.2">
      <c r="A270" s="77">
        <v>297793797</v>
      </c>
      <c r="B270" s="77">
        <v>297793051</v>
      </c>
      <c r="C270" s="78">
        <v>1.188E-2</v>
      </c>
    </row>
    <row r="271" spans="1:3" x14ac:dyDescent="0.2">
      <c r="A271" s="77">
        <v>722001250</v>
      </c>
      <c r="B271" s="77">
        <v>9457293646</v>
      </c>
      <c r="C271" s="78">
        <v>1.2529999999999999E-2</v>
      </c>
    </row>
  </sheetData>
  <autoFilter ref="A1:E271" xr:uid="{C7E346D6-E4C4-43FC-BD5C-1129D50EDC27}"/>
  <dataValidations count="1">
    <dataValidation type="decimal" allowBlank="1" showInputMessage="1" showErrorMessage="1" sqref="C2" xr:uid="{447F16D9-FF4B-4C33-9EC7-A3365C36495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Report</vt:lpstr>
      <vt:lpstr>Host Bill</vt:lpstr>
      <vt:lpstr>Allocation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Nigel Kirk</cp:lastModifiedBy>
  <dcterms:created xsi:type="dcterms:W3CDTF">2023-07-25T12:27:03Z</dcterms:created>
  <dcterms:modified xsi:type="dcterms:W3CDTF">2023-08-11T21:07:06Z</dcterms:modified>
</cp:coreProperties>
</file>