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ersonal\Projects\phone-plans-price-comparison\phone-plans-price-comparison-client\public\documents\"/>
    </mc:Choice>
  </mc:AlternateContent>
  <xr:revisionPtr revIDLastSave="0" documentId="13_ncr:1_{0941BD53-7ED1-44FC-9B07-7ED2B84F2AC5}" xr6:coauthVersionLast="47" xr6:coauthVersionMax="47" xr10:uidLastSave="{00000000-0000-0000-0000-000000000000}"/>
  <bookViews>
    <workbookView xWindow="-4170" yWindow="-16320" windowWidth="29040" windowHeight="15840" xr2:uid="{AF744759-1FDA-41F9-95E4-4AEE99F16433}"/>
  </bookViews>
  <sheets>
    <sheet name="dashboard" sheetId="1" r:id="rId1"/>
    <sheet name="region" sheetId="2" r:id="rId2"/>
    <sheet name="price" sheetId="3" r:id="rId3"/>
    <sheet name="p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E5" i="1" s="1"/>
  <c r="K2" i="1"/>
  <c r="K3" i="1"/>
  <c r="K4" i="1"/>
  <c r="K5" i="1"/>
  <c r="H2" i="1"/>
  <c r="I2" i="1" s="1"/>
  <c r="J2" i="1" s="1"/>
  <c r="H3" i="1"/>
  <c r="I3" i="1" s="1"/>
  <c r="J3" i="1" s="1"/>
  <c r="H4" i="1"/>
  <c r="I4" i="1" s="1"/>
  <c r="J4" i="1" s="1"/>
  <c r="H5" i="1"/>
  <c r="I5" i="1" s="1"/>
  <c r="J5" i="1" s="1"/>
  <c r="G2" i="1"/>
  <c r="G3" i="1"/>
  <c r="G4" i="1"/>
  <c r="G5" i="1"/>
  <c r="D2" i="1" a="1"/>
  <c r="D2" i="1" s="1"/>
  <c r="E2" i="1" s="1"/>
  <c r="D3" i="1" a="1"/>
  <c r="D3" i="1" s="1"/>
  <c r="E3" i="1" s="1"/>
  <c r="D4" i="1" a="1"/>
  <c r="D4" i="1" s="1"/>
  <c r="E4" i="1" s="1"/>
  <c r="L5" i="1" l="1"/>
  <c r="L4" i="1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<sst xmlns="http://schemas.openxmlformats.org/spreadsheetml/2006/main" count="39" uniqueCount="32">
  <si>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code</t>
  </si>
  <si>
    <t>Sao Paulo</t>
  </si>
  <si>
    <t>São José do Rio Preto</t>
  </si>
  <si>
    <t>Ribeirão Preto e Região</t>
  </si>
  <si>
    <t>Outras Regiões</t>
  </si>
  <si>
    <t>area</t>
  </si>
  <si>
    <t>from</t>
  </si>
  <si>
    <t>to</t>
  </si>
  <si>
    <t>feePerMin</t>
  </si>
  <si>
    <t>id</t>
  </si>
  <si>
    <t>talk-more-30</t>
  </si>
  <si>
    <t>talk-more-60</t>
  </si>
  <si>
    <t>talk-more-120</t>
  </si>
  <si>
    <t>name_en</t>
  </si>
  <si>
    <t>name_pt</t>
  </si>
  <si>
    <t>Talk More 30</t>
  </si>
  <si>
    <t>Talk More 60</t>
  </si>
  <si>
    <t>Talk More 120</t>
  </si>
  <si>
    <t>Fale Mais 30</t>
  </si>
  <si>
    <t>Fale Mais 60</t>
  </si>
  <si>
    <t>Fale Mais 120</t>
  </si>
  <si>
    <t>minutes</t>
  </si>
  <si>
    <t>planName</t>
  </si>
  <si>
    <t>totalCost</t>
  </si>
  <si>
    <t>planId</t>
  </si>
  <si>
    <t>freeTime</t>
  </si>
  <si>
    <t>isOverFreeTime</t>
  </si>
  <si>
    <t>exceededFreeTime</t>
  </si>
  <si>
    <t>premium</t>
  </si>
  <si>
    <t>planPremium</t>
  </si>
  <si>
    <t>planCallFee</t>
  </si>
  <si>
    <t>costPerMin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</si>
</sst>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9"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CD974-216C-45CE-9E41-08ABB1BD6E2D}" name="dashboard" displayName="dashboard" ref="A1:L5" totalsRowShown="0" headerRowDxfId="28" dataDxfId="27">
  <autoFilter ref="A1:L5" xr:uid="{441CD974-216C-45CE-9E41-08ABB1BD6E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C1F0E06-3978-46A4-867B-99715CC2BFBC}" name="from" dataDxfId="26"/>
    <tableColumn id="2" xr3:uid="{CCB51DA3-8345-475F-8FAA-AFC3B9DCE1D6}" name="to" dataDxfId="25"/>
    <tableColumn id="3" xr3:uid="{01B5D737-92AE-4E05-9EE8-7C38863719EA}" name="minutes" dataDxfId="24"/>
    <tableColumn id="4" xr3:uid="{5C1376E7-C217-4E37-A413-C528116BD46F}" name="costPerMin" dataDxfId="23">
      <calculatedColumnFormula array="1" xml:space="preserve"> IFERROR(_xlfn.XLOOKUP(
    dashboard[[#This Row],[from]] &amp; dashboard[[#This Row],[to]],
    price[from] &amp; price[to],
    price[feePerMin]
), "")</calculatedColumnFormula>
    </tableColumn>
    <tableColumn id="7" xr3:uid="{47F8F2A1-3ACE-4DC0-8665-8F6CFB2D596D}" name="totalCost" dataDxfId="22">
      <calculatedColumnFormula>IFERROR(dashboard[[#This Row],[costPerMin]]*dashboard[[#This Row],[minutes]], "")</calculatedColumnFormula>
    </tableColumn>
    <tableColumn id="8" xr3:uid="{272A4A70-2060-456C-9167-CFA237D388A2}" name="planId" dataDxfId="21"/>
    <tableColumn id="5" xr3:uid="{BBB8FFE4-3AE7-4A7C-99CA-414DB12972DD}" name="planName" dataDxfId="20">
      <calculatedColumnFormula>_xlfn.XLOOKUP(dashboard[[#This Row],[planId]], plan[id], plan[name_pt])</calculatedColumnFormula>
    </tableColumn>
    <tableColumn id="6" xr3:uid="{99DCAFD9-CD60-4053-9B76-EA561A645513}" name="freeTime" dataDxfId="19">
      <calculatedColumnFormula>_xlfn.XLOOKUP(dashboard[[#This Row],[planId]], plan[id], plan[freeTime])</calculatedColumnFormula>
    </tableColumn>
    <tableColumn id="9" xr3:uid="{ACD13DF7-41DA-4464-82DB-496F2684A76D}" name="isOverFreeTime" dataDxfId="18">
      <calculatedColumnFormula>IF(dashboard[[#This Row],[minutes]]&gt;dashboard[[#This Row],[freeTime]], 1, 0)</calculatedColumnFormula>
    </tableColumn>
    <tableColumn id="10" xr3:uid="{B5F84CC5-4D8C-43DA-881B-F17081D3CFD9}" name="exceededFreeTime" dataDxfId="17">
      <calculatedColumnFormula>IF(dashboard[[#This Row],[isOverFreeTime]], dashboard[[#This Row],[minutes]]-dashboard[[#This Row],[freeTime]], 0)</calculatedColumnFormula>
    </tableColumn>
    <tableColumn id="11" xr3:uid="{88E9E00C-7FF7-4D62-B503-339174B3F1CF}" name="planPremium" dataDxfId="16" dataCellStyle="Percent">
      <calculatedColumnFormula>_xlfn.XLOOKUP(dashboard[[#This Row],[planId]], plan[id], plan[premium])</calculatedColumnFormula>
    </tableColumn>
    <tableColumn id="12" xr3:uid="{D3F5FD8B-19D3-442E-9399-F1A8856C1293}" name="planCallFee" dataDxfId="0">
      <calculatedColumnFormula>IFERROR(dashboard[[#This Row],[exceededFreeTime]] * dashboard[[#This Row],[costPerMin]] * (1 + dashboard[[#This Row],[planPremium]]), "")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9F01A-5331-467F-A63A-3E49029B2471}" name="region" displayName="region" ref="A1:B5" totalsRowShown="0" headerRowDxfId="15" dataDxfId="14">
  <autoFilter ref="A1:B5" xr:uid="{56D9F01A-5331-467F-A63A-3E49029B2471}">
    <filterColumn colId="0" hiddenButton="1"/>
    <filterColumn colId="1" hiddenButton="1"/>
  </autoFilter>
  <tableColumns count="2">
    <tableColumn id="1" xr3:uid="{415D5D1C-D23E-4619-BFAB-DDD89D2C30AD}" name="code" dataDxfId="13"/>
    <tableColumn id="2" xr3:uid="{6F3E31EC-6ECD-433E-B17A-7CED80B6A746}" name="area" dataDxfId="12"/>
  </tableColumns>
  <tableStyleInfo name="TableStyleMedium1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BC4A4-8038-44A7-8C5E-6BCAD9AA1CD5}" name="price" displayName="price" ref="A1:C7" totalsRowShown="0" headerRowDxfId="11">
  <autoFilter ref="A1:C7" xr:uid="{3D8BC4A4-8038-44A7-8C5E-6BCAD9AA1CD5}">
    <filterColumn colId="0" hiddenButton="1"/>
    <filterColumn colId="1" hiddenButton="1"/>
    <filterColumn colId="2" hiddenButton="1"/>
  </autoFilter>
  <tableColumns count="3">
    <tableColumn id="1" xr3:uid="{1E5ABD10-72B9-4EB3-9AFA-04DAD730DD61}" name="from" dataDxfId="10"/>
    <tableColumn id="2" xr3:uid="{8C00A95D-C552-4992-9088-F7B149628301}" name="to" dataDxfId="9"/>
    <tableColumn id="3" xr3:uid="{9AFFD300-D66C-4F3E-8DF0-4157490E27E9}" name="feePerMin" dataDxfId="8"/>
  </tableColumns>
  <tableStyleInfo name="TableStyleMedium1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A81F9-551F-48A6-8EA0-AB20AC131EAF}" name="plan" displayName="plan" ref="A1:E4" totalsRowShown="0" headerRowDxfId="7" dataDxfId="6">
  <autoFilter ref="A1:E4" xr:uid="{61CA81F9-551F-48A6-8EA0-AB20AC131EA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00F2145-2D13-4786-9DA6-FFF48022AC9D}" name="id" dataDxfId="5"/>
    <tableColumn id="2" xr3:uid="{3FA3DC95-F60B-430D-A171-8A86B7B5C47B}" name="name_en" dataDxfId="4"/>
    <tableColumn id="3" xr3:uid="{C74F7FB8-FB53-435A-81CD-81F69855BEF0}" name="name_pt" dataDxfId="3"/>
    <tableColumn id="4" xr3:uid="{00259A9B-541D-46AF-B375-97F250BBAD81}" name="freeTime" dataDxfId="2"/>
    <tableColumn id="5" xr3:uid="{611450D5-F061-46E5-BFCE-7FB52CDAB1B4}" name="premium" dataDxfId="1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392A-D03B-4B19-BFD7-2F5F669876AC}">
  <sheetPr>
    <tabColor theme="4" tint="0.39997558519241921"/>
  </sheetPr>
  <dimension ref="A1:L5"/>
  <sheetViews>
    <sheetView showGridLines="0" tabSelected="1" workbookViewId="0">
      <selection activeCell="L3" sqref="L3"/>
    </sheetView>
  </sheetViews>
  <sheetFormatPr defaultRowHeight="15" x14ac:dyDescent="0.25"/>
  <cols>
    <col min="1" max="2" width="9.140625" style="1"/>
    <col min="3" max="3" width="10.42578125" style="1" customWidth="1"/>
    <col min="4" max="6" width="14.42578125" style="1" customWidth="1"/>
    <col min="7" max="7" width="16" style="1" customWidth="1"/>
    <col min="8" max="8" width="11" style="1" customWidth="1"/>
    <col min="9" max="10" width="16.7109375" style="1" customWidth="1"/>
    <col min="11" max="11" width="15.42578125" style="1" customWidth="1"/>
    <col min="12" max="12" width="15.140625" style="1" customWidth="1"/>
    <col min="13" max="16384" width="9.140625" style="1"/>
  </cols>
  <sheetData>
    <row r="1" spans="1:12" ht="24.75" customHeight="1" x14ac:dyDescent="0.25">
      <c r="A1" s="7" t="s">
        <v>6</v>
      </c>
      <c r="B1" s="7" t="s">
        <v>7</v>
      </c>
      <c r="C1" s="7" t="s">
        <v>21</v>
      </c>
      <c r="D1" s="7" t="s">
        <v>31</v>
      </c>
      <c r="E1" s="7" t="s">
        <v>23</v>
      </c>
      <c r="F1" s="7" t="s">
        <v>24</v>
      </c>
      <c r="G1" s="7" t="s">
        <v>22</v>
      </c>
      <c r="H1" s="7" t="s">
        <v>25</v>
      </c>
      <c r="I1" s="8" t="s">
        <v>26</v>
      </c>
      <c r="J1" s="8" t="s">
        <v>27</v>
      </c>
      <c r="K1" s="7" t="s">
        <v>29</v>
      </c>
      <c r="L1" s="7" t="s">
        <v>30</v>
      </c>
    </row>
    <row r="2" spans="1:12" x14ac:dyDescent="0.25">
      <c r="A2" s="9">
        <v>11</v>
      </c>
      <c r="B2" s="9">
        <v>16</v>
      </c>
      <c r="C2" s="9">
        <v>20</v>
      </c>
      <c r="D2" s="4" cm="1">
        <f t="array" ref="D2" xml:space="preserve"> IFERROR(_xlfn.XLOOKUP(
    dashboard[[#This Row],[from]] &amp; dashboard[[#This Row],[to]],
    price[from] &amp; price[to],
    price[feePerMin]
), "")</f>
        <v>1.9</v>
      </c>
      <c r="E2" s="4">
        <f>IFERROR(dashboard[[#This Row],[costPerMin]]*dashboard[[#This Row],[minutes]], "")</f>
        <v>38</v>
      </c>
      <c r="F2" s="5" t="s">
        <v>10</v>
      </c>
      <c r="G2" s="5" t="str">
        <f>_xlfn.XLOOKUP(dashboard[[#This Row],[planId]], plan[id], plan[name_pt])</f>
        <v>Fale Mais 30</v>
      </c>
      <c r="H2" s="5">
        <f>_xlfn.XLOOKUP(dashboard[[#This Row],[planId]], plan[id], plan[freeTime])</f>
        <v>30</v>
      </c>
      <c r="I2" s="6">
        <f>IF(dashboard[[#This Row],[minutes]]&gt;dashboard[[#This Row],[freeTime]], 1, 0)</f>
        <v>0</v>
      </c>
      <c r="J2" s="6">
        <f>IF(dashboard[[#This Row],[isOverFreeTime]], dashboard[[#This Row],[minutes]]-dashboard[[#This Row],[freeTime]], 0)</f>
        <v>0</v>
      </c>
      <c r="K2" s="11">
        <f>_xlfn.XLOOKUP(dashboard[[#This Row],[planId]], plan[id], plan[premium])</f>
        <v>0.1</v>
      </c>
      <c r="L2" s="12">
        <f>IFERROR(dashboard[[#This Row],[exceededFreeTime]] * dashboard[[#This Row],[costPerMin]] * (1 + dashboard[[#This Row],[planPremium]]), "")</f>
        <v>0</v>
      </c>
    </row>
    <row r="3" spans="1:12" x14ac:dyDescent="0.25">
      <c r="A3" s="9">
        <v>11</v>
      </c>
      <c r="B3" s="9">
        <v>17</v>
      </c>
      <c r="C3" s="9">
        <v>80</v>
      </c>
      <c r="D3" s="4" cm="1">
        <f t="array" ref="D3" xml:space="preserve"> IFERROR(_xlfn.XLOOKUP(
    dashboard[[#This Row],[from]] &amp; dashboard[[#This Row],[to]],
    price[from] &amp; price[to],
    price[feePerMin]
), "")</f>
        <v>1.7</v>
      </c>
      <c r="E3" s="4">
        <f>IFERROR(dashboard[[#This Row],[costPerMin]]*dashboard[[#This Row],[minutes]], "")</f>
        <v>136</v>
      </c>
      <c r="F3" s="5" t="s">
        <v>11</v>
      </c>
      <c r="G3" s="5" t="str">
        <f>_xlfn.XLOOKUP(dashboard[[#This Row],[planId]], plan[id], plan[name_pt])</f>
        <v>Fale Mais 60</v>
      </c>
      <c r="H3" s="5">
        <f>_xlfn.XLOOKUP(dashboard[[#This Row],[planId]], plan[id], plan[freeTime])</f>
        <v>60</v>
      </c>
      <c r="I3" s="6">
        <f>IF(dashboard[[#This Row],[minutes]]&gt;dashboard[[#This Row],[freeTime]], 1, 0)</f>
        <v>1</v>
      </c>
      <c r="J3" s="6">
        <f>IF(dashboard[[#This Row],[isOverFreeTime]], dashboard[[#This Row],[minutes]]-dashboard[[#This Row],[freeTime]], 0)</f>
        <v>20</v>
      </c>
      <c r="K3" s="11">
        <f>_xlfn.XLOOKUP(dashboard[[#This Row],[planId]], plan[id], plan[premium])</f>
        <v>0.1</v>
      </c>
      <c r="L3" s="12">
        <f>IFERROR(dashboard[[#This Row],[exceededFreeTime]] * dashboard[[#This Row],[costPerMin]] * (1 + dashboard[[#This Row],[planPremium]]), "")</f>
        <v>37.400000000000006</v>
      </c>
    </row>
    <row r="4" spans="1:12" x14ac:dyDescent="0.25">
      <c r="A4" s="9">
        <v>18</v>
      </c>
      <c r="B4" s="9">
        <v>11</v>
      </c>
      <c r="C4" s="9">
        <v>200</v>
      </c>
      <c r="D4" s="4" cm="1">
        <f t="array" ref="D4" xml:space="preserve"> IFERROR(_xlfn.XLOOKUP(
    dashboard[[#This Row],[from]] &amp; dashboard[[#This Row],[to]],
    price[from] &amp; price[to],
    price[feePerMin]
), "")</f>
        <v>1.9</v>
      </c>
      <c r="E4" s="4">
        <f>IFERROR(dashboard[[#This Row],[costPerMin]]*dashboard[[#This Row],[minutes]], "")</f>
        <v>380</v>
      </c>
      <c r="F4" s="5" t="s">
        <v>12</v>
      </c>
      <c r="G4" s="5" t="str">
        <f>_xlfn.XLOOKUP(dashboard[[#This Row],[planId]], plan[id], plan[name_pt])</f>
        <v>Fale Mais 120</v>
      </c>
      <c r="H4" s="5">
        <f>_xlfn.XLOOKUP(dashboard[[#This Row],[planId]], plan[id], plan[freeTime])</f>
        <v>120</v>
      </c>
      <c r="I4" s="6">
        <f>IF(dashboard[[#This Row],[minutes]]&gt;dashboard[[#This Row],[freeTime]], 1, 0)</f>
        <v>1</v>
      </c>
      <c r="J4" s="6">
        <f>IF(dashboard[[#This Row],[isOverFreeTime]], dashboard[[#This Row],[minutes]]-dashboard[[#This Row],[freeTime]], 0)</f>
        <v>80</v>
      </c>
      <c r="K4" s="11">
        <f>_xlfn.XLOOKUP(dashboard[[#This Row],[planId]], plan[id], plan[premium])</f>
        <v>0.1</v>
      </c>
      <c r="L4" s="12">
        <f>IFERROR(dashboard[[#This Row],[exceededFreeTime]] * dashboard[[#This Row],[costPerMin]] * (1 + dashboard[[#This Row],[planPremium]]), "")</f>
        <v>167.20000000000002</v>
      </c>
    </row>
    <row r="5" spans="1:12" x14ac:dyDescent="0.25">
      <c r="A5" s="9">
        <v>18</v>
      </c>
      <c r="B5" s="9">
        <v>17</v>
      </c>
      <c r="C5" s="9">
        <v>100</v>
      </c>
      <c r="D5" s="4" t="str" cm="1">
        <f t="array" ref="D5" xml:space="preserve"> IFERROR(_xlfn.XLOOKUP(
    dashboard[[#This Row],[from]] &amp; dashboard[[#This Row],[to]],
    price[from] &amp; price[to],
    price[feePerMin]
), "")</f>
        <v/>
      </c>
      <c r="E5" s="4" t="str">
        <f>IFERROR(dashboard[[#This Row],[costPerMin]]*dashboard[[#This Row],[minutes]], "")</f>
        <v/>
      </c>
      <c r="F5" s="5" t="s">
        <v>10</v>
      </c>
      <c r="G5" s="5" t="str">
        <f>_xlfn.XLOOKUP(dashboard[[#This Row],[planId]], plan[id], plan[name_pt])</f>
        <v>Fale Mais 30</v>
      </c>
      <c r="H5" s="5">
        <f>_xlfn.XLOOKUP(dashboard[[#This Row],[planId]], plan[id], plan[freeTime])</f>
        <v>30</v>
      </c>
      <c r="I5" s="6">
        <f>IF(dashboard[[#This Row],[minutes]]&gt;dashboard[[#This Row],[freeTime]], 1, 0)</f>
        <v>1</v>
      </c>
      <c r="J5" s="6">
        <f>IF(dashboard[[#This Row],[isOverFreeTime]], dashboard[[#This Row],[minutes]]-dashboard[[#This Row],[freeTime]], 0)</f>
        <v>70</v>
      </c>
      <c r="K5" s="11">
        <f>_xlfn.XLOOKUP(dashboard[[#This Row],[planId]], plan[id], plan[premium])</f>
        <v>0.1</v>
      </c>
      <c r="L5" s="12" t="str">
        <f>IFERROR(dashboard[[#This Row],[exceededFreeTime]] * dashboard[[#This Row],[costPerMin]] * (1 + dashboard[[#This Row],[planPremium]]),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A93-65EA-4D35-8CA6-BD58C54B0261}">
  <sheetPr>
    <tabColor theme="9" tint="0.59999389629810485"/>
  </sheetPr>
  <dimension ref="A1:B5"/>
  <sheetViews>
    <sheetView showGridLines="0" workbookViewId="0">
      <selection activeCell="B4" sqref="B4"/>
    </sheetView>
  </sheetViews>
  <sheetFormatPr defaultRowHeight="15" x14ac:dyDescent="0.25"/>
  <cols>
    <col min="1" max="1" width="13.7109375" style="1" customWidth="1"/>
    <col min="2" max="2" width="26.85546875" style="1" customWidth="1"/>
    <col min="3" max="16384" width="9.140625" style="1"/>
  </cols>
  <sheetData>
    <row r="1" spans="1:2" x14ac:dyDescent="0.25">
      <c r="A1" s="1" t="s">
        <v>0</v>
      </c>
      <c r="B1" s="1" t="s">
        <v>5</v>
      </c>
    </row>
    <row r="2" spans="1:2" x14ac:dyDescent="0.25">
      <c r="A2" s="1">
        <v>11</v>
      </c>
      <c r="B2" s="3" t="s">
        <v>1</v>
      </c>
    </row>
    <row r="3" spans="1:2" x14ac:dyDescent="0.25">
      <c r="A3" s="1">
        <v>16</v>
      </c>
      <c r="B3" s="3" t="s">
        <v>3</v>
      </c>
    </row>
    <row r="4" spans="1:2" x14ac:dyDescent="0.25">
      <c r="A4" s="1">
        <v>17</v>
      </c>
      <c r="B4" s="3" t="s">
        <v>2</v>
      </c>
    </row>
    <row r="5" spans="1:2" x14ac:dyDescent="0.25">
      <c r="A5" s="1">
        <v>18</v>
      </c>
      <c r="B5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8BA8-CA30-46BF-89E5-A63B5CA82379}">
  <sheetPr>
    <tabColor theme="9" tint="0.59999389629810485"/>
  </sheetPr>
  <dimension ref="A1:C7"/>
  <sheetViews>
    <sheetView showGridLines="0" workbookViewId="0">
      <selection activeCell="A2" sqref="A2:C7"/>
    </sheetView>
  </sheetViews>
  <sheetFormatPr defaultRowHeight="15" x14ac:dyDescent="0.25"/>
  <cols>
    <col min="1" max="3" width="13.42578125" style="1" customWidth="1"/>
    <col min="4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11</v>
      </c>
      <c r="B2" s="1">
        <v>16</v>
      </c>
      <c r="C2" s="2">
        <v>1.9</v>
      </c>
    </row>
    <row r="3" spans="1:3" x14ac:dyDescent="0.25">
      <c r="A3" s="1">
        <v>16</v>
      </c>
      <c r="B3" s="1">
        <v>11</v>
      </c>
      <c r="C3" s="2">
        <v>2.9</v>
      </c>
    </row>
    <row r="4" spans="1:3" x14ac:dyDescent="0.25">
      <c r="A4" s="1">
        <v>11</v>
      </c>
      <c r="B4" s="1">
        <v>17</v>
      </c>
      <c r="C4" s="2">
        <v>1.7</v>
      </c>
    </row>
    <row r="5" spans="1:3" x14ac:dyDescent="0.25">
      <c r="A5" s="1">
        <v>17</v>
      </c>
      <c r="B5" s="1">
        <v>11</v>
      </c>
      <c r="C5" s="2">
        <v>2.7</v>
      </c>
    </row>
    <row r="6" spans="1:3" x14ac:dyDescent="0.25">
      <c r="A6" s="1">
        <v>11</v>
      </c>
      <c r="B6" s="1">
        <v>18</v>
      </c>
      <c r="C6" s="2">
        <v>0.9</v>
      </c>
    </row>
    <row r="7" spans="1:3" x14ac:dyDescent="0.25">
      <c r="A7" s="1">
        <v>18</v>
      </c>
      <c r="B7" s="1">
        <v>11</v>
      </c>
      <c r="C7" s="2">
        <v>1.9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186F-7D8A-4456-A26E-AAC5B892C7B2}">
  <sheetPr>
    <tabColor theme="9" tint="0.59999389629810485"/>
  </sheetPr>
  <dimension ref="A1:E4"/>
  <sheetViews>
    <sheetView showGridLines="0" workbookViewId="0">
      <selection activeCell="E1" sqref="E1"/>
    </sheetView>
  </sheetViews>
  <sheetFormatPr defaultRowHeight="15" x14ac:dyDescent="0.25"/>
  <cols>
    <col min="1" max="1" width="18.7109375" style="1" customWidth="1"/>
    <col min="2" max="3" width="14.42578125" style="1" customWidth="1"/>
    <col min="4" max="4" width="14.140625" style="1" customWidth="1"/>
    <col min="5" max="5" width="14.28515625" style="1" customWidth="1"/>
    <col min="6" max="16384" width="9.140625" style="1"/>
  </cols>
  <sheetData>
    <row r="1" spans="1:5" x14ac:dyDescent="0.25">
      <c r="A1" s="1" t="s">
        <v>9</v>
      </c>
      <c r="B1" s="1" t="s">
        <v>13</v>
      </c>
      <c r="C1" s="1" t="s">
        <v>14</v>
      </c>
      <c r="D1" s="1" t="s">
        <v>25</v>
      </c>
      <c r="E1" s="1" t="s">
        <v>28</v>
      </c>
    </row>
    <row r="2" spans="1:5" x14ac:dyDescent="0.25">
      <c r="A2" s="1" t="s">
        <v>10</v>
      </c>
      <c r="B2" s="1" t="s">
        <v>15</v>
      </c>
      <c r="C2" s="1" t="s">
        <v>18</v>
      </c>
      <c r="D2" s="1">
        <v>30</v>
      </c>
      <c r="E2" s="10">
        <v>0.1</v>
      </c>
    </row>
    <row r="3" spans="1:5" x14ac:dyDescent="0.25">
      <c r="A3" s="1" t="s">
        <v>11</v>
      </c>
      <c r="B3" s="1" t="s">
        <v>16</v>
      </c>
      <c r="C3" s="1" t="s">
        <v>19</v>
      </c>
      <c r="D3" s="1">
        <v>60</v>
      </c>
      <c r="E3" s="10">
        <v>0.1</v>
      </c>
    </row>
    <row r="4" spans="1:5" x14ac:dyDescent="0.25">
      <c r="A4" s="1" t="s">
        <v>12</v>
      </c>
      <c r="B4" s="1" t="s">
        <v>17</v>
      </c>
      <c r="C4" s="1" t="s">
        <v>20</v>
      </c>
      <c r="D4" s="1">
        <v>120</v>
      </c>
      <c r="E4" s="10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region</vt:lpstr>
      <vt:lpstr>price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2022-05-24T22:30:29Z</dcterms:created>
  <dcterms:modified xsi:type="dcterms:W3CDTF">2022-06-01T00:53:45Z</dcterms:modified>
</cp:coreProperties>
</file>