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omments1.xml" ContentType="application/vnd.openxmlformats-officedocument.spreadsheetml.comment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326"/>
  <workbookPr defaultThemeVersion="166925"/>
  <mc:AlternateContent xmlns:mc="http://schemas.openxmlformats.org/markup-compatibility/2006">
    <mc:Choice Requires="x15">
      <x15ac:absPath xmlns:x15ac="http://schemas.microsoft.com/office/spreadsheetml/2010/11/ac" url="G:\DATA\joris\"/>
    </mc:Choice>
  </mc:AlternateContent>
  <bookViews>
    <workbookView xWindow="0" yWindow="0" windowWidth="28800" windowHeight="13275" xr2:uid="{CFF09915-0BC4-476D-ADC2-5B8C07D3F672}"/>
  </bookViews>
  <sheets>
    <sheet name="Form" sheetId="1" r:id="rId1"/>
    <sheet name="Blad1" sheetId="5" state="hidden" r:id="rId2"/>
    <sheet name="BTC" sheetId="3" state="hidden" r:id="rId3"/>
    <sheet name="ETH" sheetId="4" state="hidden" r:id="rId4"/>
  </sheets>
  <definedNames>
    <definedName name="_xlnm.Print_Area" localSheetId="0">Form!$A$1:$AS$43</definedName>
    <definedName name="ExterneGegevens_1" localSheetId="2" hidden="1">BTC!$A$1:$B$15</definedName>
    <definedName name="ExterneGegevens_1" localSheetId="3" hidden="1">ETH!$A$1:$B$15</definedName>
    <definedName name="Time_window">Blad1!$A$1:$A$5</definedName>
  </definedNames>
  <calcPr calcId="171027"/>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33" i="1" l="1"/>
  <c r="AB34" i="1"/>
  <c r="AB35" i="1"/>
  <c r="AB36" i="1"/>
  <c r="AB37" i="1"/>
  <c r="AB38" i="1"/>
  <c r="AB39" i="1"/>
  <c r="AB40" i="1"/>
  <c r="AB41" i="1"/>
  <c r="AB32" i="1"/>
  <c r="Z33" i="1"/>
  <c r="Z34" i="1"/>
  <c r="Z35" i="1"/>
  <c r="Z36" i="1"/>
  <c r="Z37" i="1"/>
  <c r="Z38" i="1"/>
  <c r="Z39" i="1"/>
  <c r="Z40" i="1"/>
  <c r="Z41" i="1"/>
  <c r="Z32" i="1"/>
  <c r="X33" i="1"/>
  <c r="X34" i="1"/>
  <c r="X35" i="1"/>
  <c r="X36" i="1"/>
  <c r="X37" i="1"/>
  <c r="X38" i="1"/>
  <c r="X39" i="1"/>
  <c r="X40" i="1"/>
  <c r="X41" i="1"/>
  <c r="X32" i="1"/>
  <c r="V41" i="1"/>
  <c r="V33" i="1"/>
  <c r="V34" i="1"/>
  <c r="V35" i="1"/>
  <c r="V36" i="1"/>
  <c r="V37" i="1"/>
  <c r="V38" i="1"/>
  <c r="V39" i="1"/>
  <c r="V40" i="1"/>
  <c r="V32" i="1"/>
  <c r="T33" i="1"/>
  <c r="T34" i="1"/>
  <c r="T35" i="1"/>
  <c r="T36" i="1"/>
  <c r="T37" i="1"/>
  <c r="T38" i="1"/>
  <c r="T39" i="1"/>
  <c r="T40" i="1"/>
  <c r="T41" i="1"/>
  <c r="T32" i="1"/>
  <c r="AB20" i="1"/>
  <c r="U21" i="1" l="1"/>
  <c r="U22" i="1" s="1"/>
  <c r="L29" i="1"/>
  <c r="L30" i="1"/>
  <c r="L31" i="1"/>
  <c r="L32" i="1"/>
  <c r="L33" i="1"/>
  <c r="J29" i="1"/>
  <c r="J30" i="1"/>
  <c r="J31" i="1"/>
  <c r="J32" i="1"/>
  <c r="J33" i="1"/>
  <c r="J28" i="1"/>
  <c r="L28" i="1"/>
  <c r="X26" i="1" l="1"/>
  <c r="Y2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Hepkema</author>
  </authors>
  <commentList>
    <comment ref="U5" authorId="0" shapeId="0" xr:uid="{29248D3E-CB62-4DD2-A47C-E32FC4CC0D13}">
      <text>
        <r>
          <rPr>
            <sz val="9"/>
            <color indexed="81"/>
            <rFont val="Tahoma"/>
            <family val="2"/>
          </rPr>
          <t>Adjust the roadmap to the roadmap provided by the ICO (for instance: per quarter instead of per year).
Be sure to update this regularly.</t>
        </r>
      </text>
    </comment>
    <comment ref="B17" authorId="0" shapeId="0" xr:uid="{89B3F8E7-9C93-4A40-99E4-6DE81513CB78}">
      <text>
        <r>
          <rPr>
            <sz val="9"/>
            <color indexed="81"/>
            <rFont val="Tahoma"/>
            <family val="2"/>
          </rPr>
          <t xml:space="preserve">What problem does the product aim to solve? </t>
        </r>
      </text>
    </comment>
    <comment ref="I17" authorId="0" shapeId="0" xr:uid="{318EC837-0805-448A-B84E-0A63F6F64EA6}">
      <text>
        <r>
          <rPr>
            <sz val="9"/>
            <color indexed="81"/>
            <rFont val="Tahoma"/>
            <family val="2"/>
          </rPr>
          <t>What use does the coin/token you are buying have? Examples: 'can be staked for transactions to earn more' (OMG) or 'share of blockchain that generates GAS passively' (NEO).</t>
        </r>
      </text>
    </comment>
    <comment ref="U17" authorId="0" shapeId="0" xr:uid="{0340FD6A-5B1E-419C-A420-9E2C640E9DAC}">
      <text>
        <r>
          <rPr>
            <sz val="9"/>
            <color indexed="81"/>
            <rFont val="Tahoma"/>
            <family val="2"/>
          </rPr>
          <t>List of accepted currencies for the ICO.</t>
        </r>
      </text>
    </comment>
    <comment ref="U18" authorId="0" shapeId="0" xr:uid="{ED854958-F1D2-4574-9541-DD04C38BE6FC}">
      <text>
        <r>
          <rPr>
            <sz val="9"/>
            <color indexed="81"/>
            <rFont val="Tahoma"/>
            <family val="2"/>
          </rPr>
          <t>Target $ amount</t>
        </r>
      </text>
    </comment>
    <comment ref="Z18" authorId="0" shapeId="0" xr:uid="{CFF1538E-5898-4189-A873-5387960E852E}">
      <text>
        <r>
          <rPr>
            <sz val="9"/>
            <color indexed="81"/>
            <rFont val="Tahoma"/>
            <family val="2"/>
          </rPr>
          <t>Target Bitcoin amount</t>
        </r>
      </text>
    </comment>
    <comment ref="U19" authorId="0" shapeId="0" xr:uid="{74196CA1-696B-49F6-80B6-BB5F70B083D5}">
      <text>
        <r>
          <rPr>
            <sz val="9"/>
            <color indexed="81"/>
            <rFont val="Tahoma"/>
            <family val="2"/>
          </rPr>
          <t>Total number of coins that will be in circulation after the ICO.</t>
        </r>
      </text>
    </comment>
    <comment ref="Z19" authorId="0" shapeId="0" xr:uid="{FEC90983-84AB-4F74-ABD8-DE426333F2D8}">
      <text>
        <r>
          <rPr>
            <sz val="9"/>
            <color indexed="81"/>
            <rFont val="Tahoma"/>
            <family val="2"/>
          </rPr>
          <t>The total supply of coins/tokens
(circulating amount + amount still in hands of the developers)</t>
        </r>
      </text>
    </comment>
    <comment ref="U20" authorId="0" shapeId="0" xr:uid="{ECD0B2C6-80C1-4C33-989A-8C93F01BCB6B}">
      <text>
        <r>
          <rPr>
            <sz val="9"/>
            <color indexed="81"/>
            <rFont val="Tahoma"/>
            <family val="2"/>
          </rPr>
          <t>Price per coin/token now</t>
        </r>
      </text>
    </comment>
    <comment ref="AB20" authorId="0" shapeId="0" xr:uid="{61F3839C-7DD7-40EC-81D7-D3C3E3C9ED40}">
      <text>
        <r>
          <rPr>
            <sz val="9"/>
            <color indexed="81"/>
            <rFont val="Tahoma"/>
            <family val="2"/>
          </rPr>
          <t>Automatically updates with abbreviation provided on start of form</t>
        </r>
      </text>
    </comment>
    <comment ref="X21" authorId="0" shapeId="0" xr:uid="{B6ED245C-FB02-40B3-A41A-0233DFA1A5FD}">
      <text>
        <r>
          <rPr>
            <sz val="9"/>
            <color indexed="81"/>
            <rFont val="Tahoma"/>
            <family val="2"/>
          </rPr>
          <t>Change the time window you want to use here.</t>
        </r>
      </text>
    </comment>
    <comment ref="AA21" authorId="0" shapeId="0" xr:uid="{49B4CC11-66CF-445B-AB51-F0BA83F619BD}">
      <text>
        <r>
          <rPr>
            <sz val="9"/>
            <color indexed="81"/>
            <rFont val="Tahoma"/>
            <family val="2"/>
          </rPr>
          <t>Your estimation of the possible market cap in x time. You can change the time window using the drop down menu.</t>
        </r>
      </text>
    </comment>
    <comment ref="U22" authorId="0" shapeId="0" xr:uid="{4A35426B-3A1E-4F1A-8C22-2C2A3CEE3AA3}">
      <text>
        <r>
          <rPr>
            <sz val="9"/>
            <color indexed="81"/>
            <rFont val="Tahoma"/>
            <family val="2"/>
          </rPr>
          <t>What 1 coin/token will be worth after x time, according to your expected MC growth.</t>
        </r>
      </text>
    </comment>
    <comment ref="R26" authorId="0" shapeId="0" xr:uid="{2A5A8E71-DBF3-48A7-A948-338305896054}">
      <text>
        <r>
          <rPr>
            <sz val="9"/>
            <color indexed="81"/>
            <rFont val="Tahoma"/>
            <family val="2"/>
          </rPr>
          <t>Input for how much you plan to invest in this ICO</t>
        </r>
      </text>
    </comment>
    <comment ref="X26" authorId="0" shapeId="0" xr:uid="{B1AE4122-1AD7-44B9-B3DE-D297CAD36417}">
      <text>
        <r>
          <rPr>
            <sz val="9"/>
            <color indexed="81"/>
            <rFont val="Tahoma"/>
            <family val="2"/>
          </rPr>
          <t>Output of how much you will make if the marketcap increases as expected.</t>
        </r>
      </text>
    </comment>
    <comment ref="J27" authorId="0" shapeId="0" xr:uid="{E3D1C05C-5154-4996-B504-C21C0700E7B7}">
      <text>
        <r>
          <rPr>
            <sz val="8"/>
            <color indexed="81"/>
            <rFont val="Tahoma"/>
            <family val="2"/>
          </rPr>
          <t>Calculated using live BTC-ETH conversion from https://api.coinmarketcap.com/v1/ticker/ethereum/
To update press data - sync</t>
        </r>
      </text>
    </comment>
    <comment ref="L27" authorId="0" shapeId="0" xr:uid="{7E149FF5-8A4A-47A1-8402-E8E83EF1FFDA}">
      <text>
        <r>
          <rPr>
            <sz val="8"/>
            <color indexed="81"/>
            <rFont val="Tahoma"/>
            <family val="2"/>
          </rPr>
          <t>Calculated using live BTC-USD conversion from https://api.coinmarketcap.com/v1/ticker/bitcoin/
To update press data - sync</t>
        </r>
      </text>
    </comment>
    <comment ref="Q29" authorId="0" shapeId="0" xr:uid="{F41B4581-E08B-496D-8DDA-6510F4EC9FBF}">
      <text>
        <r>
          <rPr>
            <sz val="9"/>
            <color indexed="81"/>
            <rFont val="Tahoma"/>
            <family val="2"/>
          </rPr>
          <t>I've made this table to give you an idea what a certain % profit would mean with different invested amounts of money.</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btc" description="Verbinding maken met de query btc in de werkmap." type="5" refreshedVersion="6" background="1" saveData="1">
    <dbPr connection="Provider=Microsoft.Mashup.OleDb.1;Data Source=$Workbook$;Location=btc;Extended Properties=&quot;&quot;" command="SELECT * FROM [btc]"/>
  </connection>
  <connection id="2" xr16:uid="{00000000-0015-0000-FFFF-FFFF01000000}" keepAlive="1" name="Query - Ethereum" description="Verbinding maken met de query Ethereum in de werkmap." type="5" refreshedVersion="6" background="1" saveData="1">
    <dbPr connection="Provider=Microsoft.Mashup.OleDb.1;Data Source=$Workbook$;Location=Ethereum;Extended Properties=&quot;&quot;" command="SELECT * FROM [Ethereum]"/>
  </connection>
</connections>
</file>

<file path=xl/sharedStrings.xml><?xml version="1.0" encoding="utf-8"?>
<sst xmlns="http://schemas.openxmlformats.org/spreadsheetml/2006/main" count="183" uniqueCount="147">
  <si>
    <t>Name of Product</t>
  </si>
  <si>
    <t>Name of Coin/Token</t>
  </si>
  <si>
    <t>Platform</t>
  </si>
  <si>
    <t>Whitepaper link</t>
  </si>
  <si>
    <t>ICO Planning</t>
  </si>
  <si>
    <t>until</t>
  </si>
  <si>
    <t>Abbreviation</t>
  </si>
  <si>
    <t>CTO</t>
  </si>
  <si>
    <t>Project Lead</t>
  </si>
  <si>
    <t>Advisors</t>
  </si>
  <si>
    <t>Marketing</t>
  </si>
  <si>
    <t>Other</t>
  </si>
  <si>
    <t>Aim of Product</t>
  </si>
  <si>
    <t>Use of Coin/Token</t>
  </si>
  <si>
    <t>Date</t>
  </si>
  <si>
    <t>Price in BTC</t>
  </si>
  <si>
    <t>Price in ETH</t>
  </si>
  <si>
    <t>Price in USD</t>
  </si>
  <si>
    <t>Name</t>
  </si>
  <si>
    <t>Value</t>
  </si>
  <si>
    <t>id</t>
  </si>
  <si>
    <t>bitcoin</t>
  </si>
  <si>
    <t>name</t>
  </si>
  <si>
    <t>Bitcoin</t>
  </si>
  <si>
    <t>symbol</t>
  </si>
  <si>
    <t>BTC</t>
  </si>
  <si>
    <t>rank</t>
  </si>
  <si>
    <t>1</t>
  </si>
  <si>
    <t>price_usd</t>
  </si>
  <si>
    <t>price_btc</t>
  </si>
  <si>
    <t>1.0</t>
  </si>
  <si>
    <t>24h_volume_usd</t>
  </si>
  <si>
    <t>market_cap_usd</t>
  </si>
  <si>
    <t>available_supply</t>
  </si>
  <si>
    <t>total_supply</t>
  </si>
  <si>
    <t>percent_change_1h</t>
  </si>
  <si>
    <t>percent_change_24h</t>
  </si>
  <si>
    <t>percent_change_7d</t>
  </si>
  <si>
    <t>last_updated</t>
  </si>
  <si>
    <t>july 16</t>
  </si>
  <si>
    <t>july 18</t>
  </si>
  <si>
    <t>july 28</t>
  </si>
  <si>
    <t>ethereum</t>
  </si>
  <si>
    <t>Ethereum</t>
  </si>
  <si>
    <t>ETH</t>
  </si>
  <si>
    <t>2</t>
  </si>
  <si>
    <t>Accepted methods of payment</t>
  </si>
  <si>
    <t>Reddit</t>
  </si>
  <si>
    <t>Twitter</t>
  </si>
  <si>
    <t>GitHub</t>
  </si>
  <si>
    <t>Facebook</t>
  </si>
  <si>
    <t>YouTube</t>
  </si>
  <si>
    <t xml:space="preserve">            Team</t>
  </si>
  <si>
    <t>Roadmap</t>
  </si>
  <si>
    <t>4Q2017</t>
  </si>
  <si>
    <t>…</t>
  </si>
  <si>
    <t>Financials</t>
  </si>
  <si>
    <t>ICO Periods</t>
  </si>
  <si>
    <t>ICO Target amount</t>
  </si>
  <si>
    <t>or</t>
  </si>
  <si>
    <t>Amount of Coins/Tokens circulating</t>
  </si>
  <si>
    <t>out of</t>
  </si>
  <si>
    <t xml:space="preserve">Current Price </t>
  </si>
  <si>
    <t>for</t>
  </si>
  <si>
    <t>Current Market Cap</t>
  </si>
  <si>
    <t>=</t>
  </si>
  <si>
    <t>BTC each</t>
  </si>
  <si>
    <t>Estimated Coin/Token worth</t>
  </si>
  <si>
    <t>Amount to invest</t>
  </si>
  <si>
    <t>Projected profit</t>
  </si>
  <si>
    <t>DELTA</t>
  </si>
  <si>
    <t>NEO</t>
  </si>
  <si>
    <t>DOGE</t>
  </si>
  <si>
    <t>Agrello</t>
  </si>
  <si>
    <t>Delta</t>
  </si>
  <si>
    <t>https://yourlinkhere.com</t>
  </si>
  <si>
    <t>Making it possible for people to write smart contracts without the need knowledge of the blockchain or laws.</t>
  </si>
  <si>
    <t>Target audience</t>
  </si>
  <si>
    <t>Companies, individuals, freelancers, contractors</t>
  </si>
  <si>
    <t>Regional expansion to Europe, Beta release (Rental Agreement GUI, Agent, Template Bank)</t>
  </si>
  <si>
    <t>Expanse to Asia, release Rental&amp;loan agreement GUI, Agent, apps, AI, release on Metaverse Ripple and Lisk, store on SIA Storj and IPFS</t>
  </si>
  <si>
    <t>Expanse to America, Beta (sales, employment&amp;service agreement), app, more AI, release on NEM, Rootstock, Qtum, NEO</t>
  </si>
  <si>
    <t>Expanse to Europe, release Sales, Employment &amp; Service Agreement + app, release on Hyperledger + Monax</t>
  </si>
  <si>
    <t>&lt;possibly later news&gt;</t>
  </si>
  <si>
    <t>Market Cap in 1 year</t>
  </si>
  <si>
    <t>Market Cap in 1 month</t>
  </si>
  <si>
    <t>Market Cap in 6 months</t>
  </si>
  <si>
    <t>Market Cap in 12 months</t>
  </si>
  <si>
    <t>Market Cap in 2 years</t>
  </si>
  <si>
    <t>Market Cap in 5 years</t>
  </si>
  <si>
    <t>Possible Investments</t>
  </si>
  <si>
    <t>Investment</t>
  </si>
  <si>
    <t>5% profit</t>
  </si>
  <si>
    <t>10% profit</t>
  </si>
  <si>
    <t>50% profit</t>
  </si>
  <si>
    <t>100% profit</t>
  </si>
  <si>
    <t>500% profit</t>
  </si>
  <si>
    <t>Checklist</t>
  </si>
  <si>
    <t>Strength of Idea</t>
  </si>
  <si>
    <t>The aim of the project is clear.</t>
  </si>
  <si>
    <t>There is a demand for the product.</t>
  </si>
  <si>
    <t>There is a clear advantage over any competition.</t>
  </si>
  <si>
    <t>Use of the blockchain gives the project an edge over competition.</t>
  </si>
  <si>
    <t>Background Check</t>
  </si>
  <si>
    <t>A search on Google does not bring any negative reviews to light.</t>
  </si>
  <si>
    <t>The names behind the project carry weight in their field of work.</t>
  </si>
  <si>
    <t>Product and Technology</t>
  </si>
  <si>
    <t>The whitepaper is easy to find and is written professionally.</t>
  </si>
  <si>
    <t>The whitepaper explains the problem.</t>
  </si>
  <si>
    <t>The whitepaper explains a viable solution.</t>
  </si>
  <si>
    <t>The whitepaper explains the use of the token/coin.</t>
  </si>
  <si>
    <t>The use of the token/coin grants it value.</t>
  </si>
  <si>
    <t>There is a functioning version of the product.</t>
  </si>
  <si>
    <t>NB: Some points carry more weight than others; judge for yourself which matter to you.</t>
  </si>
  <si>
    <t>The project is launched on an existing platform that has proven itself.</t>
  </si>
  <si>
    <t>The team behind the project is active on social media.</t>
  </si>
  <si>
    <t>The brand name and logo sound or look professional.</t>
  </si>
  <si>
    <t>The website looks professional.</t>
  </si>
  <si>
    <t>Marketing and Publicity</t>
  </si>
  <si>
    <t>Plans to release on at least one exchange shortly after ICO.</t>
  </si>
  <si>
    <t>ICO Planning and Goals</t>
  </si>
  <si>
    <t>The goal amount to raise is achievable and reasonable.</t>
  </si>
  <si>
    <t>The use of the raised contributions is clear and sensible.</t>
  </si>
  <si>
    <t>The distribution of the coin/token is clear.</t>
  </si>
  <si>
    <t>There is a very small to no risk that the ICO can get in legal trouble.</t>
  </si>
  <si>
    <r>
      <t>The members of the team behind the project are who they say they are.</t>
    </r>
    <r>
      <rPr>
        <sz val="14"/>
        <color theme="1"/>
        <rFont val="Calibri"/>
        <family val="2"/>
      </rPr>
      <t>¹</t>
    </r>
  </si>
  <si>
    <t>¹example: is any official documentation available for titles they claim to have?</t>
  </si>
  <si>
    <t>4367.6</t>
  </si>
  <si>
    <t>1458060000.0</t>
  </si>
  <si>
    <t>72186762501.0</t>
  </si>
  <si>
    <t>16527787.0</t>
  </si>
  <si>
    <t>-0.06</t>
  </si>
  <si>
    <t>1.49</t>
  </si>
  <si>
    <t>5.97</t>
  </si>
  <si>
    <t>1503851971</t>
  </si>
  <si>
    <t>337.108</t>
  </si>
  <si>
    <t>0.0773895</t>
  </si>
  <si>
    <t>512014000.0</t>
  </si>
  <si>
    <t>31781228056.0</t>
  </si>
  <si>
    <t>94276102.0</t>
  </si>
  <si>
    <t>-0.2</t>
  </si>
  <si>
    <t>1.74</t>
  </si>
  <si>
    <t>13.66</t>
  </si>
  <si>
    <t>1503852275</t>
  </si>
  <si>
    <t xml:space="preserve">ICO Analysis Sheet   </t>
  </si>
  <si>
    <t>A word of advice</t>
  </si>
  <si>
    <t>While this form may prevent becoming a victim of a scam-ICO through checking some of the common pitfalls, you should always be on your guard when investing. Stay viligant and keep an eye on any negative publicity the ICO might receive. Best of luck!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</si>
</sst>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_-[$$-409]* #,##0.00_ ;_-[$$-409]* \-#,##0.00\ ;_-[$$-409]* &quot;-&quot;??_ ;_-@_ "/>
    <numFmt numFmtId="165" formatCode="0.00000000"/>
  </numFmts>
  <fonts count="24" x14ac:knownFonts="1">
    <font>
      <sz val="11"/>
      <color theme="1"/>
      <name val="Calibri"/>
      <family val="2"/>
      <scheme val="minor"/>
    </font>
    <font>
      <sz val="11"/>
      <color theme="1"/>
      <name val="Calibri"/>
      <family val="2"/>
      <scheme val="minor"/>
    </font>
    <font>
      <b/>
      <sz val="11"/>
      <color theme="3"/>
      <name val="Calibri"/>
      <family val="2"/>
      <scheme val="minor"/>
    </font>
    <font>
      <i/>
      <sz val="11"/>
      <color rgb="FF7F7F7F"/>
      <name val="Calibri"/>
      <family val="2"/>
      <scheme val="minor"/>
    </font>
    <font>
      <sz val="11"/>
      <color theme="0"/>
      <name val="Calibri"/>
      <family val="2"/>
      <scheme val="minor"/>
    </font>
    <font>
      <sz val="14"/>
      <color theme="1"/>
      <name val="Calibri"/>
      <family val="2"/>
      <scheme val="minor"/>
    </font>
    <font>
      <sz val="12"/>
      <color theme="0"/>
      <name val="Calibri"/>
      <family val="2"/>
      <scheme val="minor"/>
    </font>
    <font>
      <sz val="14"/>
      <color theme="0"/>
      <name val="Calibri"/>
      <family val="2"/>
      <scheme val="minor"/>
    </font>
    <font>
      <sz val="22"/>
      <color theme="0"/>
      <name val="Calibri"/>
      <family val="2"/>
      <scheme val="minor"/>
    </font>
    <font>
      <sz val="8"/>
      <color indexed="81"/>
      <name val="Tahoma"/>
      <family val="2"/>
    </font>
    <font>
      <sz val="14"/>
      <color theme="0"/>
      <name val="Calibri"/>
      <family val="2"/>
    </font>
    <font>
      <sz val="27"/>
      <color theme="4"/>
      <name val="High Tower Text"/>
      <family val="1"/>
    </font>
    <font>
      <u/>
      <sz val="11"/>
      <color theme="10"/>
      <name val="Calibri"/>
      <family val="2"/>
      <scheme val="minor"/>
    </font>
    <font>
      <u/>
      <sz val="14"/>
      <color theme="10"/>
      <name val="Calibri"/>
      <family val="2"/>
      <scheme val="minor"/>
    </font>
    <font>
      <sz val="28"/>
      <color theme="0"/>
      <name val="Calibri"/>
      <family val="2"/>
    </font>
    <font>
      <b/>
      <sz val="14"/>
      <color theme="1"/>
      <name val="Calibri"/>
      <family val="2"/>
      <scheme val="minor"/>
    </font>
    <font>
      <sz val="12"/>
      <color theme="1"/>
      <name val="Calibri"/>
      <family val="2"/>
      <scheme val="minor"/>
    </font>
    <font>
      <sz val="18"/>
      <color theme="0"/>
      <name val="Calibri"/>
      <family val="2"/>
    </font>
    <font>
      <sz val="22"/>
      <color theme="0"/>
      <name val="Calibri"/>
      <family val="2"/>
    </font>
    <font>
      <sz val="28"/>
      <color theme="1"/>
      <name val="Calibri"/>
      <family val="2"/>
      <scheme val="minor"/>
    </font>
    <font>
      <sz val="9"/>
      <color indexed="81"/>
      <name val="Tahoma"/>
      <family val="2"/>
    </font>
    <font>
      <sz val="8"/>
      <name val="Segoe UI"/>
      <family val="2"/>
    </font>
    <font>
      <i/>
      <sz val="12"/>
      <color theme="1"/>
      <name val="Calibri"/>
      <family val="2"/>
      <scheme val="minor"/>
    </font>
    <font>
      <sz val="14"/>
      <color theme="1"/>
      <name val="Calibri"/>
      <family val="2"/>
    </font>
  </fonts>
  <fills count="8">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4" tint="0.79998168889431442"/>
        <bgColor indexed="64"/>
      </patternFill>
    </fill>
    <fill>
      <patternFill patternType="solid">
        <fgColor theme="8"/>
        <bgColor indexed="64"/>
      </patternFill>
    </fill>
    <fill>
      <patternFill patternType="solid">
        <fgColor rgb="FFFF9900"/>
        <bgColor indexed="64"/>
      </patternFill>
    </fill>
    <fill>
      <patternFill patternType="solid">
        <fgColor theme="8" tint="0.79998168889431442"/>
        <bgColor indexed="65"/>
      </patternFill>
    </fill>
  </fills>
  <borders count="38">
    <border>
      <left/>
      <right/>
      <top/>
      <bottom/>
      <diagonal/>
    </border>
    <border>
      <left/>
      <right/>
      <top/>
      <bottom style="medium">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theme="4"/>
      </right>
      <top/>
      <bottom/>
      <diagonal/>
    </border>
    <border>
      <left/>
      <right style="medium">
        <color theme="4"/>
      </right>
      <top/>
      <bottom/>
      <diagonal/>
    </border>
    <border>
      <left style="medium">
        <color theme="4"/>
      </left>
      <right/>
      <top/>
      <bottom/>
      <diagonal/>
    </border>
    <border>
      <left/>
      <right style="thin">
        <color indexed="64"/>
      </right>
      <top style="medium">
        <color theme="4"/>
      </top>
      <bottom/>
      <diagonal/>
    </border>
    <border>
      <left/>
      <right/>
      <top style="medium">
        <color theme="4"/>
      </top>
      <bottom/>
      <diagonal/>
    </border>
    <border>
      <left/>
      <right/>
      <top/>
      <bottom style="medium">
        <color theme="4"/>
      </bottom>
      <diagonal/>
    </border>
    <border>
      <left/>
      <right style="thin">
        <color indexed="64"/>
      </right>
      <top/>
      <bottom style="medium">
        <color theme="4"/>
      </bottom>
      <diagonal/>
    </border>
    <border>
      <left/>
      <right style="thin">
        <color theme="4"/>
      </right>
      <top style="medium">
        <color theme="4" tint="0.39997558519241921"/>
      </top>
      <bottom/>
      <diagonal/>
    </border>
    <border>
      <left style="thin">
        <color theme="3"/>
      </left>
      <right style="thin">
        <color theme="3"/>
      </right>
      <top style="thin">
        <color theme="3"/>
      </top>
      <bottom/>
      <diagonal/>
    </border>
    <border>
      <left/>
      <right style="thin">
        <color theme="3"/>
      </right>
      <top style="thin">
        <color theme="3"/>
      </top>
      <bottom/>
      <diagonal/>
    </border>
    <border>
      <left style="thin">
        <color indexed="64"/>
      </left>
      <right style="thin">
        <color indexed="64"/>
      </right>
      <top/>
      <bottom style="thin">
        <color indexed="64"/>
      </bottom>
      <diagonal/>
    </border>
    <border>
      <left/>
      <right/>
      <top style="medium">
        <color theme="4" tint="0.39997558519241921"/>
      </top>
      <bottom/>
      <diagonal/>
    </border>
    <border>
      <left style="thin">
        <color theme="4"/>
      </left>
      <right/>
      <top style="medium">
        <color theme="4" tint="0.39997558519241921"/>
      </top>
      <bottom/>
      <diagonal/>
    </border>
    <border>
      <left style="thin">
        <color theme="4"/>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dashed">
        <color indexed="64"/>
      </bottom>
      <diagonal/>
    </border>
    <border>
      <left/>
      <right/>
      <top style="medium">
        <color indexed="64"/>
      </top>
      <bottom style="dashed">
        <color indexed="64"/>
      </bottom>
      <diagonal/>
    </border>
    <border>
      <left/>
      <right style="medium">
        <color indexed="64"/>
      </right>
      <top style="medium">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s>
  <cellStyleXfs count="8">
    <xf numFmtId="0" fontId="0" fillId="0" borderId="0"/>
    <xf numFmtId="44" fontId="1" fillId="0" borderId="0" applyFont="0" applyFill="0" applyBorder="0" applyAlignment="0" applyProtection="0"/>
    <xf numFmtId="0" fontId="2" fillId="0" borderId="1" applyNumberFormat="0" applyFill="0" applyAlignment="0" applyProtection="0"/>
    <xf numFmtId="0" fontId="3" fillId="0" borderId="0" applyNumberFormat="0" applyFill="0" applyBorder="0" applyAlignment="0" applyProtection="0"/>
    <xf numFmtId="0" fontId="10" fillId="3" borderId="11" applyBorder="0">
      <alignment horizontal="left" vertical="center"/>
    </xf>
    <xf numFmtId="0" fontId="12" fillId="0" borderId="0" applyNumberFormat="0" applyFill="0" applyBorder="0" applyAlignment="0" applyProtection="0"/>
    <xf numFmtId="9" fontId="1" fillId="0" borderId="0" applyFont="0" applyFill="0" applyBorder="0" applyAlignment="0" applyProtection="0"/>
    <xf numFmtId="0" fontId="1" fillId="7" borderId="0" applyNumberFormat="0" applyBorder="0" applyAlignment="0" applyProtection="0"/>
  </cellStyleXfs>
  <cellXfs count="123">
    <xf numFmtId="0" fontId="0" fillId="0" borderId="0" xfId="0"/>
    <xf numFmtId="0" fontId="0" fillId="0" borderId="0" xfId="0" applyAlignment="1"/>
    <xf numFmtId="0" fontId="0" fillId="2" borderId="0" xfId="0" applyFill="1"/>
    <xf numFmtId="0" fontId="10" fillId="3" borderId="0" xfId="4" applyBorder="1">
      <alignment horizontal="left" vertical="center"/>
    </xf>
    <xf numFmtId="0" fontId="10" fillId="3" borderId="0" xfId="4" applyBorder="1" applyAlignment="1">
      <alignment horizontal="center" vertical="center"/>
    </xf>
    <xf numFmtId="0" fontId="5" fillId="2" borderId="0" xfId="0" applyFont="1" applyFill="1" applyBorder="1"/>
    <xf numFmtId="0" fontId="5" fillId="0" borderId="0" xfId="0" applyFont="1"/>
    <xf numFmtId="0" fontId="5" fillId="2" borderId="0" xfId="0" applyFont="1" applyFill="1"/>
    <xf numFmtId="0" fontId="5" fillId="2" borderId="0" xfId="0" applyFont="1" applyFill="1" applyBorder="1" applyAlignment="1">
      <alignment vertical="top" wrapText="1" readingOrder="1"/>
    </xf>
    <xf numFmtId="0" fontId="5" fillId="2" borderId="0" xfId="0" applyFont="1" applyFill="1" applyBorder="1" applyAlignment="1">
      <alignment vertical="top" wrapText="1"/>
    </xf>
    <xf numFmtId="165" fontId="5" fillId="2" borderId="0" xfId="0" applyNumberFormat="1" applyFont="1" applyFill="1"/>
    <xf numFmtId="0" fontId="0" fillId="2" borderId="0" xfId="0" applyFill="1" applyAlignment="1"/>
    <xf numFmtId="0" fontId="10" fillId="3" borderId="0" xfId="4" applyBorder="1" applyAlignment="1">
      <alignment horizontal="center" vertical="center"/>
    </xf>
    <xf numFmtId="0" fontId="6" fillId="5" borderId="2" xfId="0" applyFont="1" applyFill="1" applyBorder="1" applyAlignment="1">
      <alignment horizontal="center" vertical="center"/>
    </xf>
    <xf numFmtId="0" fontId="7" fillId="5" borderId="2" xfId="0" applyFont="1" applyFill="1" applyBorder="1" applyAlignment="1">
      <alignment horizontal="center" vertical="center"/>
    </xf>
    <xf numFmtId="0" fontId="15" fillId="2" borderId="22" xfId="0" applyFont="1" applyFill="1" applyBorder="1" applyAlignment="1">
      <alignment horizontal="center" vertical="center"/>
    </xf>
    <xf numFmtId="0" fontId="15" fillId="2" borderId="21" xfId="0" applyFont="1" applyFill="1" applyBorder="1" applyAlignment="1">
      <alignment horizontal="center" vertical="center"/>
    </xf>
    <xf numFmtId="164" fontId="16" fillId="0" borderId="8" xfId="0" applyNumberFormat="1" applyFont="1" applyBorder="1" applyAlignment="1">
      <alignment horizontal="center" vertical="center"/>
    </xf>
    <xf numFmtId="0" fontId="16" fillId="0" borderId="0" xfId="0" applyFont="1" applyBorder="1" applyAlignment="1">
      <alignment horizontal="center" vertical="center"/>
    </xf>
    <xf numFmtId="164" fontId="16" fillId="0" borderId="0" xfId="0" applyNumberFormat="1" applyFont="1" applyBorder="1" applyAlignment="1">
      <alignment horizontal="center" vertical="center"/>
    </xf>
    <xf numFmtId="0" fontId="16" fillId="0" borderId="9" xfId="0" applyFont="1" applyBorder="1" applyAlignment="1">
      <alignment horizontal="center" vertical="center"/>
    </xf>
    <xf numFmtId="164" fontId="7" fillId="5" borderId="0" xfId="0" applyNumberFormat="1" applyFont="1" applyFill="1" applyBorder="1" applyAlignment="1">
      <alignment horizontal="center"/>
    </xf>
    <xf numFmtId="0" fontId="14" fillId="3" borderId="0" xfId="4" applyFont="1" applyBorder="1" applyAlignment="1">
      <alignment horizontal="center" vertical="center"/>
    </xf>
    <xf numFmtId="0" fontId="10" fillId="3" borderId="0" xfId="4" applyBorder="1" applyAlignment="1">
      <alignment horizontal="center" vertical="center"/>
    </xf>
    <xf numFmtId="0" fontId="0" fillId="2" borderId="24" xfId="0" applyFill="1" applyBorder="1" applyAlignment="1">
      <alignment horizontal="left" vertical="top" wrapText="1"/>
    </xf>
    <xf numFmtId="0" fontId="0" fillId="2" borderId="20" xfId="0" applyFill="1" applyBorder="1" applyAlignment="1">
      <alignment horizontal="left" vertical="top" wrapText="1"/>
    </xf>
    <xf numFmtId="0" fontId="0" fillId="2" borderId="0" xfId="0" applyFill="1" applyBorder="1" applyAlignment="1">
      <alignment horizontal="left" vertical="top" wrapText="1"/>
    </xf>
    <xf numFmtId="0" fontId="0" fillId="2" borderId="13" xfId="0" applyFill="1" applyBorder="1" applyAlignment="1">
      <alignment horizontal="left" vertical="top" wrapText="1"/>
    </xf>
    <xf numFmtId="0" fontId="0" fillId="2" borderId="25" xfId="0" applyFill="1" applyBorder="1" applyAlignment="1">
      <alignment horizontal="left" vertical="top" wrapText="1"/>
    </xf>
    <xf numFmtId="0" fontId="0" fillId="2" borderId="26" xfId="0" applyFill="1" applyBorder="1" applyAlignment="1">
      <alignment horizontal="left" vertical="top" wrapText="1"/>
    </xf>
    <xf numFmtId="49" fontId="13" fillId="2" borderId="3" xfId="5" applyNumberFormat="1" applyFont="1" applyFill="1" applyBorder="1" applyAlignment="1">
      <alignment horizontal="center"/>
    </xf>
    <xf numFmtId="49" fontId="13" fillId="2" borderId="5" xfId="5" applyNumberFormat="1" applyFont="1" applyFill="1" applyBorder="1" applyAlignment="1">
      <alignment horizontal="center"/>
    </xf>
    <xf numFmtId="49" fontId="13" fillId="2" borderId="4" xfId="5" applyNumberFormat="1" applyFont="1" applyFill="1" applyBorder="1" applyAlignment="1">
      <alignment horizontal="center"/>
    </xf>
    <xf numFmtId="0" fontId="5" fillId="0" borderId="2" xfId="0" applyFont="1" applyBorder="1" applyAlignment="1">
      <alignment horizontal="left" vertical="top" wrapText="1" readingOrder="1"/>
    </xf>
    <xf numFmtId="0" fontId="5" fillId="0" borderId="2" xfId="0" applyFont="1" applyBorder="1" applyAlignment="1">
      <alignment horizontal="center" vertical="top" wrapText="1" readingOrder="1"/>
    </xf>
    <xf numFmtId="0" fontId="17" fillId="3" borderId="8" xfId="4" applyFont="1" applyBorder="1">
      <alignment horizontal="left" vertical="center"/>
    </xf>
    <xf numFmtId="0" fontId="17" fillId="3" borderId="0" xfId="4" applyFont="1" applyBorder="1">
      <alignment horizontal="left" vertical="center"/>
    </xf>
    <xf numFmtId="0" fontId="17" fillId="3" borderId="6" xfId="4" applyFont="1" applyBorder="1">
      <alignment horizontal="left" vertical="center"/>
    </xf>
    <xf numFmtId="0" fontId="17" fillId="3" borderId="7" xfId="4" applyFont="1" applyBorder="1">
      <alignment horizontal="left" vertical="center"/>
    </xf>
    <xf numFmtId="0" fontId="5" fillId="0" borderId="23" xfId="0" applyFont="1" applyBorder="1" applyAlignment="1">
      <alignment horizontal="center" vertical="top" wrapText="1" readingOrder="1"/>
    </xf>
    <xf numFmtId="17" fontId="5" fillId="2" borderId="0" xfId="0" applyNumberFormat="1" applyFont="1" applyFill="1" applyBorder="1" applyAlignment="1">
      <alignment horizontal="center"/>
    </xf>
    <xf numFmtId="17" fontId="5" fillId="2" borderId="14" xfId="0" applyNumberFormat="1" applyFont="1" applyFill="1" applyBorder="1" applyAlignment="1">
      <alignment horizontal="center"/>
    </xf>
    <xf numFmtId="0" fontId="3" fillId="2" borderId="0" xfId="3" applyFill="1" applyBorder="1" applyAlignment="1">
      <alignment horizontal="center"/>
    </xf>
    <xf numFmtId="0" fontId="5" fillId="2" borderId="0" xfId="0" applyFont="1" applyFill="1" applyBorder="1" applyAlignment="1">
      <alignment horizontal="center"/>
    </xf>
    <xf numFmtId="0" fontId="5" fillId="2" borderId="3" xfId="0" applyFont="1" applyFill="1" applyBorder="1" applyAlignment="1">
      <alignment horizontal="left"/>
    </xf>
    <xf numFmtId="0" fontId="5" fillId="2" borderId="5" xfId="0" applyFont="1" applyFill="1" applyBorder="1" applyAlignment="1">
      <alignment horizontal="left"/>
    </xf>
    <xf numFmtId="0" fontId="5" fillId="2" borderId="4" xfId="0" applyFont="1" applyFill="1" applyBorder="1" applyAlignment="1">
      <alignment horizontal="left"/>
    </xf>
    <xf numFmtId="0" fontId="11" fillId="2" borderId="0" xfId="0" applyFont="1" applyFill="1" applyBorder="1" applyAlignment="1">
      <alignment horizontal="center"/>
    </xf>
    <xf numFmtId="0" fontId="6" fillId="5" borderId="2" xfId="0" applyFont="1" applyFill="1" applyBorder="1" applyAlignment="1">
      <alignment horizontal="center" vertical="center"/>
    </xf>
    <xf numFmtId="164" fontId="5" fillId="2" borderId="2" xfId="1" applyNumberFormat="1" applyFont="1" applyFill="1" applyBorder="1" applyAlignment="1">
      <alignment horizontal="center"/>
    </xf>
    <xf numFmtId="10" fontId="5" fillId="2" borderId="4" xfId="6" applyNumberFormat="1" applyFont="1" applyFill="1" applyBorder="1" applyAlignment="1">
      <alignment horizontal="center"/>
    </xf>
    <xf numFmtId="10" fontId="5" fillId="2" borderId="2" xfId="6" applyNumberFormat="1" applyFont="1" applyFill="1" applyBorder="1" applyAlignment="1">
      <alignment horizontal="center"/>
    </xf>
    <xf numFmtId="0" fontId="5" fillId="2" borderId="2" xfId="0" applyFont="1" applyFill="1" applyBorder="1" applyAlignment="1">
      <alignment horizontal="center"/>
    </xf>
    <xf numFmtId="0" fontId="5" fillId="6" borderId="2" xfId="0" applyFont="1" applyFill="1" applyBorder="1" applyAlignment="1">
      <alignment horizontal="center"/>
    </xf>
    <xf numFmtId="0" fontId="18" fillId="3" borderId="0" xfId="4" applyFont="1" applyBorder="1" applyAlignment="1">
      <alignment horizontal="center" vertical="center"/>
    </xf>
    <xf numFmtId="0" fontId="7" fillId="3" borderId="0" xfId="0" applyFont="1" applyFill="1" applyBorder="1" applyAlignment="1">
      <alignment horizontal="left" vertical="top"/>
    </xf>
    <xf numFmtId="0" fontId="7" fillId="3" borderId="0" xfId="0" applyFont="1" applyFill="1" applyAlignment="1">
      <alignment horizontal="left" vertical="top"/>
    </xf>
    <xf numFmtId="0" fontId="7" fillId="3" borderId="9" xfId="0" applyFont="1" applyFill="1" applyBorder="1" applyAlignment="1">
      <alignment horizontal="left" vertical="top"/>
    </xf>
    <xf numFmtId="14" fontId="5" fillId="0" borderId="3" xfId="0" applyNumberFormat="1" applyFont="1" applyBorder="1" applyAlignment="1">
      <alignment horizontal="center"/>
    </xf>
    <xf numFmtId="14" fontId="5" fillId="0" borderId="5" xfId="0" applyNumberFormat="1" applyFont="1" applyBorder="1" applyAlignment="1">
      <alignment horizontal="center"/>
    </xf>
    <xf numFmtId="14" fontId="5" fillId="0" borderId="11" xfId="0" applyNumberFormat="1" applyFont="1" applyBorder="1" applyAlignment="1">
      <alignment horizontal="center"/>
    </xf>
    <xf numFmtId="14" fontId="5" fillId="0" borderId="12" xfId="0" applyNumberFormat="1" applyFont="1" applyBorder="1" applyAlignment="1">
      <alignment horizontal="center"/>
    </xf>
    <xf numFmtId="14" fontId="5" fillId="0" borderId="10" xfId="0" applyNumberFormat="1" applyFont="1" applyBorder="1" applyAlignment="1">
      <alignment horizontal="center"/>
    </xf>
    <xf numFmtId="0" fontId="13" fillId="2" borderId="3" xfId="5" applyNumberFormat="1" applyFont="1" applyFill="1" applyBorder="1" applyAlignment="1">
      <alignment horizontal="left"/>
    </xf>
    <xf numFmtId="0" fontId="5" fillId="2" borderId="5" xfId="0" applyNumberFormat="1" applyFont="1" applyFill="1" applyBorder="1" applyAlignment="1">
      <alignment horizontal="left"/>
    </xf>
    <xf numFmtId="0" fontId="5" fillId="2" borderId="4" xfId="0" applyNumberFormat="1" applyFont="1" applyFill="1" applyBorder="1" applyAlignment="1">
      <alignment horizontal="left"/>
    </xf>
    <xf numFmtId="0" fontId="7" fillId="3" borderId="3" xfId="0" applyFont="1" applyFill="1" applyBorder="1" applyAlignment="1">
      <alignment horizontal="center" vertical="center"/>
    </xf>
    <xf numFmtId="0" fontId="7" fillId="3" borderId="4" xfId="0" applyFont="1" applyFill="1" applyBorder="1" applyAlignment="1">
      <alignment horizontal="center" vertical="center"/>
    </xf>
    <xf numFmtId="0" fontId="5" fillId="2" borderId="3" xfId="0" applyFont="1" applyFill="1" applyBorder="1" applyAlignment="1">
      <alignment horizontal="center"/>
    </xf>
    <xf numFmtId="0" fontId="5" fillId="2" borderId="4" xfId="0" applyFont="1" applyFill="1" applyBorder="1" applyAlignment="1">
      <alignment horizontal="center"/>
    </xf>
    <xf numFmtId="0" fontId="5" fillId="0" borderId="3" xfId="0" applyFont="1" applyBorder="1" applyAlignment="1">
      <alignment horizontal="left"/>
    </xf>
    <xf numFmtId="0" fontId="5" fillId="0" borderId="5" xfId="0" applyFont="1" applyBorder="1" applyAlignment="1">
      <alignment horizontal="left"/>
    </xf>
    <xf numFmtId="0" fontId="5" fillId="0" borderId="4" xfId="0" applyFont="1" applyBorder="1" applyAlignment="1">
      <alignment horizontal="left"/>
    </xf>
    <xf numFmtId="0" fontId="10" fillId="3" borderId="10" xfId="4" applyBorder="1" applyAlignment="1">
      <alignment horizontal="center" vertical="center"/>
    </xf>
    <xf numFmtId="0" fontId="10" fillId="3" borderId="11" xfId="4" applyBorder="1" applyAlignment="1">
      <alignment horizontal="center" vertical="center"/>
    </xf>
    <xf numFmtId="0" fontId="10" fillId="3" borderId="12" xfId="4" applyBorder="1" applyAlignment="1">
      <alignment horizontal="center" vertical="center"/>
    </xf>
    <xf numFmtId="0" fontId="8" fillId="3" borderId="17" xfId="4" applyFont="1" applyBorder="1" applyAlignment="1">
      <alignment horizontal="center" vertical="center"/>
    </xf>
    <xf numFmtId="0" fontId="8" fillId="3" borderId="16" xfId="4" applyFont="1" applyBorder="1" applyAlignment="1">
      <alignment horizontal="center" vertical="center"/>
    </xf>
    <xf numFmtId="0" fontId="8" fillId="3" borderId="0" xfId="4" applyFont="1" applyBorder="1" applyAlignment="1">
      <alignment horizontal="center" vertical="center"/>
    </xf>
    <xf numFmtId="0" fontId="8" fillId="3" borderId="9" xfId="4" applyFont="1" applyBorder="1" applyAlignment="1">
      <alignment horizontal="center" vertical="center"/>
    </xf>
    <xf numFmtId="0" fontId="8" fillId="3" borderId="18" xfId="4" applyFont="1" applyBorder="1" applyAlignment="1">
      <alignment horizontal="center" vertical="center"/>
    </xf>
    <xf numFmtId="0" fontId="8" fillId="3" borderId="19" xfId="4" applyFont="1" applyBorder="1" applyAlignment="1">
      <alignment horizontal="center" vertical="center"/>
    </xf>
    <xf numFmtId="0" fontId="7" fillId="5" borderId="2" xfId="0" applyFont="1" applyFill="1" applyBorder="1" applyAlignment="1">
      <alignment horizontal="center"/>
    </xf>
    <xf numFmtId="0" fontId="10" fillId="3" borderId="0" xfId="4" applyBorder="1" applyAlignment="1">
      <alignment vertical="center"/>
    </xf>
    <xf numFmtId="0" fontId="2" fillId="4" borderId="1" xfId="2" applyFill="1" applyAlignment="1">
      <alignment horizontal="center"/>
    </xf>
    <xf numFmtId="164" fontId="5" fillId="2" borderId="4" xfId="1" applyNumberFormat="1" applyFont="1" applyFill="1" applyBorder="1" applyAlignment="1">
      <alignment horizontal="center"/>
    </xf>
    <xf numFmtId="164" fontId="5" fillId="2" borderId="4" xfId="1" applyNumberFormat="1" applyFont="1" applyFill="1" applyBorder="1" applyAlignment="1">
      <alignment horizontal="right"/>
    </xf>
    <xf numFmtId="164" fontId="5" fillId="2" borderId="2" xfId="1" applyNumberFormat="1" applyFont="1" applyFill="1" applyBorder="1" applyAlignment="1">
      <alignment horizontal="right"/>
    </xf>
    <xf numFmtId="165" fontId="5" fillId="2" borderId="2" xfId="0" applyNumberFormat="1" applyFont="1" applyFill="1" applyBorder="1" applyAlignment="1">
      <alignment horizontal="center" vertical="center"/>
    </xf>
    <xf numFmtId="0" fontId="5" fillId="2" borderId="14" xfId="0" applyFont="1" applyFill="1" applyBorder="1" applyAlignment="1">
      <alignment horizontal="center"/>
    </xf>
    <xf numFmtId="164" fontId="5" fillId="2" borderId="15" xfId="0" applyNumberFormat="1" applyFont="1" applyFill="1" applyBorder="1" applyAlignment="1">
      <alignment horizontal="center"/>
    </xf>
    <xf numFmtId="164" fontId="5" fillId="2" borderId="0" xfId="0" applyNumberFormat="1" applyFont="1" applyFill="1" applyBorder="1" applyAlignment="1">
      <alignment horizontal="center"/>
    </xf>
    <xf numFmtId="165" fontId="5" fillId="2" borderId="15" xfId="0" applyNumberFormat="1" applyFont="1" applyFill="1" applyBorder="1" applyAlignment="1">
      <alignment horizontal="center"/>
    </xf>
    <xf numFmtId="165" fontId="5" fillId="2" borderId="14" xfId="0" applyNumberFormat="1" applyFont="1" applyFill="1" applyBorder="1" applyAlignment="1">
      <alignment horizontal="center"/>
    </xf>
    <xf numFmtId="0" fontId="10" fillId="5" borderId="0" xfId="4" applyFill="1" applyBorder="1">
      <alignment horizontal="left" vertical="center"/>
    </xf>
    <xf numFmtId="0" fontId="10" fillId="5" borderId="14" xfId="4" applyFill="1" applyBorder="1">
      <alignment horizontal="left" vertical="center"/>
    </xf>
    <xf numFmtId="0" fontId="10" fillId="5" borderId="15" xfId="4" applyFill="1" applyBorder="1">
      <alignment horizontal="left" vertical="center"/>
    </xf>
    <xf numFmtId="165" fontId="5" fillId="2" borderId="4" xfId="0" applyNumberFormat="1" applyFont="1" applyFill="1" applyBorder="1" applyAlignment="1">
      <alignment horizontal="center"/>
    </xf>
    <xf numFmtId="165" fontId="5" fillId="2" borderId="2" xfId="0" applyNumberFormat="1" applyFont="1" applyFill="1" applyBorder="1" applyAlignment="1">
      <alignment horizontal="center"/>
    </xf>
    <xf numFmtId="0" fontId="6" fillId="5" borderId="2" xfId="0" applyFont="1" applyFill="1" applyBorder="1" applyAlignment="1">
      <alignment horizontal="left" vertical="center"/>
    </xf>
    <xf numFmtId="0" fontId="4" fillId="5" borderId="2" xfId="0" applyFont="1" applyFill="1" applyBorder="1" applyAlignment="1">
      <alignment horizontal="left" vertical="center"/>
    </xf>
    <xf numFmtId="164" fontId="19" fillId="0" borderId="2" xfId="0" applyNumberFormat="1" applyFont="1" applyBorder="1" applyAlignment="1">
      <alignment horizontal="center"/>
    </xf>
    <xf numFmtId="0" fontId="10" fillId="3" borderId="0" xfId="4" applyBorder="1" applyAlignment="1">
      <alignment horizontal="left" vertical="center"/>
    </xf>
    <xf numFmtId="0" fontId="17" fillId="3" borderId="0" xfId="4" applyFont="1" applyBorder="1" applyAlignment="1">
      <alignment horizontal="left" vertical="center"/>
    </xf>
    <xf numFmtId="0" fontId="5" fillId="2" borderId="0" xfId="0" applyFont="1" applyFill="1" applyBorder="1" applyAlignment="1">
      <alignment vertical="center"/>
    </xf>
    <xf numFmtId="0" fontId="22" fillId="2" borderId="0" xfId="0" applyFont="1" applyFill="1" applyBorder="1" applyAlignment="1">
      <alignment horizontal="center" vertical="center"/>
    </xf>
    <xf numFmtId="0" fontId="5" fillId="2" borderId="0" xfId="0" applyFont="1" applyFill="1" applyAlignment="1">
      <alignment vertical="center"/>
    </xf>
    <xf numFmtId="0" fontId="0" fillId="2" borderId="0" xfId="0" applyFill="1" applyAlignment="1">
      <alignment vertical="center"/>
    </xf>
    <xf numFmtId="0" fontId="0" fillId="2" borderId="0" xfId="0" applyFill="1" applyBorder="1"/>
    <xf numFmtId="0" fontId="5" fillId="2" borderId="0" xfId="0" applyFont="1" applyFill="1" applyAlignment="1">
      <alignment vertical="center"/>
    </xf>
    <xf numFmtId="0" fontId="22" fillId="4" borderId="0" xfId="7" applyFont="1" applyFill="1" applyBorder="1" applyAlignment="1">
      <alignment horizontal="center" vertical="center"/>
    </xf>
    <xf numFmtId="0" fontId="15" fillId="4" borderId="32" xfId="0" applyFont="1" applyFill="1" applyBorder="1" applyAlignment="1">
      <alignment horizontal="center" vertical="center"/>
    </xf>
    <xf numFmtId="0" fontId="15" fillId="4" borderId="33" xfId="0" applyFont="1" applyFill="1" applyBorder="1" applyAlignment="1">
      <alignment horizontal="center" vertical="center"/>
    </xf>
    <xf numFmtId="0" fontId="15" fillId="4" borderId="34" xfId="0" applyFont="1" applyFill="1" applyBorder="1" applyAlignment="1">
      <alignment horizontal="center" vertical="center"/>
    </xf>
    <xf numFmtId="0" fontId="5" fillId="4" borderId="27" xfId="0" applyFont="1" applyFill="1" applyBorder="1" applyAlignment="1">
      <alignment horizontal="center" vertical="center" wrapText="1"/>
    </xf>
    <xf numFmtId="0" fontId="5" fillId="4" borderId="35" xfId="0" applyFont="1" applyFill="1" applyBorder="1" applyAlignment="1">
      <alignment horizontal="center" vertical="center" wrapText="1"/>
    </xf>
    <xf numFmtId="0" fontId="5" fillId="4" borderId="36" xfId="0" applyFont="1" applyFill="1" applyBorder="1" applyAlignment="1">
      <alignment horizontal="center" vertical="center" wrapText="1"/>
    </xf>
    <xf numFmtId="0" fontId="5" fillId="4" borderId="37" xfId="0" applyFont="1" applyFill="1" applyBorder="1" applyAlignment="1">
      <alignment horizontal="center" vertical="center" wrapText="1"/>
    </xf>
    <xf numFmtId="0" fontId="5" fillId="4" borderId="0" xfId="0" applyFont="1" applyFill="1" applyBorder="1" applyAlignment="1">
      <alignment horizontal="center" vertical="center" wrapText="1"/>
    </xf>
    <xf numFmtId="0" fontId="5" fillId="4" borderId="28" xfId="0" applyFont="1" applyFill="1" applyBorder="1" applyAlignment="1">
      <alignment horizontal="center" vertical="center" wrapText="1"/>
    </xf>
    <xf numFmtId="0" fontId="5" fillId="4" borderId="29" xfId="0" applyFont="1" applyFill="1" applyBorder="1" applyAlignment="1">
      <alignment horizontal="center" vertical="center" wrapText="1"/>
    </xf>
    <xf numFmtId="0" fontId="5" fillId="4" borderId="30" xfId="0" applyFont="1" applyFill="1" applyBorder="1" applyAlignment="1">
      <alignment horizontal="center" vertical="center" wrapText="1"/>
    </xf>
    <xf numFmtId="0" fontId="5" fillId="4" borderId="31" xfId="0" applyFont="1" applyFill="1" applyBorder="1" applyAlignment="1">
      <alignment horizontal="center" vertical="center" wrapText="1"/>
    </xf>
  </cellXfs>
  <cellStyles count="8">
    <cellStyle name="20% - Accent5" xfId="7" builtinId="46"/>
    <cellStyle name="Hyperlink" xfId="5" builtinId="8"/>
    <cellStyle name="Kop 3" xfId="2" builtinId="18"/>
    <cellStyle name="Procent" xfId="6" builtinId="5"/>
    <cellStyle name="Standaard" xfId="0" builtinId="0"/>
    <cellStyle name="Stijl 1" xfId="4" xr:uid="{AC73429E-1148-42C0-B223-B6168A3E740F}"/>
    <cellStyle name="Valuta" xfId="1" builtinId="4"/>
    <cellStyle name="Verklarende tekst" xfId="3" builtinId="53"/>
  </cellStyles>
  <dxfs count="8">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strike val="0"/>
        <color theme="0"/>
      </font>
      <fill>
        <patternFill>
          <fgColor theme="0"/>
          <bgColor theme="0"/>
        </patternFill>
      </fill>
    </dxf>
    <dxf>
      <font>
        <strike val="0"/>
        <color theme="0"/>
      </font>
      <fill>
        <patternFill>
          <fgColor theme="0"/>
          <bgColor theme="0"/>
        </patternFill>
      </fill>
    </dxf>
  </dxfs>
  <tableStyles count="0" defaultTableStyle="TableStyleMedium2" defaultPivotStyle="PivotStyleLight16"/>
  <colors>
    <mruColors>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13.png"/><Relationship Id="rId18" Type="http://schemas.openxmlformats.org/officeDocument/2006/relationships/image" Target="../media/image18.sv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svg"/><Relationship Id="rId7" Type="http://schemas.openxmlformats.org/officeDocument/2006/relationships/image" Target="../media/image7.png"/><Relationship Id="rId12" Type="http://schemas.openxmlformats.org/officeDocument/2006/relationships/image" Target="../media/image12.svg"/><Relationship Id="rId17" Type="http://schemas.openxmlformats.org/officeDocument/2006/relationships/image" Target="../media/image17.png"/><Relationship Id="rId25" Type="http://schemas.openxmlformats.org/officeDocument/2006/relationships/image" Target="../media/image25.svg"/><Relationship Id="rId2" Type="http://schemas.openxmlformats.org/officeDocument/2006/relationships/image" Target="../media/image2.svg"/><Relationship Id="rId16" Type="http://schemas.openxmlformats.org/officeDocument/2006/relationships/image" Target="../media/image16.svg"/><Relationship Id="rId20" Type="http://schemas.openxmlformats.org/officeDocument/2006/relationships/image" Target="../media/image20.png"/><Relationship Id="rId29" Type="http://schemas.openxmlformats.org/officeDocument/2006/relationships/image" Target="../media/image29.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svg"/><Relationship Id="rId28" Type="http://schemas.openxmlformats.org/officeDocument/2006/relationships/image" Target="../media/image28.png"/><Relationship Id="rId10" Type="http://schemas.openxmlformats.org/officeDocument/2006/relationships/image" Target="../media/image10.svg"/><Relationship Id="rId19" Type="http://schemas.openxmlformats.org/officeDocument/2006/relationships/image" Target="../media/image19.png"/><Relationship Id="rId31" Type="http://schemas.openxmlformats.org/officeDocument/2006/relationships/image" Target="../media/image31.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4.svg"/><Relationship Id="rId22" Type="http://schemas.openxmlformats.org/officeDocument/2006/relationships/image" Target="../media/image22.png"/><Relationship Id="rId27" Type="http://schemas.openxmlformats.org/officeDocument/2006/relationships/image" Target="../media/image27.svg"/><Relationship Id="rId30"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editAs="oneCell">
    <xdr:from>
      <xdr:col>1</xdr:col>
      <xdr:colOff>288469</xdr:colOff>
      <xdr:row>9</xdr:row>
      <xdr:rowOff>216776</xdr:rowOff>
    </xdr:from>
    <xdr:to>
      <xdr:col>2</xdr:col>
      <xdr:colOff>506085</xdr:colOff>
      <xdr:row>13</xdr:row>
      <xdr:rowOff>32774</xdr:rowOff>
    </xdr:to>
    <xdr:pic>
      <xdr:nvPicPr>
        <xdr:cNvPr id="13" name="Afbeelding 12" descr="Vergadering">
          <a:extLst>
            <a:ext uri="{FF2B5EF4-FFF2-40B4-BE49-F238E27FC236}">
              <a16:creationId xmlns:a16="http://schemas.microsoft.com/office/drawing/2014/main" id="{B0793E61-3B1A-4A56-87EB-8F729776482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98676" y="2266293"/>
          <a:ext cx="762840" cy="754682"/>
        </a:xfrm>
        <a:prstGeom prst="rect">
          <a:avLst/>
        </a:prstGeom>
      </xdr:spPr>
    </xdr:pic>
    <xdr:clientData/>
  </xdr:twoCellAnchor>
  <xdr:twoCellAnchor>
    <xdr:from>
      <xdr:col>10</xdr:col>
      <xdr:colOff>47343</xdr:colOff>
      <xdr:row>1</xdr:row>
      <xdr:rowOff>75457</xdr:rowOff>
    </xdr:from>
    <xdr:to>
      <xdr:col>10</xdr:col>
      <xdr:colOff>487114</xdr:colOff>
      <xdr:row>3</xdr:row>
      <xdr:rowOff>29802</xdr:rowOff>
    </xdr:to>
    <xdr:grpSp>
      <xdr:nvGrpSpPr>
        <xdr:cNvPr id="11" name="Groep 10">
          <a:extLst>
            <a:ext uri="{FF2B5EF4-FFF2-40B4-BE49-F238E27FC236}">
              <a16:creationId xmlns:a16="http://schemas.microsoft.com/office/drawing/2014/main" id="{F0E1AE2A-B268-4435-A684-AAEE38593E9C}"/>
            </a:ext>
          </a:extLst>
        </xdr:cNvPr>
        <xdr:cNvGrpSpPr/>
      </xdr:nvGrpSpPr>
      <xdr:grpSpPr>
        <a:xfrm>
          <a:off x="5571843" y="214002"/>
          <a:ext cx="439771" cy="439255"/>
          <a:chOff x="7656634" y="2395903"/>
          <a:chExt cx="1362809" cy="1362809"/>
        </a:xfrm>
        <a:solidFill>
          <a:schemeClr val="tx2"/>
        </a:solidFill>
      </xdr:grpSpPr>
      <xdr:pic>
        <xdr:nvPicPr>
          <xdr:cNvPr id="6" name="Afbeelding 5" descr="Vergrootglas">
            <a:extLst>
              <a:ext uri="{FF2B5EF4-FFF2-40B4-BE49-F238E27FC236}">
                <a16:creationId xmlns:a16="http://schemas.microsoft.com/office/drawing/2014/main" id="{D34A1E57-E10D-49BA-9984-E40B214386C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7656634" y="2395903"/>
            <a:ext cx="1362809" cy="1362809"/>
          </a:xfrm>
          <a:prstGeom prst="rect">
            <a:avLst/>
          </a:prstGeom>
        </xdr:spPr>
      </xdr:pic>
      <xdr:pic>
        <xdr:nvPicPr>
          <xdr:cNvPr id="8" name="Afbeelding 7" descr="Aardbol Europa-Afrika">
            <a:extLst>
              <a:ext uri="{FF2B5EF4-FFF2-40B4-BE49-F238E27FC236}">
                <a16:creationId xmlns:a16="http://schemas.microsoft.com/office/drawing/2014/main" id="{C1D696DB-5E39-43B1-A69C-582C3B470194}"/>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7740692" y="2479962"/>
            <a:ext cx="914400" cy="914400"/>
          </a:xfrm>
          <a:prstGeom prst="rect">
            <a:avLst/>
          </a:prstGeom>
        </xdr:spPr>
      </xdr:pic>
    </xdr:grpSp>
    <xdr:clientData/>
  </xdr:twoCellAnchor>
  <xdr:twoCellAnchor>
    <xdr:from>
      <xdr:col>5</xdr:col>
      <xdr:colOff>108578</xdr:colOff>
      <xdr:row>35</xdr:row>
      <xdr:rowOff>42792</xdr:rowOff>
    </xdr:from>
    <xdr:to>
      <xdr:col>5</xdr:col>
      <xdr:colOff>413378</xdr:colOff>
      <xdr:row>39</xdr:row>
      <xdr:rowOff>353786</xdr:rowOff>
    </xdr:to>
    <xdr:grpSp>
      <xdr:nvGrpSpPr>
        <xdr:cNvPr id="30" name="Groep 29">
          <a:extLst>
            <a:ext uri="{FF2B5EF4-FFF2-40B4-BE49-F238E27FC236}">
              <a16:creationId xmlns:a16="http://schemas.microsoft.com/office/drawing/2014/main" id="{F2019A7B-44D4-45B7-B7DE-8B7ECDC8CAEF}"/>
            </a:ext>
          </a:extLst>
        </xdr:cNvPr>
        <xdr:cNvGrpSpPr/>
      </xdr:nvGrpSpPr>
      <xdr:grpSpPr>
        <a:xfrm>
          <a:off x="2688987" y="8424792"/>
          <a:ext cx="304800" cy="1834994"/>
          <a:chOff x="2568747" y="8462892"/>
          <a:chExt cx="304800" cy="1834994"/>
        </a:xfrm>
      </xdr:grpSpPr>
      <xdr:pic>
        <xdr:nvPicPr>
          <xdr:cNvPr id="17" name="Afbeelding 16">
            <a:extLst>
              <a:ext uri="{FF2B5EF4-FFF2-40B4-BE49-F238E27FC236}">
                <a16:creationId xmlns:a16="http://schemas.microsoft.com/office/drawing/2014/main" id="{7994D4E0-F28C-4F37-B95F-886B46D47CB5}"/>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579914" y="8462892"/>
            <a:ext cx="282466" cy="282466"/>
          </a:xfrm>
          <a:prstGeom prst="rect">
            <a:avLst/>
          </a:prstGeom>
        </xdr:spPr>
      </xdr:pic>
      <xdr:pic>
        <xdr:nvPicPr>
          <xdr:cNvPr id="19" name="Afbeelding 18">
            <a:extLst>
              <a:ext uri="{FF2B5EF4-FFF2-40B4-BE49-F238E27FC236}">
                <a16:creationId xmlns:a16="http://schemas.microsoft.com/office/drawing/2014/main" id="{9DFE123E-EF32-47B4-A8CC-5268DBC8C7DE}"/>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2593053" y="8858342"/>
            <a:ext cx="256189" cy="256189"/>
          </a:xfrm>
          <a:prstGeom prst="rect">
            <a:avLst/>
          </a:prstGeom>
        </xdr:spPr>
      </xdr:pic>
      <xdr:pic>
        <xdr:nvPicPr>
          <xdr:cNvPr id="24" name="Afbeelding 23">
            <a:extLst>
              <a:ext uri="{FF2B5EF4-FFF2-40B4-BE49-F238E27FC236}">
                <a16:creationId xmlns:a16="http://schemas.microsoft.com/office/drawing/2014/main" id="{B7C3C75F-0B7B-4383-93FE-6041138B1BB1}"/>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2585903" y="9205255"/>
            <a:ext cx="270488" cy="272415"/>
          </a:xfrm>
          <a:prstGeom prst="rect">
            <a:avLst/>
          </a:prstGeom>
        </xdr:spPr>
      </xdr:pic>
      <xdr:pic>
        <xdr:nvPicPr>
          <xdr:cNvPr id="26" name="Afbeelding 25">
            <a:extLst>
              <a:ext uri="{FF2B5EF4-FFF2-40B4-BE49-F238E27FC236}">
                <a16:creationId xmlns:a16="http://schemas.microsoft.com/office/drawing/2014/main" id="{1E9B0BD0-5023-4513-ACA4-EC25219B33EB}"/>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2585075" y="9628414"/>
            <a:ext cx="272144" cy="272144"/>
          </a:xfrm>
          <a:prstGeom prst="rect">
            <a:avLst/>
          </a:prstGeom>
        </xdr:spPr>
      </xdr:pic>
      <xdr:pic>
        <xdr:nvPicPr>
          <xdr:cNvPr id="28" name="Afbeelding 27">
            <a:extLst>
              <a:ext uri="{FF2B5EF4-FFF2-40B4-BE49-F238E27FC236}">
                <a16:creationId xmlns:a16="http://schemas.microsoft.com/office/drawing/2014/main" id="{45734E9D-D60E-42C5-9773-C511C55768C0}"/>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2568747" y="9993086"/>
            <a:ext cx="304800" cy="304800"/>
          </a:xfrm>
          <a:prstGeom prst="rect">
            <a:avLst/>
          </a:prstGeom>
        </xdr:spPr>
      </xdr:pic>
    </xdr:grpSp>
    <xdr:clientData/>
  </xdr:twoCellAnchor>
  <xdr:twoCellAnchor editAs="oneCell">
    <xdr:from>
      <xdr:col>5</xdr:col>
      <xdr:colOff>116743</xdr:colOff>
      <xdr:row>40</xdr:row>
      <xdr:rowOff>0</xdr:rowOff>
    </xdr:from>
    <xdr:to>
      <xdr:col>5</xdr:col>
      <xdr:colOff>405213</xdr:colOff>
      <xdr:row>40</xdr:row>
      <xdr:rowOff>288470</xdr:rowOff>
    </xdr:to>
    <xdr:pic>
      <xdr:nvPicPr>
        <xdr:cNvPr id="32" name="Afbeelding 31" descr="Sterren">
          <a:extLst>
            <a:ext uri="{FF2B5EF4-FFF2-40B4-BE49-F238E27FC236}">
              <a16:creationId xmlns:a16="http://schemas.microsoft.com/office/drawing/2014/main" id="{8CB58DF0-9902-4EE2-A4BA-AE529F6EB6B6}"/>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2506157" y="10325100"/>
          <a:ext cx="288470" cy="288470"/>
        </a:xfrm>
        <a:prstGeom prst="rect">
          <a:avLst/>
        </a:prstGeom>
      </xdr:spPr>
    </xdr:pic>
    <xdr:clientData/>
  </xdr:twoCellAnchor>
  <xdr:twoCellAnchor editAs="oneCell">
    <xdr:from>
      <xdr:col>28</xdr:col>
      <xdr:colOff>206829</xdr:colOff>
      <xdr:row>17</xdr:row>
      <xdr:rowOff>45435</xdr:rowOff>
    </xdr:from>
    <xdr:to>
      <xdr:col>28</xdr:col>
      <xdr:colOff>370115</xdr:colOff>
      <xdr:row>17</xdr:row>
      <xdr:rowOff>209594</xdr:rowOff>
    </xdr:to>
    <xdr:pic>
      <xdr:nvPicPr>
        <xdr:cNvPr id="47" name="Afbeelding 46" descr="https://upload.wikimedia.org/wikipedia/commons/thumb/4/46/Bitcoin.svg/2000px-Bitcoin.svg.png">
          <a:extLst>
            <a:ext uri="{FF2B5EF4-FFF2-40B4-BE49-F238E27FC236}">
              <a16:creationId xmlns:a16="http://schemas.microsoft.com/office/drawing/2014/main" id="{D1DB28A0-0B60-4264-8D3C-C119E956472D}"/>
            </a:ext>
          </a:extLst>
        </xdr:cNvPr>
        <xdr:cNvPicPr>
          <a:picLocks noChangeAspect="1" noChangeArrowheads="1"/>
        </xdr:cNvPicPr>
      </xdr:nvPicPr>
      <xdr:blipFill>
        <a:blip xmlns:r="http://schemas.openxmlformats.org/officeDocument/2006/relationships" r:embed="rId19" cstate="print">
          <a:extLst>
            <a:ext uri="{28A0092B-C50C-407E-A947-70E740481C1C}">
              <a14:useLocalDpi xmlns:a14="http://schemas.microsoft.com/office/drawing/2010/main" val="0"/>
            </a:ext>
          </a:extLst>
        </a:blip>
        <a:srcRect/>
        <a:stretch>
          <a:fillRect/>
        </a:stretch>
      </xdr:blipFill>
      <xdr:spPr bwMode="auto">
        <a:xfrm>
          <a:off x="14450786" y="4051378"/>
          <a:ext cx="163286" cy="1641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32</xdr:col>
          <xdr:colOff>144780</xdr:colOff>
          <xdr:row>5</xdr:row>
          <xdr:rowOff>236220</xdr:rowOff>
        </xdr:from>
        <xdr:to>
          <xdr:col>32</xdr:col>
          <xdr:colOff>464820</xdr:colOff>
          <xdr:row>6</xdr:row>
          <xdr:rowOff>240030</xdr:rowOff>
        </xdr:to>
        <xdr:sp macro="" textlink="">
          <xdr:nvSpPr>
            <xdr:cNvPr id="1067" name="Selectievakje 43" hidden="1">
              <a:extLst>
                <a:ext uri="{63B3BB69-23CF-44E3-9099-C40C66FF867C}">
                  <a14:compatExt spid="_x0000_s1067"/>
                </a:ext>
                <a:ext uri="{FF2B5EF4-FFF2-40B4-BE49-F238E27FC236}">
                  <a16:creationId xmlns:a16="http://schemas.microsoft.com/office/drawing/2014/main" id="{99975F2E-F88C-45C2-B664-02BE306A86F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32</xdr:col>
          <xdr:colOff>142875</xdr:colOff>
          <xdr:row>7</xdr:row>
          <xdr:rowOff>0</xdr:rowOff>
        </xdr:from>
        <xdr:to>
          <xdr:col>32</xdr:col>
          <xdr:colOff>415290</xdr:colOff>
          <xdr:row>7</xdr:row>
          <xdr:rowOff>236482</xdr:rowOff>
        </xdr:to>
        <xdr:sp macro="" textlink="">
          <xdr:nvSpPr>
            <xdr:cNvPr id="1068" name="Selectievakje 44" hidden="1">
              <a:extLst>
                <a:ext uri="{63B3BB69-23CF-44E3-9099-C40C66FF867C}">
                  <a14:compatExt spid="_x0000_s1068"/>
                </a:ext>
                <a:ext uri="{FF2B5EF4-FFF2-40B4-BE49-F238E27FC236}">
                  <a16:creationId xmlns:a16="http://schemas.microsoft.com/office/drawing/2014/main" id="{2EE29FBE-F052-400E-9CFE-4B8A4A4B4E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32</xdr:col>
          <xdr:colOff>142875</xdr:colOff>
          <xdr:row>8</xdr:row>
          <xdr:rowOff>0</xdr:rowOff>
        </xdr:from>
        <xdr:to>
          <xdr:col>32</xdr:col>
          <xdr:colOff>415290</xdr:colOff>
          <xdr:row>8</xdr:row>
          <xdr:rowOff>238125</xdr:rowOff>
        </xdr:to>
        <xdr:sp macro="" textlink="">
          <xdr:nvSpPr>
            <xdr:cNvPr id="1069" name="Selectievakje 45" hidden="1">
              <a:extLst>
                <a:ext uri="{63B3BB69-23CF-44E3-9099-C40C66FF867C}">
                  <a14:compatExt spid="_x0000_s1069"/>
                </a:ext>
                <a:ext uri="{FF2B5EF4-FFF2-40B4-BE49-F238E27FC236}">
                  <a16:creationId xmlns:a16="http://schemas.microsoft.com/office/drawing/2014/main" id="{2F47D280-4CAA-405A-860D-F474668904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32</xdr:col>
          <xdr:colOff>142875</xdr:colOff>
          <xdr:row>9</xdr:row>
          <xdr:rowOff>0</xdr:rowOff>
        </xdr:from>
        <xdr:to>
          <xdr:col>32</xdr:col>
          <xdr:colOff>415290</xdr:colOff>
          <xdr:row>10</xdr:row>
          <xdr:rowOff>0</xdr:rowOff>
        </xdr:to>
        <xdr:sp macro="" textlink="">
          <xdr:nvSpPr>
            <xdr:cNvPr id="1070" name="Selectievakje 46" hidden="1">
              <a:extLst>
                <a:ext uri="{63B3BB69-23CF-44E3-9099-C40C66FF867C}">
                  <a14:compatExt spid="_x0000_s1070"/>
                </a:ext>
                <a:ext uri="{FF2B5EF4-FFF2-40B4-BE49-F238E27FC236}">
                  <a16:creationId xmlns:a16="http://schemas.microsoft.com/office/drawing/2014/main" id="{106AEAA3-FBB8-4D8C-882C-A1F9D6E40BB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32</xdr:col>
          <xdr:colOff>142875</xdr:colOff>
          <xdr:row>12</xdr:row>
          <xdr:rowOff>0</xdr:rowOff>
        </xdr:from>
        <xdr:to>
          <xdr:col>32</xdr:col>
          <xdr:colOff>415290</xdr:colOff>
          <xdr:row>13</xdr:row>
          <xdr:rowOff>0</xdr:rowOff>
        </xdr:to>
        <xdr:sp macro="" textlink="">
          <xdr:nvSpPr>
            <xdr:cNvPr id="1073" name="Selectievakje 49" hidden="1">
              <a:extLst>
                <a:ext uri="{63B3BB69-23CF-44E3-9099-C40C66FF867C}">
                  <a14:compatExt spid="_x0000_s1073"/>
                </a:ext>
                <a:ext uri="{FF2B5EF4-FFF2-40B4-BE49-F238E27FC236}">
                  <a16:creationId xmlns:a16="http://schemas.microsoft.com/office/drawing/2014/main" id="{30DAA321-5DA3-439E-A61B-B6A0374DF88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32</xdr:col>
          <xdr:colOff>142875</xdr:colOff>
          <xdr:row>13</xdr:row>
          <xdr:rowOff>0</xdr:rowOff>
        </xdr:from>
        <xdr:to>
          <xdr:col>32</xdr:col>
          <xdr:colOff>415290</xdr:colOff>
          <xdr:row>13</xdr:row>
          <xdr:rowOff>238125</xdr:rowOff>
        </xdr:to>
        <xdr:sp macro="" textlink="">
          <xdr:nvSpPr>
            <xdr:cNvPr id="1074" name="Selectievakje 50" hidden="1">
              <a:extLst>
                <a:ext uri="{63B3BB69-23CF-44E3-9099-C40C66FF867C}">
                  <a14:compatExt spid="_x0000_s1074"/>
                </a:ext>
                <a:ext uri="{FF2B5EF4-FFF2-40B4-BE49-F238E27FC236}">
                  <a16:creationId xmlns:a16="http://schemas.microsoft.com/office/drawing/2014/main" id="{0A3A7E05-07BE-4CF8-A60E-3F88FA0BCEF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32</xdr:col>
          <xdr:colOff>142875</xdr:colOff>
          <xdr:row>14</xdr:row>
          <xdr:rowOff>0</xdr:rowOff>
        </xdr:from>
        <xdr:to>
          <xdr:col>32</xdr:col>
          <xdr:colOff>415290</xdr:colOff>
          <xdr:row>15</xdr:row>
          <xdr:rowOff>1642</xdr:rowOff>
        </xdr:to>
        <xdr:sp macro="" textlink="">
          <xdr:nvSpPr>
            <xdr:cNvPr id="1075" name="Selectievakje 51" hidden="1">
              <a:extLst>
                <a:ext uri="{63B3BB69-23CF-44E3-9099-C40C66FF867C}">
                  <a14:compatExt spid="_x0000_s1075"/>
                </a:ext>
                <a:ext uri="{FF2B5EF4-FFF2-40B4-BE49-F238E27FC236}">
                  <a16:creationId xmlns:a16="http://schemas.microsoft.com/office/drawing/2014/main" id="{0666B065-F9D6-44A9-9191-B25B48A05BE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32</xdr:col>
          <xdr:colOff>142875</xdr:colOff>
          <xdr:row>16</xdr:row>
          <xdr:rowOff>229470</xdr:rowOff>
        </xdr:from>
        <xdr:to>
          <xdr:col>32</xdr:col>
          <xdr:colOff>415290</xdr:colOff>
          <xdr:row>17</xdr:row>
          <xdr:rowOff>229470</xdr:rowOff>
        </xdr:to>
        <xdr:sp macro="" textlink="">
          <xdr:nvSpPr>
            <xdr:cNvPr id="1076" name="Selectievakje 52" hidden="1">
              <a:extLst>
                <a:ext uri="{63B3BB69-23CF-44E3-9099-C40C66FF867C}">
                  <a14:compatExt spid="_x0000_s1076"/>
                </a:ext>
                <a:ext uri="{FF2B5EF4-FFF2-40B4-BE49-F238E27FC236}">
                  <a16:creationId xmlns:a16="http://schemas.microsoft.com/office/drawing/2014/main" id="{099BEB6E-E8C8-4F93-8232-16021858850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32</xdr:col>
          <xdr:colOff>142875</xdr:colOff>
          <xdr:row>17</xdr:row>
          <xdr:rowOff>232934</xdr:rowOff>
        </xdr:from>
        <xdr:to>
          <xdr:col>32</xdr:col>
          <xdr:colOff>419100</xdr:colOff>
          <xdr:row>18</xdr:row>
          <xdr:rowOff>232934</xdr:rowOff>
        </xdr:to>
        <xdr:sp macro="" textlink="">
          <xdr:nvSpPr>
            <xdr:cNvPr id="1077" name="Selectievakje 53" hidden="1">
              <a:extLst>
                <a:ext uri="{63B3BB69-23CF-44E3-9099-C40C66FF867C}">
                  <a14:compatExt spid="_x0000_s1077"/>
                </a:ext>
                <a:ext uri="{FF2B5EF4-FFF2-40B4-BE49-F238E27FC236}">
                  <a16:creationId xmlns:a16="http://schemas.microsoft.com/office/drawing/2014/main" id="{06B41704-D28A-480D-880C-C44C1A1A69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32</xdr:col>
          <xdr:colOff>142875</xdr:colOff>
          <xdr:row>18</xdr:row>
          <xdr:rowOff>232934</xdr:rowOff>
        </xdr:from>
        <xdr:to>
          <xdr:col>32</xdr:col>
          <xdr:colOff>419100</xdr:colOff>
          <xdr:row>19</xdr:row>
          <xdr:rowOff>232934</xdr:rowOff>
        </xdr:to>
        <xdr:sp macro="" textlink="">
          <xdr:nvSpPr>
            <xdr:cNvPr id="1078" name="Selectievakje 54" hidden="1">
              <a:extLst>
                <a:ext uri="{63B3BB69-23CF-44E3-9099-C40C66FF867C}">
                  <a14:compatExt spid="_x0000_s1078"/>
                </a:ext>
                <a:ext uri="{FF2B5EF4-FFF2-40B4-BE49-F238E27FC236}">
                  <a16:creationId xmlns:a16="http://schemas.microsoft.com/office/drawing/2014/main" id="{33843ABD-FBCA-4CDC-816D-DC12CDBA3FD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32</xdr:col>
          <xdr:colOff>142875</xdr:colOff>
          <xdr:row>19</xdr:row>
          <xdr:rowOff>232934</xdr:rowOff>
        </xdr:from>
        <xdr:to>
          <xdr:col>32</xdr:col>
          <xdr:colOff>419100</xdr:colOff>
          <xdr:row>20</xdr:row>
          <xdr:rowOff>232934</xdr:rowOff>
        </xdr:to>
        <xdr:sp macro="" textlink="">
          <xdr:nvSpPr>
            <xdr:cNvPr id="1079" name="Selectievakje 55" hidden="1">
              <a:extLst>
                <a:ext uri="{63B3BB69-23CF-44E3-9099-C40C66FF867C}">
                  <a14:compatExt spid="_x0000_s1079"/>
                </a:ext>
                <a:ext uri="{FF2B5EF4-FFF2-40B4-BE49-F238E27FC236}">
                  <a16:creationId xmlns:a16="http://schemas.microsoft.com/office/drawing/2014/main" id="{C85B130B-A472-4F27-8A0D-B1BFF619027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32</xdr:col>
          <xdr:colOff>142875</xdr:colOff>
          <xdr:row>20</xdr:row>
          <xdr:rowOff>232934</xdr:rowOff>
        </xdr:from>
        <xdr:to>
          <xdr:col>32</xdr:col>
          <xdr:colOff>419100</xdr:colOff>
          <xdr:row>21</xdr:row>
          <xdr:rowOff>232934</xdr:rowOff>
        </xdr:to>
        <xdr:sp macro="" textlink="">
          <xdr:nvSpPr>
            <xdr:cNvPr id="1080" name="Selectievakje 56" hidden="1">
              <a:extLst>
                <a:ext uri="{63B3BB69-23CF-44E3-9099-C40C66FF867C}">
                  <a14:compatExt spid="_x0000_s1080"/>
                </a:ext>
                <a:ext uri="{FF2B5EF4-FFF2-40B4-BE49-F238E27FC236}">
                  <a16:creationId xmlns:a16="http://schemas.microsoft.com/office/drawing/2014/main" id="{BF0F1607-CC40-47B2-B656-40FEE1CCF6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32</xdr:col>
          <xdr:colOff>142875</xdr:colOff>
          <xdr:row>21</xdr:row>
          <xdr:rowOff>232934</xdr:rowOff>
        </xdr:from>
        <xdr:to>
          <xdr:col>32</xdr:col>
          <xdr:colOff>419100</xdr:colOff>
          <xdr:row>22</xdr:row>
          <xdr:rowOff>232934</xdr:rowOff>
        </xdr:to>
        <xdr:sp macro="" textlink="">
          <xdr:nvSpPr>
            <xdr:cNvPr id="1081" name="Selectievakje 57" hidden="1">
              <a:extLst>
                <a:ext uri="{63B3BB69-23CF-44E3-9099-C40C66FF867C}">
                  <a14:compatExt spid="_x0000_s1081"/>
                </a:ext>
                <a:ext uri="{FF2B5EF4-FFF2-40B4-BE49-F238E27FC236}">
                  <a16:creationId xmlns:a16="http://schemas.microsoft.com/office/drawing/2014/main" id="{79961A24-00BB-4CA5-9EE4-F5418E52C9F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32</xdr:col>
          <xdr:colOff>161059</xdr:colOff>
          <xdr:row>25</xdr:row>
          <xdr:rowOff>238125</xdr:rowOff>
        </xdr:from>
        <xdr:to>
          <xdr:col>32</xdr:col>
          <xdr:colOff>437284</xdr:colOff>
          <xdr:row>27</xdr:row>
          <xdr:rowOff>1642</xdr:rowOff>
        </xdr:to>
        <xdr:sp macro="" textlink="">
          <xdr:nvSpPr>
            <xdr:cNvPr id="1082" name="Selectievakje 58" hidden="1">
              <a:extLst>
                <a:ext uri="{63B3BB69-23CF-44E3-9099-C40C66FF867C}">
                  <a14:compatExt spid="_x0000_s1082"/>
                </a:ext>
                <a:ext uri="{FF2B5EF4-FFF2-40B4-BE49-F238E27FC236}">
                  <a16:creationId xmlns:a16="http://schemas.microsoft.com/office/drawing/2014/main" id="{E2F9157E-6789-4F92-9065-2FE5CDFA74C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32</xdr:col>
          <xdr:colOff>142875</xdr:colOff>
          <xdr:row>23</xdr:row>
          <xdr:rowOff>12123</xdr:rowOff>
        </xdr:from>
        <xdr:to>
          <xdr:col>32</xdr:col>
          <xdr:colOff>419100</xdr:colOff>
          <xdr:row>24</xdr:row>
          <xdr:rowOff>12123</xdr:rowOff>
        </xdr:to>
        <xdr:sp macro="" textlink="">
          <xdr:nvSpPr>
            <xdr:cNvPr id="1083" name="Selectievakje 59" hidden="1">
              <a:extLst>
                <a:ext uri="{63B3BB69-23CF-44E3-9099-C40C66FF867C}">
                  <a14:compatExt spid="_x0000_s1083"/>
                </a:ext>
                <a:ext uri="{FF2B5EF4-FFF2-40B4-BE49-F238E27FC236}">
                  <a16:creationId xmlns:a16="http://schemas.microsoft.com/office/drawing/2014/main" id="{649BA5E8-68CC-4AF0-97E9-559D7B9CE8F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32</xdr:col>
          <xdr:colOff>161925</xdr:colOff>
          <xdr:row>27</xdr:row>
          <xdr:rowOff>0</xdr:rowOff>
        </xdr:from>
        <xdr:to>
          <xdr:col>32</xdr:col>
          <xdr:colOff>438150</xdr:colOff>
          <xdr:row>28</xdr:row>
          <xdr:rowOff>0</xdr:rowOff>
        </xdr:to>
        <xdr:sp macro="" textlink="">
          <xdr:nvSpPr>
            <xdr:cNvPr id="1084" name="Selectievakje 60" hidden="1">
              <a:extLst>
                <a:ext uri="{63B3BB69-23CF-44E3-9099-C40C66FF867C}">
                  <a14:compatExt spid="_x0000_s1084"/>
                </a:ext>
                <a:ext uri="{FF2B5EF4-FFF2-40B4-BE49-F238E27FC236}">
                  <a16:creationId xmlns:a16="http://schemas.microsoft.com/office/drawing/2014/main" id="{0FF45366-4F77-42B0-8975-4F74EDF271B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32</xdr:col>
          <xdr:colOff>161925</xdr:colOff>
          <xdr:row>28</xdr:row>
          <xdr:rowOff>0</xdr:rowOff>
        </xdr:from>
        <xdr:to>
          <xdr:col>32</xdr:col>
          <xdr:colOff>438150</xdr:colOff>
          <xdr:row>29</xdr:row>
          <xdr:rowOff>3003</xdr:rowOff>
        </xdr:to>
        <xdr:sp macro="" textlink="">
          <xdr:nvSpPr>
            <xdr:cNvPr id="1085" name="Selectievakje 61" hidden="1">
              <a:extLst>
                <a:ext uri="{63B3BB69-23CF-44E3-9099-C40C66FF867C}">
                  <a14:compatExt spid="_x0000_s1085"/>
                </a:ext>
                <a:ext uri="{FF2B5EF4-FFF2-40B4-BE49-F238E27FC236}">
                  <a16:creationId xmlns:a16="http://schemas.microsoft.com/office/drawing/2014/main" id="{2C5BEFD6-FA05-4A12-A353-1F41DF672EC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32</xdr:col>
          <xdr:colOff>161925</xdr:colOff>
          <xdr:row>29</xdr:row>
          <xdr:rowOff>0</xdr:rowOff>
        </xdr:from>
        <xdr:to>
          <xdr:col>32</xdr:col>
          <xdr:colOff>438150</xdr:colOff>
          <xdr:row>30</xdr:row>
          <xdr:rowOff>0</xdr:rowOff>
        </xdr:to>
        <xdr:sp macro="" textlink="">
          <xdr:nvSpPr>
            <xdr:cNvPr id="1086" name="Selectievakje 62" hidden="1">
              <a:extLst>
                <a:ext uri="{63B3BB69-23CF-44E3-9099-C40C66FF867C}">
                  <a14:compatExt spid="_x0000_s1086"/>
                </a:ext>
                <a:ext uri="{FF2B5EF4-FFF2-40B4-BE49-F238E27FC236}">
                  <a16:creationId xmlns:a16="http://schemas.microsoft.com/office/drawing/2014/main" id="{DF38E999-AD28-4849-9224-33A3A5E3888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32</xdr:col>
          <xdr:colOff>161925</xdr:colOff>
          <xdr:row>35</xdr:row>
          <xdr:rowOff>50131</xdr:rowOff>
        </xdr:from>
        <xdr:to>
          <xdr:col>32</xdr:col>
          <xdr:colOff>438150</xdr:colOff>
          <xdr:row>35</xdr:row>
          <xdr:rowOff>290762</xdr:rowOff>
        </xdr:to>
        <xdr:sp macro="" textlink="">
          <xdr:nvSpPr>
            <xdr:cNvPr id="1087" name="Selectievakje 63" hidden="1">
              <a:extLst>
                <a:ext uri="{63B3BB69-23CF-44E3-9099-C40C66FF867C}">
                  <a14:compatExt spid="_x0000_s1087"/>
                </a:ext>
                <a:ext uri="{FF2B5EF4-FFF2-40B4-BE49-F238E27FC236}">
                  <a16:creationId xmlns:a16="http://schemas.microsoft.com/office/drawing/2014/main" id="{9D19DC88-B99D-49C2-AC8E-83D74F2203E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32</xdr:col>
          <xdr:colOff>161925</xdr:colOff>
          <xdr:row>32</xdr:row>
          <xdr:rowOff>0</xdr:rowOff>
        </xdr:from>
        <xdr:to>
          <xdr:col>32</xdr:col>
          <xdr:colOff>438150</xdr:colOff>
          <xdr:row>33</xdr:row>
          <xdr:rowOff>0</xdr:rowOff>
        </xdr:to>
        <xdr:sp macro="" textlink="">
          <xdr:nvSpPr>
            <xdr:cNvPr id="1089" name="Selectievakje 65" hidden="1">
              <a:extLst>
                <a:ext uri="{63B3BB69-23CF-44E3-9099-C40C66FF867C}">
                  <a14:compatExt spid="_x0000_s1089"/>
                </a:ext>
                <a:ext uri="{FF2B5EF4-FFF2-40B4-BE49-F238E27FC236}">
                  <a16:creationId xmlns:a16="http://schemas.microsoft.com/office/drawing/2014/main" id="{850F62B4-36BB-44D4-9353-0201E01126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32</xdr:col>
      <xdr:colOff>56260</xdr:colOff>
      <xdr:row>10</xdr:row>
      <xdr:rowOff>45873</xdr:rowOff>
    </xdr:from>
    <xdr:to>
      <xdr:col>32</xdr:col>
      <xdr:colOff>451183</xdr:colOff>
      <xdr:row>11</xdr:row>
      <xdr:rowOff>204395</xdr:rowOff>
    </xdr:to>
    <xdr:pic>
      <xdr:nvPicPr>
        <xdr:cNvPr id="3" name="Afbeelding 2" descr="Oog">
          <a:extLst>
            <a:ext uri="{FF2B5EF4-FFF2-40B4-BE49-F238E27FC236}">
              <a16:creationId xmlns:a16="http://schemas.microsoft.com/office/drawing/2014/main" id="{150D943F-9FE5-41B0-BACC-1FAB68C92DA9}"/>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15727392" y="2366965"/>
          <a:ext cx="394923" cy="399154"/>
        </a:xfrm>
        <a:prstGeom prst="rect">
          <a:avLst/>
        </a:prstGeom>
      </xdr:spPr>
    </xdr:pic>
    <xdr:clientData/>
  </xdr:twoCellAnchor>
  <xdr:twoCellAnchor editAs="oneCell">
    <xdr:from>
      <xdr:col>32</xdr:col>
      <xdr:colOff>89846</xdr:colOff>
      <xdr:row>24</xdr:row>
      <xdr:rowOff>50130</xdr:rowOff>
    </xdr:from>
    <xdr:to>
      <xdr:col>32</xdr:col>
      <xdr:colOff>451896</xdr:colOff>
      <xdr:row>25</xdr:row>
      <xdr:rowOff>175427</xdr:rowOff>
    </xdr:to>
    <xdr:pic>
      <xdr:nvPicPr>
        <xdr:cNvPr id="5" name="Afbeelding 4" descr="Boodschappentas">
          <a:extLst>
            <a:ext uri="{FF2B5EF4-FFF2-40B4-BE49-F238E27FC236}">
              <a16:creationId xmlns:a16="http://schemas.microsoft.com/office/drawing/2014/main" id="{CD01570A-2C94-49FD-AB01-BC97E7914F3C}"/>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15760978" y="5745077"/>
          <a:ext cx="362050" cy="365929"/>
        </a:xfrm>
        <a:prstGeom prst="rect">
          <a:avLst/>
        </a:prstGeom>
      </xdr:spPr>
    </xdr:pic>
    <xdr:clientData/>
  </xdr:twoCellAnchor>
  <xdr:twoCellAnchor editAs="oneCell">
    <xdr:from>
      <xdr:col>32</xdr:col>
      <xdr:colOff>63987</xdr:colOff>
      <xdr:row>4</xdr:row>
      <xdr:rowOff>45119</xdr:rowOff>
    </xdr:from>
    <xdr:to>
      <xdr:col>32</xdr:col>
      <xdr:colOff>462646</xdr:colOff>
      <xdr:row>5</xdr:row>
      <xdr:rowOff>207317</xdr:rowOff>
    </xdr:to>
    <xdr:pic>
      <xdr:nvPicPr>
        <xdr:cNvPr id="12" name="Afbeelding 11" descr="Gloeilamp">
          <a:extLst>
            <a:ext uri="{FF2B5EF4-FFF2-40B4-BE49-F238E27FC236}">
              <a16:creationId xmlns:a16="http://schemas.microsoft.com/office/drawing/2014/main" id="{AB5463B5-8297-4436-9981-4C521083453E}"/>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a:off x="15735119" y="912395"/>
          <a:ext cx="398659" cy="402830"/>
        </a:xfrm>
        <a:prstGeom prst="rect">
          <a:avLst/>
        </a:prstGeom>
      </xdr:spPr>
    </xdr:pic>
    <xdr:clientData/>
  </xdr:twoCellAnchor>
  <xdr:twoCellAnchor editAs="oneCell">
    <xdr:from>
      <xdr:col>32</xdr:col>
      <xdr:colOff>80210</xdr:colOff>
      <xdr:row>15</xdr:row>
      <xdr:rowOff>36868</xdr:rowOff>
    </xdr:from>
    <xdr:to>
      <xdr:col>32</xdr:col>
      <xdr:colOff>486276</xdr:colOff>
      <xdr:row>16</xdr:row>
      <xdr:rowOff>202302</xdr:rowOff>
    </xdr:to>
    <xdr:pic>
      <xdr:nvPicPr>
        <xdr:cNvPr id="21" name="Afbeelding 20" descr="Tandwielen">
          <a:extLst>
            <a:ext uri="{FF2B5EF4-FFF2-40B4-BE49-F238E27FC236}">
              <a16:creationId xmlns:a16="http://schemas.microsoft.com/office/drawing/2014/main" id="{53BFF743-F8DA-4690-BF1A-ECAB7DCF1810}"/>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 uri="{96DAC541-7B7A-43D3-8B79-37D633B846F1}">
              <asvg:svgBlip xmlns:asvg="http://schemas.microsoft.com/office/drawing/2016/SVG/main" r:embed="rId27"/>
            </a:ext>
          </a:extLst>
        </a:blip>
        <a:stretch>
          <a:fillRect/>
        </a:stretch>
      </xdr:blipFill>
      <xdr:spPr>
        <a:xfrm>
          <a:off x="15751342" y="3566131"/>
          <a:ext cx="406066" cy="406066"/>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32</xdr:col>
          <xdr:colOff>161925</xdr:colOff>
          <xdr:row>33</xdr:row>
          <xdr:rowOff>0</xdr:rowOff>
        </xdr:from>
        <xdr:to>
          <xdr:col>32</xdr:col>
          <xdr:colOff>438150</xdr:colOff>
          <xdr:row>34</xdr:row>
          <xdr:rowOff>0</xdr:rowOff>
        </xdr:to>
        <xdr:sp macro="" textlink="">
          <xdr:nvSpPr>
            <xdr:cNvPr id="1091" name="Selectievakje 67" hidden="1">
              <a:extLst>
                <a:ext uri="{63B3BB69-23CF-44E3-9099-C40C66FF867C}">
                  <a14:compatExt spid="_x0000_s1091"/>
                </a:ext>
                <a:ext uri="{FF2B5EF4-FFF2-40B4-BE49-F238E27FC236}">
                  <a16:creationId xmlns:a16="http://schemas.microsoft.com/office/drawing/2014/main" id="{89E7BCCA-EE57-417F-B348-CEB7AB857C4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32</xdr:col>
          <xdr:colOff>161925</xdr:colOff>
          <xdr:row>34</xdr:row>
          <xdr:rowOff>0</xdr:rowOff>
        </xdr:from>
        <xdr:to>
          <xdr:col>32</xdr:col>
          <xdr:colOff>438150</xdr:colOff>
          <xdr:row>35</xdr:row>
          <xdr:rowOff>0</xdr:rowOff>
        </xdr:to>
        <xdr:sp macro="" textlink="">
          <xdr:nvSpPr>
            <xdr:cNvPr id="1092" name="Selectievakje 68" hidden="1">
              <a:extLst>
                <a:ext uri="{63B3BB69-23CF-44E3-9099-C40C66FF867C}">
                  <a14:compatExt spid="_x0000_s1092"/>
                </a:ext>
                <a:ext uri="{FF2B5EF4-FFF2-40B4-BE49-F238E27FC236}">
                  <a16:creationId xmlns:a16="http://schemas.microsoft.com/office/drawing/2014/main" id="{84112098-2CF7-4DFB-A5BA-0AF4D6DB38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32</xdr:col>
      <xdr:colOff>100264</xdr:colOff>
      <xdr:row>30</xdr:row>
      <xdr:rowOff>40106</xdr:rowOff>
    </xdr:from>
    <xdr:to>
      <xdr:col>32</xdr:col>
      <xdr:colOff>466224</xdr:colOff>
      <xdr:row>31</xdr:row>
      <xdr:rowOff>165435</xdr:rowOff>
    </xdr:to>
    <xdr:pic>
      <xdr:nvPicPr>
        <xdr:cNvPr id="31" name="Afbeelding 30" descr="Dagkalender">
          <a:extLst>
            <a:ext uri="{FF2B5EF4-FFF2-40B4-BE49-F238E27FC236}">
              <a16:creationId xmlns:a16="http://schemas.microsoft.com/office/drawing/2014/main" id="{79303B65-1710-47CB-A564-3F617E441593}"/>
            </a:ext>
          </a:extLst>
        </xdr:cNvPr>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 uri="{96DAC541-7B7A-43D3-8B79-37D633B846F1}">
              <asvg:svgBlip xmlns:asvg="http://schemas.microsoft.com/office/drawing/2016/SVG/main" r:embed="rId29"/>
            </a:ext>
          </a:extLst>
        </a:blip>
        <a:stretch>
          <a:fillRect/>
        </a:stretch>
      </xdr:blipFill>
      <xdr:spPr>
        <a:xfrm>
          <a:off x="15771396" y="7178843"/>
          <a:ext cx="365960" cy="365960"/>
        </a:xfrm>
        <a:prstGeom prst="rect">
          <a:avLst/>
        </a:prstGeom>
      </xdr:spPr>
    </xdr:pic>
    <xdr:clientData/>
  </xdr:twoCellAnchor>
  <xdr:twoCellAnchor editAs="oneCell">
    <xdr:from>
      <xdr:col>38</xdr:col>
      <xdr:colOff>529590</xdr:colOff>
      <xdr:row>1</xdr:row>
      <xdr:rowOff>72390</xdr:rowOff>
    </xdr:from>
    <xdr:to>
      <xdr:col>39</xdr:col>
      <xdr:colOff>312420</xdr:colOff>
      <xdr:row>2</xdr:row>
      <xdr:rowOff>160020</xdr:rowOff>
    </xdr:to>
    <xdr:pic>
      <xdr:nvPicPr>
        <xdr:cNvPr id="34" name="Afbeelding 33" descr="Controlelijst">
          <a:extLst>
            <a:ext uri="{FF2B5EF4-FFF2-40B4-BE49-F238E27FC236}">
              <a16:creationId xmlns:a16="http://schemas.microsoft.com/office/drawing/2014/main" id="{89F15C9B-2032-44BE-B0F0-B3FFB3FEBCAA}"/>
            </a:ext>
          </a:extLst>
        </xdr:cNvPr>
        <xdr:cNvPicPr>
          <a:picLocks noChangeAspect="1"/>
        </xdr:cNvPicPr>
      </xdr:nvPicPr>
      <xdr:blipFill>
        <a:blip xmlns:r="http://schemas.openxmlformats.org/officeDocument/2006/relationships" r:embed="rId30" cstate="print">
          <a:extLst>
            <a:ext uri="{28A0092B-C50C-407E-A947-70E740481C1C}">
              <a14:useLocalDpi xmlns:a14="http://schemas.microsoft.com/office/drawing/2010/main" val="0"/>
            </a:ext>
            <a:ext uri="{96DAC541-7B7A-43D3-8B79-37D633B846F1}">
              <asvg:svgBlip xmlns:asvg="http://schemas.microsoft.com/office/drawing/2016/SVG/main" r:embed="rId31"/>
            </a:ext>
          </a:extLst>
        </a:blip>
        <a:stretch>
          <a:fillRect/>
        </a:stretch>
      </xdr:blipFill>
      <xdr:spPr>
        <a:xfrm>
          <a:off x="19556730" y="217170"/>
          <a:ext cx="327660" cy="327660"/>
        </a:xfrm>
        <a:prstGeom prst="rect">
          <a:avLst/>
        </a:prstGeom>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Gegevens_1" connectionId="1" xr16:uid="{00000000-0016-0000-0200-000000000000}" autoFormatId="16" applyNumberFormats="0" applyBorderFormats="0" applyFontFormats="0" applyPatternFormats="0" applyAlignmentFormats="0" applyWidthHeightFormats="0">
  <queryTableRefresh nextId="3">
    <queryTableFields count="2">
      <queryTableField id="1" name="Name" tableColumnId="1"/>
      <queryTableField id="2" name="Value"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eGegevens_1" connectionId="2" xr16:uid="{00000000-0016-0000-0300-000001000000}" autoFormatId="16" applyNumberFormats="0" applyBorderFormats="0" applyFontFormats="0" applyPatternFormats="0" applyAlignmentFormats="0" applyWidthHeightFormats="0">
  <queryTableRefresh nextId="3">
    <queryTableFields count="2">
      <queryTableField id="1" name="Name" tableColumnId="1"/>
      <queryTableField id="2" name="Value"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9297A4C-AED2-4599-9FEA-F6EBDABDF4DC}" name="btc" displayName="btc" ref="A1:B15" tableType="queryTable" totalsRowShown="0">
  <autoFilter ref="A1:B15" xr:uid="{01BD528A-EF54-46CE-949A-0C9457396C34}"/>
  <tableColumns count="2">
    <tableColumn id="1" xr3:uid="{2293C674-3514-4183-9D53-3C4D12A847EE}" uniqueName="1" name="Name" queryTableFieldId="1"/>
    <tableColumn id="2" xr3:uid="{C0C156D9-F1BC-4AC9-A3AF-8B5764D65609}" uniqueName="2" name="Value" queryTableFieldId="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304DC8C-704F-46FA-9EA3-B71DCFAD9C1C}" name="Ethereum" displayName="Ethereum" ref="A1:B15" tableType="queryTable" totalsRowShown="0">
  <autoFilter ref="A1:B15" xr:uid="{1981086B-5870-49ED-B19A-75E4DDF7122E}"/>
  <tableColumns count="2">
    <tableColumn id="1" xr3:uid="{BDD81A58-E076-4645-A1D2-2888CCF00031}" uniqueName="1" name="Name" queryTableFieldId="1"/>
    <tableColumn id="2" xr3:uid="{B3725FCB-033A-4DF0-834B-521056B59C23}" uniqueName="2" name="Value" queryTableFieldId="2"/>
  </tableColumns>
  <tableStyleInfo name="TableStyleMedium7" showFirstColumn="0" showLastColumn="0" showRowStripes="1" showColumnStripes="0"/>
</table>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Kantoor">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4.xml"/><Relationship Id="rId13" Type="http://schemas.openxmlformats.org/officeDocument/2006/relationships/ctrlProp" Target="../ctrlProps/ctrlProp9.xml"/><Relationship Id="rId18" Type="http://schemas.openxmlformats.org/officeDocument/2006/relationships/ctrlProp" Target="../ctrlProps/ctrlProp14.xml"/><Relationship Id="rId26" Type="http://schemas.openxmlformats.org/officeDocument/2006/relationships/ctrlProp" Target="../ctrlProps/ctrlProp22.xml"/><Relationship Id="rId3" Type="http://schemas.openxmlformats.org/officeDocument/2006/relationships/drawing" Target="../drawings/drawing1.xml"/><Relationship Id="rId21" Type="http://schemas.openxmlformats.org/officeDocument/2006/relationships/ctrlProp" Target="../ctrlProps/ctrlProp17.xml"/><Relationship Id="rId7" Type="http://schemas.openxmlformats.org/officeDocument/2006/relationships/ctrlProp" Target="../ctrlProps/ctrlProp3.xml"/><Relationship Id="rId12" Type="http://schemas.openxmlformats.org/officeDocument/2006/relationships/ctrlProp" Target="../ctrlProps/ctrlProp8.xml"/><Relationship Id="rId17" Type="http://schemas.openxmlformats.org/officeDocument/2006/relationships/ctrlProp" Target="../ctrlProps/ctrlProp13.xml"/><Relationship Id="rId25" Type="http://schemas.openxmlformats.org/officeDocument/2006/relationships/ctrlProp" Target="../ctrlProps/ctrlProp21.xml"/><Relationship Id="rId2" Type="http://schemas.openxmlformats.org/officeDocument/2006/relationships/printerSettings" Target="../printerSettings/printerSettings1.bin"/><Relationship Id="rId16" Type="http://schemas.openxmlformats.org/officeDocument/2006/relationships/ctrlProp" Target="../ctrlProps/ctrlProp12.xml"/><Relationship Id="rId20" Type="http://schemas.openxmlformats.org/officeDocument/2006/relationships/ctrlProp" Target="../ctrlProps/ctrlProp16.xml"/><Relationship Id="rId1" Type="http://schemas.openxmlformats.org/officeDocument/2006/relationships/hyperlink" Target="https://yourlinkhere.com/" TargetMode="External"/><Relationship Id="rId6" Type="http://schemas.openxmlformats.org/officeDocument/2006/relationships/ctrlProp" Target="../ctrlProps/ctrlProp2.xml"/><Relationship Id="rId11" Type="http://schemas.openxmlformats.org/officeDocument/2006/relationships/ctrlProp" Target="../ctrlProps/ctrlProp7.xml"/><Relationship Id="rId24" Type="http://schemas.openxmlformats.org/officeDocument/2006/relationships/ctrlProp" Target="../ctrlProps/ctrlProp20.xml"/><Relationship Id="rId5" Type="http://schemas.openxmlformats.org/officeDocument/2006/relationships/ctrlProp" Target="../ctrlProps/ctrlProp1.xml"/><Relationship Id="rId15" Type="http://schemas.openxmlformats.org/officeDocument/2006/relationships/ctrlProp" Target="../ctrlProps/ctrlProp11.xml"/><Relationship Id="rId23" Type="http://schemas.openxmlformats.org/officeDocument/2006/relationships/ctrlProp" Target="../ctrlProps/ctrlProp19.xml"/><Relationship Id="rId10" Type="http://schemas.openxmlformats.org/officeDocument/2006/relationships/ctrlProp" Target="../ctrlProps/ctrlProp6.xml"/><Relationship Id="rId19" Type="http://schemas.openxmlformats.org/officeDocument/2006/relationships/ctrlProp" Target="../ctrlProps/ctrlProp15.xml"/><Relationship Id="rId4" Type="http://schemas.openxmlformats.org/officeDocument/2006/relationships/vmlDrawing" Target="../drawings/vmlDrawing1.vml"/><Relationship Id="rId9" Type="http://schemas.openxmlformats.org/officeDocument/2006/relationships/ctrlProp" Target="../ctrlProps/ctrlProp5.xml"/><Relationship Id="rId14" Type="http://schemas.openxmlformats.org/officeDocument/2006/relationships/ctrlProp" Target="../ctrlProps/ctrlProp10.xml"/><Relationship Id="rId22" Type="http://schemas.openxmlformats.org/officeDocument/2006/relationships/ctrlProp" Target="../ctrlProps/ctrlProp18.xml"/><Relationship Id="rId27"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8F807-DB11-4E6E-8A86-D007874187C3}">
  <sheetPr>
    <pageSetUpPr fitToPage="1"/>
  </sheetPr>
  <dimension ref="A1:AS43"/>
  <sheetViews>
    <sheetView tabSelected="1" view="pageLayout" topLeftCell="A4" zoomScale="55" zoomScaleNormal="70" zoomScaleSheetLayoutView="190" zoomScalePageLayoutView="55" workbookViewId="0">
      <selection activeCell="AH34" sqref="AH34:AQ34"/>
    </sheetView>
  </sheetViews>
  <sheetFormatPr defaultRowHeight="18.75" x14ac:dyDescent="0.3"/>
  <cols>
    <col min="1" max="1" width="3.140625" style="7" customWidth="1"/>
    <col min="2" max="14" width="8.140625" style="6" customWidth="1"/>
    <col min="15" max="16" width="3.140625" style="7" customWidth="1"/>
    <col min="17" max="29" width="8.140625" style="6" customWidth="1"/>
    <col min="30" max="30" width="3.140625" style="7" customWidth="1"/>
    <col min="31" max="31" width="3.140625" style="2" customWidth="1"/>
    <col min="32" max="32" width="8.140625" style="2" customWidth="1"/>
    <col min="33" max="43" width="8.140625" style="107" customWidth="1"/>
    <col min="44" max="44" width="8.140625" style="2" customWidth="1"/>
    <col min="45" max="45" width="3.140625" style="2" customWidth="1"/>
    <col min="46" max="16384" width="9.140625" style="6"/>
  </cols>
  <sheetData>
    <row r="1" spans="1:45" ht="11.25" customHeight="1" x14ac:dyDescent="0.3">
      <c r="A1" s="5"/>
      <c r="B1" s="5"/>
      <c r="C1" s="5"/>
      <c r="D1" s="5"/>
      <c r="E1" s="5"/>
      <c r="F1" s="5"/>
      <c r="G1" s="5"/>
      <c r="H1" s="5"/>
      <c r="I1" s="5"/>
      <c r="J1" s="5"/>
      <c r="K1" s="5"/>
      <c r="L1" s="5"/>
      <c r="M1" s="5"/>
      <c r="N1" s="5"/>
      <c r="O1" s="5"/>
      <c r="P1" s="2"/>
      <c r="Q1" s="2"/>
      <c r="R1" s="2"/>
      <c r="S1" s="2"/>
      <c r="T1" s="2"/>
      <c r="U1" s="2"/>
      <c r="V1" s="2"/>
      <c r="W1" s="2"/>
      <c r="X1" s="2"/>
      <c r="Y1" s="2"/>
      <c r="Z1" s="2"/>
      <c r="AA1" s="2"/>
      <c r="AB1" s="2"/>
      <c r="AC1" s="2"/>
      <c r="AD1" s="2"/>
      <c r="AE1" s="5"/>
      <c r="AF1" s="5"/>
      <c r="AG1" s="104"/>
      <c r="AH1" s="104"/>
      <c r="AI1" s="104"/>
      <c r="AJ1" s="104"/>
      <c r="AK1" s="104"/>
      <c r="AL1" s="104"/>
      <c r="AM1" s="104"/>
      <c r="AN1" s="104"/>
      <c r="AO1" s="104"/>
      <c r="AP1" s="104"/>
      <c r="AQ1" s="104"/>
      <c r="AR1" s="5"/>
      <c r="AS1" s="5"/>
    </row>
    <row r="2" spans="1:45" x14ac:dyDescent="0.3">
      <c r="A2" s="5"/>
      <c r="B2" s="47" t="s">
        <v>144</v>
      </c>
      <c r="C2" s="47"/>
      <c r="D2" s="47"/>
      <c r="E2" s="47"/>
      <c r="F2" s="47"/>
      <c r="G2" s="47"/>
      <c r="H2" s="47"/>
      <c r="I2" s="47"/>
      <c r="J2" s="47"/>
      <c r="K2" s="47"/>
      <c r="L2" s="47"/>
      <c r="M2" s="47"/>
      <c r="N2" s="47"/>
      <c r="O2" s="5"/>
      <c r="P2" s="2"/>
      <c r="Q2" s="11"/>
      <c r="R2" s="11"/>
      <c r="S2" s="11"/>
      <c r="T2" s="11"/>
      <c r="U2" s="11"/>
      <c r="V2" s="11"/>
      <c r="W2" s="11"/>
      <c r="X2" s="11"/>
      <c r="Y2" s="11"/>
      <c r="Z2" s="11"/>
      <c r="AA2" s="11"/>
      <c r="AB2" s="11"/>
      <c r="AC2" s="11"/>
      <c r="AD2" s="2"/>
      <c r="AE2" s="5"/>
      <c r="AF2" s="47" t="s">
        <v>97</v>
      </c>
      <c r="AG2" s="47"/>
      <c r="AH2" s="47"/>
      <c r="AI2" s="47"/>
      <c r="AJ2" s="47"/>
      <c r="AK2" s="47"/>
      <c r="AL2" s="47"/>
      <c r="AM2" s="47"/>
      <c r="AN2" s="47"/>
      <c r="AO2" s="47"/>
      <c r="AP2" s="47"/>
      <c r="AQ2" s="47"/>
      <c r="AR2" s="47"/>
      <c r="AS2" s="5"/>
    </row>
    <row r="3" spans="1:45" x14ac:dyDescent="0.3">
      <c r="A3" s="5"/>
      <c r="B3" s="47"/>
      <c r="C3" s="47"/>
      <c r="D3" s="47"/>
      <c r="E3" s="47"/>
      <c r="F3" s="47"/>
      <c r="G3" s="47"/>
      <c r="H3" s="47"/>
      <c r="I3" s="47"/>
      <c r="J3" s="47"/>
      <c r="K3" s="47"/>
      <c r="L3" s="47"/>
      <c r="M3" s="47"/>
      <c r="N3" s="47"/>
      <c r="O3" s="5"/>
      <c r="P3" s="2"/>
      <c r="Q3" s="11"/>
      <c r="R3" s="11"/>
      <c r="S3" s="11"/>
      <c r="T3" s="11"/>
      <c r="U3" s="7"/>
      <c r="V3" s="7"/>
      <c r="W3" s="7"/>
      <c r="X3" s="7"/>
      <c r="Y3" s="7"/>
      <c r="Z3" s="11"/>
      <c r="AA3" s="11"/>
      <c r="AB3" s="11"/>
      <c r="AC3" s="11"/>
      <c r="AD3" s="2"/>
      <c r="AE3" s="5"/>
      <c r="AF3" s="47"/>
      <c r="AG3" s="47"/>
      <c r="AH3" s="47"/>
      <c r="AI3" s="47"/>
      <c r="AJ3" s="47"/>
      <c r="AK3" s="47"/>
      <c r="AL3" s="47"/>
      <c r="AM3" s="47"/>
      <c r="AN3" s="47"/>
      <c r="AO3" s="47"/>
      <c r="AP3" s="47"/>
      <c r="AQ3" s="47"/>
      <c r="AR3" s="47"/>
      <c r="AS3" s="5"/>
    </row>
    <row r="4" spans="1:45" x14ac:dyDescent="0.3">
      <c r="A4" s="5"/>
      <c r="B4" s="5"/>
      <c r="C4" s="5"/>
      <c r="D4" s="5"/>
      <c r="E4" s="5"/>
      <c r="F4" s="5"/>
      <c r="G4" s="5"/>
      <c r="H4" s="5"/>
      <c r="I4" s="5"/>
      <c r="J4" s="5"/>
      <c r="K4" s="5"/>
      <c r="L4" s="5"/>
      <c r="M4" s="5"/>
      <c r="N4" s="5"/>
      <c r="O4" s="5"/>
      <c r="P4" s="2"/>
      <c r="Q4" s="2"/>
      <c r="R4" s="2"/>
      <c r="S4" s="2"/>
      <c r="T4" s="2"/>
      <c r="U4" s="7"/>
      <c r="V4" s="7"/>
      <c r="W4" s="7"/>
      <c r="X4" s="7"/>
      <c r="Y4" s="7"/>
      <c r="Z4" s="2"/>
      <c r="AA4" s="2"/>
      <c r="AB4" s="2"/>
      <c r="AC4" s="2"/>
      <c r="AD4" s="2"/>
      <c r="AE4" s="5"/>
      <c r="AF4" s="5"/>
      <c r="AG4" s="105" t="s">
        <v>113</v>
      </c>
      <c r="AH4" s="105"/>
      <c r="AI4" s="105"/>
      <c r="AJ4" s="105"/>
      <c r="AK4" s="105"/>
      <c r="AL4" s="105"/>
      <c r="AM4" s="105"/>
      <c r="AN4" s="105"/>
      <c r="AO4" s="105"/>
      <c r="AP4" s="105"/>
      <c r="AQ4" s="105"/>
      <c r="AR4" s="5"/>
      <c r="AS4" s="5"/>
    </row>
    <row r="5" spans="1:45" ht="18.75" customHeight="1" x14ac:dyDescent="0.3">
      <c r="A5" s="5"/>
      <c r="B5" s="55" t="s">
        <v>0</v>
      </c>
      <c r="C5" s="55"/>
      <c r="D5" s="55"/>
      <c r="E5" s="55"/>
      <c r="F5" s="44" t="s">
        <v>73</v>
      </c>
      <c r="G5" s="45"/>
      <c r="H5" s="45"/>
      <c r="I5" s="45"/>
      <c r="J5" s="45"/>
      <c r="K5" s="45"/>
      <c r="L5" s="45"/>
      <c r="M5" s="45"/>
      <c r="N5" s="46"/>
      <c r="O5" s="5"/>
      <c r="P5" s="2"/>
      <c r="Q5" s="3"/>
      <c r="R5" s="3"/>
      <c r="S5" s="3"/>
      <c r="T5" s="3"/>
      <c r="U5" s="22" t="s">
        <v>53</v>
      </c>
      <c r="V5" s="22"/>
      <c r="W5" s="22"/>
      <c r="X5" s="22"/>
      <c r="Y5" s="22"/>
      <c r="Z5" s="3"/>
      <c r="AA5" s="3"/>
      <c r="AB5" s="3"/>
      <c r="AC5" s="3"/>
      <c r="AD5" s="2"/>
      <c r="AG5" s="102"/>
      <c r="AH5" s="103" t="s">
        <v>98</v>
      </c>
      <c r="AI5" s="103"/>
      <c r="AJ5" s="103"/>
      <c r="AK5" s="103"/>
      <c r="AL5" s="103"/>
      <c r="AM5" s="103"/>
      <c r="AN5" s="103"/>
      <c r="AO5" s="103"/>
      <c r="AP5" s="103"/>
      <c r="AQ5" s="103"/>
    </row>
    <row r="6" spans="1:45" ht="18.75" customHeight="1" x14ac:dyDescent="0.3">
      <c r="A6" s="5"/>
      <c r="B6" s="55" t="s">
        <v>1</v>
      </c>
      <c r="C6" s="55"/>
      <c r="D6" s="55"/>
      <c r="E6" s="55"/>
      <c r="F6" s="44" t="s">
        <v>74</v>
      </c>
      <c r="G6" s="45"/>
      <c r="H6" s="45"/>
      <c r="I6" s="45"/>
      <c r="J6" s="46"/>
      <c r="K6" s="66" t="s">
        <v>6</v>
      </c>
      <c r="L6" s="67"/>
      <c r="M6" s="68" t="s">
        <v>70</v>
      </c>
      <c r="N6" s="69"/>
      <c r="O6" s="5"/>
      <c r="P6" s="2"/>
      <c r="Q6" s="3"/>
      <c r="R6" s="3"/>
      <c r="S6" s="3"/>
      <c r="T6" s="3"/>
      <c r="U6" s="22"/>
      <c r="V6" s="22"/>
      <c r="W6" s="22"/>
      <c r="X6" s="22"/>
      <c r="Y6" s="22"/>
      <c r="Z6" s="3"/>
      <c r="AA6" s="3"/>
      <c r="AB6" s="3"/>
      <c r="AC6" s="3"/>
      <c r="AD6" s="2"/>
      <c r="AG6" s="102"/>
      <c r="AH6" s="103"/>
      <c r="AI6" s="103"/>
      <c r="AJ6" s="103"/>
      <c r="AK6" s="103"/>
      <c r="AL6" s="103"/>
      <c r="AM6" s="103"/>
      <c r="AN6" s="103"/>
      <c r="AO6" s="103"/>
      <c r="AP6" s="103"/>
      <c r="AQ6" s="103"/>
    </row>
    <row r="7" spans="1:45" ht="19.5" thickBot="1" x14ac:dyDescent="0.35">
      <c r="B7" s="56" t="s">
        <v>2</v>
      </c>
      <c r="C7" s="56"/>
      <c r="D7" s="56"/>
      <c r="E7" s="57"/>
      <c r="F7" s="44" t="s">
        <v>43</v>
      </c>
      <c r="G7" s="45"/>
      <c r="H7" s="45"/>
      <c r="I7" s="45"/>
      <c r="J7" s="45"/>
      <c r="K7" s="45"/>
      <c r="L7" s="45"/>
      <c r="M7" s="45"/>
      <c r="N7" s="46"/>
      <c r="P7" s="2"/>
      <c r="Q7" s="84" t="s">
        <v>54</v>
      </c>
      <c r="R7" s="84"/>
      <c r="S7" s="84">
        <v>2018</v>
      </c>
      <c r="T7" s="84"/>
      <c r="U7" s="84"/>
      <c r="V7" s="84">
        <v>2019</v>
      </c>
      <c r="W7" s="84"/>
      <c r="X7" s="84"/>
      <c r="Y7" s="84">
        <v>2020</v>
      </c>
      <c r="Z7" s="84"/>
      <c r="AA7" s="84"/>
      <c r="AB7" s="84" t="s">
        <v>55</v>
      </c>
      <c r="AC7" s="84"/>
      <c r="AD7" s="2"/>
      <c r="AG7" s="12"/>
      <c r="AH7" s="106" t="s">
        <v>99</v>
      </c>
      <c r="AI7" s="106"/>
      <c r="AJ7" s="106"/>
      <c r="AK7" s="106"/>
      <c r="AL7" s="106"/>
      <c r="AM7" s="106"/>
      <c r="AN7" s="106"/>
      <c r="AO7" s="106"/>
      <c r="AP7" s="106"/>
      <c r="AQ7" s="106"/>
    </row>
    <row r="8" spans="1:45" x14ac:dyDescent="0.3">
      <c r="B8" s="56" t="s">
        <v>3</v>
      </c>
      <c r="C8" s="56"/>
      <c r="D8" s="56"/>
      <c r="E8" s="57"/>
      <c r="F8" s="63" t="s">
        <v>75</v>
      </c>
      <c r="G8" s="64"/>
      <c r="H8" s="64"/>
      <c r="I8" s="64"/>
      <c r="J8" s="64"/>
      <c r="K8" s="64"/>
      <c r="L8" s="64"/>
      <c r="M8" s="64"/>
      <c r="N8" s="65"/>
      <c r="P8" s="2"/>
      <c r="Q8" s="24" t="s">
        <v>79</v>
      </c>
      <c r="R8" s="25"/>
      <c r="S8" s="28" t="s">
        <v>80</v>
      </c>
      <c r="T8" s="24"/>
      <c r="U8" s="25"/>
      <c r="V8" s="28" t="s">
        <v>81</v>
      </c>
      <c r="W8" s="24"/>
      <c r="X8" s="25"/>
      <c r="Y8" s="28" t="s">
        <v>82</v>
      </c>
      <c r="Z8" s="24"/>
      <c r="AA8" s="25"/>
      <c r="AB8" s="28" t="s">
        <v>83</v>
      </c>
      <c r="AC8" s="24"/>
      <c r="AD8" s="2"/>
      <c r="AG8" s="102"/>
      <c r="AH8" s="106" t="s">
        <v>100</v>
      </c>
      <c r="AI8" s="106"/>
      <c r="AJ8" s="106"/>
      <c r="AK8" s="106"/>
      <c r="AL8" s="106"/>
      <c r="AM8" s="106"/>
      <c r="AN8" s="106"/>
      <c r="AO8" s="106"/>
      <c r="AP8" s="106"/>
      <c r="AQ8" s="106"/>
    </row>
    <row r="9" spans="1:45" ht="19.5" thickBot="1" x14ac:dyDescent="0.35">
      <c r="B9" s="56" t="s">
        <v>4</v>
      </c>
      <c r="C9" s="56"/>
      <c r="D9" s="56"/>
      <c r="E9" s="57"/>
      <c r="F9" s="58">
        <v>41768</v>
      </c>
      <c r="G9" s="59"/>
      <c r="H9" s="60"/>
      <c r="I9" s="61"/>
      <c r="J9" s="4" t="s">
        <v>5</v>
      </c>
      <c r="K9" s="62">
        <v>43595</v>
      </c>
      <c r="L9" s="60"/>
      <c r="M9" s="60"/>
      <c r="N9" s="61"/>
      <c r="P9" s="2"/>
      <c r="Q9" s="26"/>
      <c r="R9" s="27"/>
      <c r="S9" s="29"/>
      <c r="T9" s="26"/>
      <c r="U9" s="27"/>
      <c r="V9" s="29"/>
      <c r="W9" s="26"/>
      <c r="X9" s="27"/>
      <c r="Y9" s="29"/>
      <c r="Z9" s="26"/>
      <c r="AA9" s="27"/>
      <c r="AB9" s="29"/>
      <c r="AC9" s="26"/>
      <c r="AD9" s="2"/>
      <c r="AG9" s="102"/>
      <c r="AH9" s="106" t="s">
        <v>101</v>
      </c>
      <c r="AI9" s="106"/>
      <c r="AJ9" s="106"/>
      <c r="AK9" s="106"/>
      <c r="AL9" s="106"/>
      <c r="AM9" s="106"/>
      <c r="AN9" s="106"/>
      <c r="AO9" s="106"/>
      <c r="AP9" s="106"/>
      <c r="AQ9" s="106"/>
    </row>
    <row r="10" spans="1:45" x14ac:dyDescent="0.3">
      <c r="B10" s="76" t="s">
        <v>52</v>
      </c>
      <c r="C10" s="76"/>
      <c r="D10" s="76"/>
      <c r="E10" s="77"/>
      <c r="F10" s="82" t="s">
        <v>7</v>
      </c>
      <c r="G10" s="82"/>
      <c r="H10" s="70" t="s">
        <v>18</v>
      </c>
      <c r="I10" s="71"/>
      <c r="J10" s="71"/>
      <c r="K10" s="71"/>
      <c r="L10" s="71"/>
      <c r="M10" s="71"/>
      <c r="N10" s="72"/>
      <c r="P10" s="2"/>
      <c r="Q10" s="26"/>
      <c r="R10" s="27"/>
      <c r="S10" s="29"/>
      <c r="T10" s="26"/>
      <c r="U10" s="27"/>
      <c r="V10" s="29"/>
      <c r="W10" s="26"/>
      <c r="X10" s="27"/>
      <c r="Y10" s="29"/>
      <c r="Z10" s="26"/>
      <c r="AA10" s="27"/>
      <c r="AB10" s="29"/>
      <c r="AC10" s="26"/>
      <c r="AD10" s="2"/>
      <c r="AG10" s="102"/>
      <c r="AH10" s="106" t="s">
        <v>102</v>
      </c>
      <c r="AI10" s="106"/>
      <c r="AJ10" s="106"/>
      <c r="AK10" s="106"/>
      <c r="AL10" s="106"/>
      <c r="AM10" s="106"/>
      <c r="AN10" s="106"/>
      <c r="AO10" s="106"/>
      <c r="AP10" s="106"/>
      <c r="AQ10" s="106"/>
    </row>
    <row r="11" spans="1:45" x14ac:dyDescent="0.3">
      <c r="B11" s="78"/>
      <c r="C11" s="78"/>
      <c r="D11" s="78"/>
      <c r="E11" s="79"/>
      <c r="F11" s="82" t="s">
        <v>8</v>
      </c>
      <c r="G11" s="82"/>
      <c r="H11" s="70" t="s">
        <v>18</v>
      </c>
      <c r="I11" s="71"/>
      <c r="J11" s="71"/>
      <c r="K11" s="71"/>
      <c r="L11" s="71"/>
      <c r="M11" s="71"/>
      <c r="N11" s="72"/>
      <c r="P11" s="2"/>
      <c r="Q11" s="26"/>
      <c r="R11" s="27"/>
      <c r="S11" s="29"/>
      <c r="T11" s="26"/>
      <c r="U11" s="27"/>
      <c r="V11" s="29"/>
      <c r="W11" s="26"/>
      <c r="X11" s="27"/>
      <c r="Y11" s="29"/>
      <c r="Z11" s="26"/>
      <c r="AA11" s="27"/>
      <c r="AB11" s="29"/>
      <c r="AC11" s="26"/>
      <c r="AD11" s="2"/>
      <c r="AG11" s="102"/>
      <c r="AH11" s="103" t="s">
        <v>103</v>
      </c>
      <c r="AI11" s="103"/>
      <c r="AJ11" s="103"/>
      <c r="AK11" s="103"/>
      <c r="AL11" s="103"/>
      <c r="AM11" s="103"/>
      <c r="AN11" s="103"/>
      <c r="AO11" s="103"/>
      <c r="AP11" s="103"/>
      <c r="AQ11" s="103"/>
    </row>
    <row r="12" spans="1:45" x14ac:dyDescent="0.3">
      <c r="B12" s="78"/>
      <c r="C12" s="78"/>
      <c r="D12" s="78"/>
      <c r="E12" s="79"/>
      <c r="F12" s="82" t="s">
        <v>9</v>
      </c>
      <c r="G12" s="82"/>
      <c r="H12" s="70" t="s">
        <v>18</v>
      </c>
      <c r="I12" s="71"/>
      <c r="J12" s="71"/>
      <c r="K12" s="71"/>
      <c r="L12" s="71"/>
      <c r="M12" s="71"/>
      <c r="N12" s="72"/>
      <c r="P12" s="2"/>
      <c r="Q12" s="26"/>
      <c r="R12" s="27"/>
      <c r="S12" s="29"/>
      <c r="T12" s="26"/>
      <c r="U12" s="27"/>
      <c r="V12" s="29"/>
      <c r="W12" s="26"/>
      <c r="X12" s="27"/>
      <c r="Y12" s="29"/>
      <c r="Z12" s="26"/>
      <c r="AA12" s="27"/>
      <c r="AB12" s="29"/>
      <c r="AC12" s="26"/>
      <c r="AD12" s="2"/>
      <c r="AG12" s="102"/>
      <c r="AH12" s="103"/>
      <c r="AI12" s="103"/>
      <c r="AJ12" s="103"/>
      <c r="AK12" s="103"/>
      <c r="AL12" s="103"/>
      <c r="AM12" s="103"/>
      <c r="AN12" s="103"/>
      <c r="AO12" s="103"/>
      <c r="AP12" s="103"/>
      <c r="AQ12" s="103"/>
    </row>
    <row r="13" spans="1:45" x14ac:dyDescent="0.3">
      <c r="B13" s="78"/>
      <c r="C13" s="78"/>
      <c r="D13" s="78"/>
      <c r="E13" s="79"/>
      <c r="F13" s="82" t="s">
        <v>10</v>
      </c>
      <c r="G13" s="82"/>
      <c r="H13" s="70" t="s">
        <v>18</v>
      </c>
      <c r="I13" s="71"/>
      <c r="J13" s="71"/>
      <c r="K13" s="71"/>
      <c r="L13" s="71"/>
      <c r="M13" s="71"/>
      <c r="N13" s="72"/>
      <c r="P13" s="2"/>
      <c r="Q13" s="26"/>
      <c r="R13" s="27"/>
      <c r="S13" s="29"/>
      <c r="T13" s="26"/>
      <c r="U13" s="27"/>
      <c r="V13" s="29"/>
      <c r="W13" s="26"/>
      <c r="X13" s="27"/>
      <c r="Y13" s="29"/>
      <c r="Z13" s="26"/>
      <c r="AA13" s="27"/>
      <c r="AB13" s="29"/>
      <c r="AC13" s="26"/>
      <c r="AD13" s="2"/>
      <c r="AG13" s="102"/>
      <c r="AH13" s="106" t="s">
        <v>125</v>
      </c>
      <c r="AI13" s="106"/>
      <c r="AJ13" s="106"/>
      <c r="AK13" s="106"/>
      <c r="AL13" s="106"/>
      <c r="AM13" s="106"/>
      <c r="AN13" s="106"/>
      <c r="AO13" s="106"/>
      <c r="AP13" s="106"/>
      <c r="AQ13" s="106"/>
    </row>
    <row r="14" spans="1:45" ht="19.5" thickBot="1" x14ac:dyDescent="0.35">
      <c r="B14" s="80"/>
      <c r="C14" s="80"/>
      <c r="D14" s="80"/>
      <c r="E14" s="81"/>
      <c r="F14" s="82" t="s">
        <v>11</v>
      </c>
      <c r="G14" s="82"/>
      <c r="H14" s="70" t="s">
        <v>18</v>
      </c>
      <c r="I14" s="71"/>
      <c r="J14" s="71"/>
      <c r="K14" s="71"/>
      <c r="L14" s="71"/>
      <c r="M14" s="71"/>
      <c r="N14" s="72"/>
      <c r="P14" s="2"/>
      <c r="Q14" s="11"/>
      <c r="R14" s="11"/>
      <c r="S14" s="11"/>
      <c r="T14" s="11"/>
      <c r="U14" s="11"/>
      <c r="V14" s="11"/>
      <c r="W14" s="11"/>
      <c r="X14" s="11"/>
      <c r="Y14" s="11"/>
      <c r="Z14" s="11"/>
      <c r="AA14" s="11"/>
      <c r="AB14" s="11"/>
      <c r="AC14" s="11"/>
      <c r="AD14" s="2"/>
      <c r="AG14" s="102"/>
      <c r="AH14" s="106" t="s">
        <v>104</v>
      </c>
      <c r="AI14" s="106"/>
      <c r="AJ14" s="106"/>
      <c r="AK14" s="106"/>
      <c r="AL14" s="106"/>
      <c r="AM14" s="106"/>
      <c r="AN14" s="106"/>
      <c r="AO14" s="106"/>
      <c r="AP14" s="106"/>
      <c r="AQ14" s="106"/>
    </row>
    <row r="15" spans="1:45" x14ac:dyDescent="0.3">
      <c r="B15" s="7"/>
      <c r="C15" s="7"/>
      <c r="D15" s="7"/>
      <c r="E15" s="7"/>
      <c r="F15" s="7"/>
      <c r="G15" s="7"/>
      <c r="H15" s="7"/>
      <c r="I15" s="7"/>
      <c r="J15" s="7"/>
      <c r="K15" s="7"/>
      <c r="L15" s="7"/>
      <c r="M15" s="7"/>
      <c r="N15" s="7"/>
      <c r="P15" s="2"/>
      <c r="Q15" s="3"/>
      <c r="R15" s="3"/>
      <c r="S15" s="3"/>
      <c r="T15" s="3"/>
      <c r="U15" s="3"/>
      <c r="V15" s="22" t="s">
        <v>56</v>
      </c>
      <c r="W15" s="22"/>
      <c r="X15" s="22"/>
      <c r="Y15" s="3"/>
      <c r="Z15" s="3"/>
      <c r="AA15" s="3"/>
      <c r="AB15" s="3"/>
      <c r="AC15" s="3"/>
      <c r="AD15" s="2"/>
      <c r="AG15" s="102"/>
      <c r="AH15" s="106" t="s">
        <v>105</v>
      </c>
      <c r="AI15" s="106"/>
      <c r="AJ15" s="106"/>
      <c r="AK15" s="106"/>
      <c r="AL15" s="106"/>
      <c r="AM15" s="106"/>
      <c r="AN15" s="106"/>
      <c r="AO15" s="106"/>
      <c r="AP15" s="106"/>
      <c r="AQ15" s="106"/>
    </row>
    <row r="16" spans="1:45" x14ac:dyDescent="0.3">
      <c r="B16" s="73" t="s">
        <v>12</v>
      </c>
      <c r="C16" s="74"/>
      <c r="D16" s="74"/>
      <c r="E16" s="74"/>
      <c r="F16" s="74"/>
      <c r="G16" s="75"/>
      <c r="H16" s="7"/>
      <c r="I16" s="73" t="s">
        <v>13</v>
      </c>
      <c r="J16" s="74"/>
      <c r="K16" s="74"/>
      <c r="L16" s="74"/>
      <c r="M16" s="74"/>
      <c r="N16" s="75"/>
      <c r="P16" s="2"/>
      <c r="Q16" s="3"/>
      <c r="R16" s="3"/>
      <c r="S16" s="3"/>
      <c r="T16" s="3"/>
      <c r="U16" s="3"/>
      <c r="V16" s="22"/>
      <c r="W16" s="22"/>
      <c r="X16" s="22"/>
      <c r="Y16" s="3"/>
      <c r="Z16" s="3"/>
      <c r="AA16" s="3"/>
      <c r="AB16" s="3"/>
      <c r="AC16" s="3"/>
      <c r="AD16" s="2"/>
      <c r="AG16" s="102"/>
      <c r="AH16" s="103" t="s">
        <v>106</v>
      </c>
      <c r="AI16" s="103"/>
      <c r="AJ16" s="103"/>
      <c r="AK16" s="103"/>
      <c r="AL16" s="103"/>
      <c r="AM16" s="103"/>
      <c r="AN16" s="103"/>
      <c r="AO16" s="103"/>
      <c r="AP16" s="103"/>
      <c r="AQ16" s="103"/>
    </row>
    <row r="17" spans="2:43" ht="18.75" customHeight="1" x14ac:dyDescent="0.3">
      <c r="B17" s="34" t="s">
        <v>76</v>
      </c>
      <c r="C17" s="34"/>
      <c r="D17" s="34"/>
      <c r="E17" s="34"/>
      <c r="F17" s="34"/>
      <c r="G17" s="34"/>
      <c r="H17" s="7"/>
      <c r="I17" s="33"/>
      <c r="J17" s="33"/>
      <c r="K17" s="33"/>
      <c r="L17" s="33"/>
      <c r="M17" s="33"/>
      <c r="N17" s="33"/>
      <c r="P17" s="2"/>
      <c r="Q17" s="99" t="s">
        <v>46</v>
      </c>
      <c r="R17" s="99"/>
      <c r="S17" s="99"/>
      <c r="T17" s="99"/>
      <c r="U17" s="15" t="s">
        <v>25</v>
      </c>
      <c r="V17" s="16" t="s">
        <v>44</v>
      </c>
      <c r="W17" s="16" t="s">
        <v>71</v>
      </c>
      <c r="X17" s="16" t="s">
        <v>72</v>
      </c>
      <c r="Y17" s="16"/>
      <c r="Z17" s="16"/>
      <c r="AA17" s="16"/>
      <c r="AB17" s="16"/>
      <c r="AC17" s="16"/>
      <c r="AD17" s="2"/>
      <c r="AG17" s="102"/>
      <c r="AH17" s="103"/>
      <c r="AI17" s="103"/>
      <c r="AJ17" s="103"/>
      <c r="AK17" s="103"/>
      <c r="AL17" s="103"/>
      <c r="AM17" s="103"/>
      <c r="AN17" s="103"/>
      <c r="AO17" s="103"/>
      <c r="AP17" s="103"/>
      <c r="AQ17" s="103"/>
    </row>
    <row r="18" spans="2:43" x14ac:dyDescent="0.3">
      <c r="B18" s="34"/>
      <c r="C18" s="34"/>
      <c r="D18" s="34"/>
      <c r="E18" s="34"/>
      <c r="F18" s="34"/>
      <c r="G18" s="34"/>
      <c r="H18" s="7"/>
      <c r="I18" s="33"/>
      <c r="J18" s="33"/>
      <c r="K18" s="33"/>
      <c r="L18" s="33"/>
      <c r="M18" s="33"/>
      <c r="N18" s="33"/>
      <c r="P18" s="2"/>
      <c r="Q18" s="99" t="s">
        <v>58</v>
      </c>
      <c r="R18" s="99"/>
      <c r="S18" s="99"/>
      <c r="T18" s="99"/>
      <c r="U18" s="86">
        <v>50000000</v>
      </c>
      <c r="V18" s="87"/>
      <c r="W18" s="87"/>
      <c r="X18" s="87"/>
      <c r="Y18" s="13" t="s">
        <v>59</v>
      </c>
      <c r="Z18" s="88">
        <v>1E-8</v>
      </c>
      <c r="AA18" s="88"/>
      <c r="AB18" s="88"/>
      <c r="AC18" s="88"/>
      <c r="AD18" s="2"/>
      <c r="AG18" s="102"/>
      <c r="AH18" s="106" t="s">
        <v>107</v>
      </c>
      <c r="AI18" s="106"/>
      <c r="AJ18" s="106"/>
      <c r="AK18" s="106"/>
      <c r="AL18" s="106"/>
      <c r="AM18" s="106"/>
      <c r="AN18" s="106"/>
      <c r="AO18" s="106"/>
      <c r="AP18" s="106"/>
      <c r="AQ18" s="106"/>
    </row>
    <row r="19" spans="2:43" x14ac:dyDescent="0.3">
      <c r="B19" s="34"/>
      <c r="C19" s="34"/>
      <c r="D19" s="34"/>
      <c r="E19" s="34"/>
      <c r="F19" s="34"/>
      <c r="G19" s="34"/>
      <c r="H19" s="7"/>
      <c r="I19" s="33"/>
      <c r="J19" s="33"/>
      <c r="K19" s="33"/>
      <c r="L19" s="33"/>
      <c r="M19" s="33"/>
      <c r="N19" s="33"/>
      <c r="P19" s="2"/>
      <c r="Q19" s="100" t="s">
        <v>60</v>
      </c>
      <c r="R19" s="100"/>
      <c r="S19" s="100"/>
      <c r="T19" s="100"/>
      <c r="U19" s="69">
        <v>70000000</v>
      </c>
      <c r="V19" s="52"/>
      <c r="W19" s="52"/>
      <c r="X19" s="52"/>
      <c r="Y19" s="13" t="s">
        <v>61</v>
      </c>
      <c r="Z19" s="52">
        <v>150000000</v>
      </c>
      <c r="AA19" s="52"/>
      <c r="AB19" s="52"/>
      <c r="AC19" s="52"/>
      <c r="AD19" s="2"/>
      <c r="AG19" s="102"/>
      <c r="AH19" s="106" t="s">
        <v>108</v>
      </c>
      <c r="AI19" s="106"/>
      <c r="AJ19" s="106"/>
      <c r="AK19" s="106"/>
      <c r="AL19" s="106"/>
      <c r="AM19" s="106"/>
      <c r="AN19" s="106"/>
      <c r="AO19" s="106"/>
      <c r="AP19" s="106"/>
      <c r="AQ19" s="106"/>
    </row>
    <row r="20" spans="2:43" x14ac:dyDescent="0.3">
      <c r="B20" s="34"/>
      <c r="C20" s="34"/>
      <c r="D20" s="34"/>
      <c r="E20" s="34"/>
      <c r="F20" s="34"/>
      <c r="G20" s="34"/>
      <c r="H20" s="7"/>
      <c r="I20" s="33"/>
      <c r="J20" s="33"/>
      <c r="K20" s="33"/>
      <c r="L20" s="33"/>
      <c r="M20" s="33"/>
      <c r="N20" s="33"/>
      <c r="P20" s="2"/>
      <c r="Q20" s="99" t="s">
        <v>62</v>
      </c>
      <c r="R20" s="99"/>
      <c r="S20" s="99"/>
      <c r="T20" s="99"/>
      <c r="U20" s="97">
        <v>1.2999999999999999E-4</v>
      </c>
      <c r="V20" s="98"/>
      <c r="W20" s="53" t="s">
        <v>25</v>
      </c>
      <c r="X20" s="53"/>
      <c r="Y20" s="13" t="s">
        <v>63</v>
      </c>
      <c r="Z20" s="52">
        <v>1</v>
      </c>
      <c r="AA20" s="52"/>
      <c r="AB20" s="82" t="str">
        <f>M6</f>
        <v>DELTA</v>
      </c>
      <c r="AC20" s="82"/>
      <c r="AD20" s="2"/>
      <c r="AG20" s="102"/>
      <c r="AH20" s="106" t="s">
        <v>109</v>
      </c>
      <c r="AI20" s="106"/>
      <c r="AJ20" s="106"/>
      <c r="AK20" s="106"/>
      <c r="AL20" s="106"/>
      <c r="AM20" s="106"/>
      <c r="AN20" s="106"/>
      <c r="AO20" s="106"/>
      <c r="AP20" s="106"/>
      <c r="AQ20" s="106"/>
    </row>
    <row r="21" spans="2:43" x14ac:dyDescent="0.3">
      <c r="B21" s="35" t="s">
        <v>77</v>
      </c>
      <c r="C21" s="36"/>
      <c r="D21" s="36"/>
      <c r="E21" s="39" t="s">
        <v>78</v>
      </c>
      <c r="F21" s="39"/>
      <c r="G21" s="39"/>
      <c r="H21" s="7"/>
      <c r="I21" s="33"/>
      <c r="J21" s="33"/>
      <c r="K21" s="33"/>
      <c r="L21" s="33"/>
      <c r="M21" s="33"/>
      <c r="N21" s="33"/>
      <c r="P21" s="2"/>
      <c r="Q21" s="99" t="s">
        <v>64</v>
      </c>
      <c r="R21" s="99"/>
      <c r="S21" s="99"/>
      <c r="T21" s="99"/>
      <c r="U21" s="85">
        <f>(U20*U19)*BTC!B6</f>
        <v>39745160</v>
      </c>
      <c r="V21" s="49"/>
      <c r="W21" s="49"/>
      <c r="X21" s="48" t="s">
        <v>87</v>
      </c>
      <c r="Y21" s="48"/>
      <c r="Z21" s="48"/>
      <c r="AA21" s="49">
        <v>400000000</v>
      </c>
      <c r="AB21" s="49"/>
      <c r="AC21" s="49"/>
      <c r="AD21" s="2"/>
      <c r="AG21" s="102"/>
      <c r="AH21" s="106" t="s">
        <v>110</v>
      </c>
      <c r="AI21" s="106"/>
      <c r="AJ21" s="106"/>
      <c r="AK21" s="106"/>
      <c r="AL21" s="106"/>
      <c r="AM21" s="106"/>
      <c r="AN21" s="106"/>
      <c r="AO21" s="106"/>
      <c r="AP21" s="106"/>
      <c r="AQ21" s="106"/>
    </row>
    <row r="22" spans="2:43" x14ac:dyDescent="0.3">
      <c r="B22" s="35"/>
      <c r="C22" s="36"/>
      <c r="D22" s="36"/>
      <c r="E22" s="34"/>
      <c r="F22" s="34"/>
      <c r="G22" s="34"/>
      <c r="H22" s="7"/>
      <c r="I22" s="33"/>
      <c r="J22" s="33"/>
      <c r="K22" s="33"/>
      <c r="L22" s="33"/>
      <c r="M22" s="33"/>
      <c r="N22" s="33"/>
      <c r="P22" s="2"/>
      <c r="Q22" s="99" t="s">
        <v>67</v>
      </c>
      <c r="R22" s="99"/>
      <c r="S22" s="99"/>
      <c r="T22" s="99"/>
      <c r="U22" s="50">
        <f>AA21/U21</f>
        <v>10.064118498956853</v>
      </c>
      <c r="V22" s="51"/>
      <c r="W22" s="51"/>
      <c r="X22" s="14" t="s">
        <v>65</v>
      </c>
      <c r="Y22" s="52">
        <f>U20*U22</f>
        <v>1.3083354048643908E-3</v>
      </c>
      <c r="Z22" s="52"/>
      <c r="AA22" s="52"/>
      <c r="AB22" s="53" t="s">
        <v>66</v>
      </c>
      <c r="AC22" s="53"/>
      <c r="AD22" s="2"/>
      <c r="AG22" s="102"/>
      <c r="AH22" s="106" t="s">
        <v>111</v>
      </c>
      <c r="AI22" s="106"/>
      <c r="AJ22" s="106"/>
      <c r="AK22" s="106"/>
      <c r="AL22" s="106"/>
      <c r="AM22" s="106"/>
      <c r="AN22" s="106"/>
      <c r="AO22" s="106"/>
      <c r="AP22" s="106"/>
      <c r="AQ22" s="106"/>
    </row>
    <row r="23" spans="2:43" x14ac:dyDescent="0.3">
      <c r="B23" s="35"/>
      <c r="C23" s="36"/>
      <c r="D23" s="36"/>
      <c r="E23" s="34"/>
      <c r="F23" s="34"/>
      <c r="G23" s="34"/>
      <c r="H23" s="7"/>
      <c r="I23" s="33"/>
      <c r="J23" s="33"/>
      <c r="K23" s="33"/>
      <c r="L23" s="33"/>
      <c r="M23" s="33"/>
      <c r="N23" s="33"/>
      <c r="P23" s="2"/>
      <c r="Q23" s="11"/>
      <c r="R23" s="11"/>
      <c r="S23" s="11"/>
      <c r="T23" s="11"/>
      <c r="U23" s="2"/>
      <c r="V23" s="2"/>
      <c r="W23" s="2"/>
      <c r="X23" s="2"/>
      <c r="Y23" s="2"/>
      <c r="Z23" s="2"/>
      <c r="AA23" s="2"/>
      <c r="AB23" s="2"/>
      <c r="AC23" s="2"/>
      <c r="AD23" s="2"/>
      <c r="AG23" s="102"/>
      <c r="AH23" s="106" t="s">
        <v>112</v>
      </c>
      <c r="AI23" s="106"/>
      <c r="AJ23" s="106"/>
      <c r="AK23" s="106"/>
      <c r="AL23" s="106"/>
      <c r="AM23" s="106"/>
      <c r="AN23" s="106"/>
      <c r="AO23" s="106"/>
      <c r="AP23" s="106"/>
      <c r="AQ23" s="106"/>
    </row>
    <row r="24" spans="2:43" x14ac:dyDescent="0.3">
      <c r="B24" s="37"/>
      <c r="C24" s="38"/>
      <c r="D24" s="38"/>
      <c r="E24" s="34"/>
      <c r="F24" s="34"/>
      <c r="G24" s="34"/>
      <c r="H24" s="7"/>
      <c r="I24" s="33"/>
      <c r="J24" s="33"/>
      <c r="K24" s="33"/>
      <c r="L24" s="33"/>
      <c r="M24" s="33"/>
      <c r="N24" s="33"/>
      <c r="P24" s="2"/>
      <c r="Q24" s="1"/>
      <c r="R24" s="54" t="s">
        <v>68</v>
      </c>
      <c r="S24" s="54"/>
      <c r="T24" s="54"/>
      <c r="U24" s="54"/>
      <c r="V24" s="54"/>
      <c r="W24" s="2"/>
      <c r="X24" s="54" t="s">
        <v>69</v>
      </c>
      <c r="Y24" s="54"/>
      <c r="Z24" s="54"/>
      <c r="AA24" s="54"/>
      <c r="AB24" s="54"/>
      <c r="AC24" s="1"/>
      <c r="AD24" s="2"/>
      <c r="AG24" s="102"/>
      <c r="AH24" s="106" t="s">
        <v>114</v>
      </c>
      <c r="AI24" s="106"/>
      <c r="AJ24" s="106"/>
      <c r="AK24" s="106"/>
      <c r="AL24" s="106"/>
      <c r="AM24" s="106"/>
      <c r="AN24" s="106"/>
      <c r="AO24" s="106"/>
      <c r="AP24" s="106"/>
      <c r="AQ24" s="106"/>
    </row>
    <row r="25" spans="2:43" x14ac:dyDescent="0.3">
      <c r="B25" s="8"/>
      <c r="C25" s="8"/>
      <c r="D25" s="8"/>
      <c r="E25" s="8"/>
      <c r="F25" s="8"/>
      <c r="G25" s="8"/>
      <c r="H25" s="7"/>
      <c r="I25" s="9"/>
      <c r="J25" s="9"/>
      <c r="K25" s="9"/>
      <c r="L25" s="9"/>
      <c r="M25" s="9"/>
      <c r="N25" s="9"/>
      <c r="P25" s="2"/>
      <c r="Q25" s="2"/>
      <c r="R25" s="54"/>
      <c r="S25" s="54"/>
      <c r="T25" s="54"/>
      <c r="U25" s="54"/>
      <c r="V25" s="54"/>
      <c r="W25" s="2"/>
      <c r="X25" s="54"/>
      <c r="Y25" s="54"/>
      <c r="Z25" s="54"/>
      <c r="AA25" s="54"/>
      <c r="AB25" s="54"/>
      <c r="AC25" s="11"/>
      <c r="AD25" s="2"/>
      <c r="AG25" s="102"/>
      <c r="AH25" s="103" t="s">
        <v>118</v>
      </c>
      <c r="AI25" s="103"/>
      <c r="AJ25" s="103"/>
      <c r="AK25" s="103"/>
      <c r="AL25" s="103"/>
      <c r="AM25" s="103"/>
      <c r="AN25" s="103"/>
      <c r="AO25" s="103"/>
      <c r="AP25" s="103"/>
      <c r="AQ25" s="103"/>
    </row>
    <row r="26" spans="2:43" x14ac:dyDescent="0.3">
      <c r="B26" s="23" t="s">
        <v>57</v>
      </c>
      <c r="C26" s="23"/>
      <c r="D26" s="23"/>
      <c r="E26" s="23"/>
      <c r="F26" s="23"/>
      <c r="G26" s="23"/>
      <c r="H26" s="23"/>
      <c r="I26" s="23"/>
      <c r="J26" s="23"/>
      <c r="K26" s="23"/>
      <c r="L26" s="23"/>
      <c r="M26" s="23"/>
      <c r="N26" s="23"/>
      <c r="P26" s="2"/>
      <c r="Q26" s="11"/>
      <c r="R26" s="101">
        <v>47</v>
      </c>
      <c r="S26" s="101"/>
      <c r="T26" s="101"/>
      <c r="U26" s="101"/>
      <c r="V26" s="101"/>
      <c r="W26" s="11"/>
      <c r="X26" s="101">
        <f>(R26*U22)-R26</f>
        <v>426.01356945097211</v>
      </c>
      <c r="Y26" s="101"/>
      <c r="Z26" s="101"/>
      <c r="AA26" s="101"/>
      <c r="AB26" s="101"/>
      <c r="AC26" s="11"/>
      <c r="AD26" s="2"/>
      <c r="AG26" s="102"/>
      <c r="AH26" s="103"/>
      <c r="AI26" s="103"/>
      <c r="AJ26" s="103"/>
      <c r="AK26" s="103"/>
      <c r="AL26" s="103"/>
      <c r="AM26" s="103"/>
      <c r="AN26" s="103"/>
      <c r="AO26" s="103"/>
      <c r="AP26" s="103"/>
      <c r="AQ26" s="103"/>
    </row>
    <row r="27" spans="2:43" x14ac:dyDescent="0.3">
      <c r="B27" s="94" t="s">
        <v>14</v>
      </c>
      <c r="C27" s="94"/>
      <c r="D27" s="94"/>
      <c r="E27" s="94"/>
      <c r="F27" s="94"/>
      <c r="G27" s="95"/>
      <c r="H27" s="96" t="s">
        <v>15</v>
      </c>
      <c r="I27" s="95"/>
      <c r="J27" s="96" t="s">
        <v>16</v>
      </c>
      <c r="K27" s="95"/>
      <c r="L27" s="96" t="s">
        <v>17</v>
      </c>
      <c r="M27" s="94"/>
      <c r="N27" s="94"/>
      <c r="P27" s="2"/>
      <c r="Q27" s="11"/>
      <c r="R27" s="101"/>
      <c r="S27" s="101"/>
      <c r="T27" s="101"/>
      <c r="U27" s="101"/>
      <c r="V27" s="101"/>
      <c r="W27" s="11"/>
      <c r="X27" s="101"/>
      <c r="Y27" s="101"/>
      <c r="Z27" s="101"/>
      <c r="AA27" s="101"/>
      <c r="AB27" s="101"/>
      <c r="AC27" s="11"/>
      <c r="AD27" s="2"/>
      <c r="AG27" s="102"/>
      <c r="AH27" s="106" t="s">
        <v>115</v>
      </c>
      <c r="AI27" s="106"/>
      <c r="AJ27" s="106"/>
      <c r="AK27" s="106"/>
      <c r="AL27" s="106"/>
      <c r="AM27" s="106"/>
      <c r="AN27" s="106"/>
      <c r="AO27" s="106"/>
      <c r="AP27" s="106"/>
      <c r="AQ27" s="106"/>
    </row>
    <row r="28" spans="2:43" x14ac:dyDescent="0.3">
      <c r="B28" s="43" t="s">
        <v>39</v>
      </c>
      <c r="C28" s="43"/>
      <c r="D28" s="42" t="s">
        <v>5</v>
      </c>
      <c r="E28" s="42"/>
      <c r="F28" s="43" t="s">
        <v>40</v>
      </c>
      <c r="G28" s="89"/>
      <c r="H28" s="92">
        <v>1E-4</v>
      </c>
      <c r="I28" s="93"/>
      <c r="J28" s="92">
        <f>Form!H28*ETH!$B$7</f>
        <v>7.7389499999999998E-6</v>
      </c>
      <c r="K28" s="93"/>
      <c r="L28" s="90">
        <f>H28*BTC!$B$6</f>
        <v>0.43676000000000004</v>
      </c>
      <c r="M28" s="91"/>
      <c r="N28" s="91"/>
      <c r="P28" s="2"/>
      <c r="Q28" s="11"/>
      <c r="R28" s="11"/>
      <c r="S28" s="11"/>
      <c r="T28" s="11"/>
      <c r="U28" s="11"/>
      <c r="V28" s="11"/>
      <c r="W28" s="11"/>
      <c r="X28" s="11"/>
      <c r="Y28" s="11"/>
      <c r="Z28" s="11"/>
      <c r="AA28" s="11"/>
      <c r="AB28" s="11"/>
      <c r="AC28" s="11"/>
      <c r="AD28" s="2"/>
      <c r="AG28" s="102"/>
      <c r="AH28" s="106" t="s">
        <v>116</v>
      </c>
      <c r="AI28" s="106"/>
      <c r="AJ28" s="106"/>
      <c r="AK28" s="106"/>
      <c r="AL28" s="106"/>
      <c r="AM28" s="106"/>
      <c r="AN28" s="106"/>
      <c r="AO28" s="106"/>
      <c r="AP28" s="106"/>
      <c r="AQ28" s="106"/>
    </row>
    <row r="29" spans="2:43" x14ac:dyDescent="0.3">
      <c r="B29" s="43" t="s">
        <v>40</v>
      </c>
      <c r="C29" s="43"/>
      <c r="D29" s="42" t="s">
        <v>5</v>
      </c>
      <c r="E29" s="42"/>
      <c r="F29" s="43" t="s">
        <v>41</v>
      </c>
      <c r="G29" s="89"/>
      <c r="H29" s="92">
        <v>1.1E-4</v>
      </c>
      <c r="I29" s="93"/>
      <c r="J29" s="92">
        <f>Form!H29*ETH!$B$7</f>
        <v>8.5128450000000007E-6</v>
      </c>
      <c r="K29" s="93"/>
      <c r="L29" s="90">
        <f>H29*BTC!$B$6</f>
        <v>0.48043600000000003</v>
      </c>
      <c r="M29" s="91"/>
      <c r="N29" s="91"/>
      <c r="P29" s="2"/>
      <c r="Q29" s="22" t="s">
        <v>90</v>
      </c>
      <c r="R29" s="22"/>
      <c r="S29" s="22"/>
      <c r="T29" s="22"/>
      <c r="U29" s="22"/>
      <c r="V29" s="22"/>
      <c r="W29" s="22"/>
      <c r="X29" s="22"/>
      <c r="Y29" s="22"/>
      <c r="Z29" s="22"/>
      <c r="AA29" s="22"/>
      <c r="AB29" s="22"/>
      <c r="AC29" s="22"/>
      <c r="AD29" s="2"/>
      <c r="AG29" s="102"/>
      <c r="AH29" s="106" t="s">
        <v>117</v>
      </c>
      <c r="AI29" s="106"/>
      <c r="AJ29" s="106"/>
      <c r="AK29" s="106"/>
      <c r="AL29" s="106"/>
      <c r="AM29" s="106"/>
      <c r="AN29" s="106"/>
      <c r="AO29" s="106"/>
      <c r="AP29" s="106"/>
      <c r="AQ29" s="106"/>
    </row>
    <row r="30" spans="2:43" x14ac:dyDescent="0.3">
      <c r="B30" s="43" t="s">
        <v>41</v>
      </c>
      <c r="C30" s="43"/>
      <c r="D30" s="42" t="s">
        <v>5</v>
      </c>
      <c r="E30" s="42"/>
      <c r="F30" s="40">
        <v>40391</v>
      </c>
      <c r="G30" s="41"/>
      <c r="H30" s="92">
        <v>1.2E-4</v>
      </c>
      <c r="I30" s="93"/>
      <c r="J30" s="92">
        <f>Form!H30*ETH!$B$7</f>
        <v>9.2867399999999998E-6</v>
      </c>
      <c r="K30" s="93"/>
      <c r="L30" s="90">
        <f>H30*BTC!$B$6</f>
        <v>0.52411200000000002</v>
      </c>
      <c r="M30" s="91"/>
      <c r="N30" s="91"/>
      <c r="P30" s="2"/>
      <c r="Q30" s="22"/>
      <c r="R30" s="22"/>
      <c r="S30" s="22"/>
      <c r="T30" s="22"/>
      <c r="U30" s="22"/>
      <c r="V30" s="22"/>
      <c r="W30" s="22"/>
      <c r="X30" s="22"/>
      <c r="Y30" s="22"/>
      <c r="Z30" s="22"/>
      <c r="AA30" s="22"/>
      <c r="AB30" s="22"/>
      <c r="AC30" s="22"/>
      <c r="AD30" s="2"/>
      <c r="AG30" s="102"/>
      <c r="AH30" s="106" t="s">
        <v>119</v>
      </c>
      <c r="AI30" s="106"/>
      <c r="AJ30" s="106"/>
      <c r="AK30" s="106"/>
      <c r="AL30" s="106"/>
      <c r="AM30" s="106"/>
      <c r="AN30" s="106"/>
      <c r="AO30" s="106"/>
      <c r="AP30" s="106"/>
      <c r="AQ30" s="106"/>
    </row>
    <row r="31" spans="2:43" ht="18.75" customHeight="1" x14ac:dyDescent="0.3">
      <c r="B31" s="40">
        <v>40391</v>
      </c>
      <c r="C31" s="40"/>
      <c r="D31" s="42" t="s">
        <v>5</v>
      </c>
      <c r="E31" s="42"/>
      <c r="F31" s="40">
        <v>42948</v>
      </c>
      <c r="G31" s="41"/>
      <c r="H31" s="92">
        <v>1.2999999999999999E-4</v>
      </c>
      <c r="I31" s="93"/>
      <c r="J31" s="92">
        <f>Form!H31*ETH!$B$7</f>
        <v>1.0060634999999999E-5</v>
      </c>
      <c r="K31" s="93"/>
      <c r="L31" s="90">
        <f>H31*BTC!$B$6</f>
        <v>0.56778799999999996</v>
      </c>
      <c r="M31" s="91"/>
      <c r="N31" s="91"/>
      <c r="P31" s="2"/>
      <c r="Q31" s="23" t="s">
        <v>91</v>
      </c>
      <c r="R31" s="23"/>
      <c r="S31" s="23"/>
      <c r="T31" s="23" t="s">
        <v>92</v>
      </c>
      <c r="U31" s="23"/>
      <c r="V31" s="23" t="s">
        <v>93</v>
      </c>
      <c r="W31" s="23"/>
      <c r="X31" s="23" t="s">
        <v>94</v>
      </c>
      <c r="Y31" s="23"/>
      <c r="Z31" s="23" t="s">
        <v>95</v>
      </c>
      <c r="AA31" s="23"/>
      <c r="AB31" s="23" t="s">
        <v>96</v>
      </c>
      <c r="AC31" s="23"/>
      <c r="AD31" s="2"/>
      <c r="AG31" s="102"/>
      <c r="AH31" s="103" t="s">
        <v>120</v>
      </c>
      <c r="AI31" s="103"/>
      <c r="AJ31" s="103"/>
      <c r="AK31" s="103"/>
      <c r="AL31" s="103"/>
      <c r="AM31" s="103"/>
      <c r="AN31" s="103"/>
      <c r="AO31" s="103"/>
      <c r="AP31" s="103"/>
      <c r="AQ31" s="103"/>
    </row>
    <row r="32" spans="2:43" ht="18.75" customHeight="1" x14ac:dyDescent="0.3">
      <c r="B32" s="43"/>
      <c r="C32" s="43"/>
      <c r="D32" s="42" t="s">
        <v>5</v>
      </c>
      <c r="E32" s="42"/>
      <c r="F32" s="40"/>
      <c r="G32" s="41"/>
      <c r="H32" s="92"/>
      <c r="I32" s="93"/>
      <c r="J32" s="92">
        <f>Form!H32*ETH!$B$7</f>
        <v>0</v>
      </c>
      <c r="K32" s="93"/>
      <c r="L32" s="90">
        <f>H32*BTC!$B$6</f>
        <v>0</v>
      </c>
      <c r="M32" s="91"/>
      <c r="N32" s="91"/>
      <c r="P32" s="2"/>
      <c r="Q32" s="21">
        <v>1</v>
      </c>
      <c r="R32" s="21"/>
      <c r="S32" s="21"/>
      <c r="T32" s="19">
        <f>Q32*1.05</f>
        <v>1.05</v>
      </c>
      <c r="U32" s="20"/>
      <c r="V32" s="19">
        <f>Q32*1.1</f>
        <v>1.1000000000000001</v>
      </c>
      <c r="W32" s="20"/>
      <c r="X32" s="19">
        <f>Q32*1.5</f>
        <v>1.5</v>
      </c>
      <c r="Y32" s="20"/>
      <c r="Z32" s="19">
        <f>Q32*2</f>
        <v>2</v>
      </c>
      <c r="AA32" s="20"/>
      <c r="AB32" s="17">
        <f>Q32*4</f>
        <v>4</v>
      </c>
      <c r="AC32" s="18"/>
      <c r="AD32" s="2"/>
      <c r="AG32" s="102"/>
      <c r="AH32" s="103"/>
      <c r="AI32" s="103"/>
      <c r="AJ32" s="103"/>
      <c r="AK32" s="103"/>
      <c r="AL32" s="103"/>
      <c r="AM32" s="103"/>
      <c r="AN32" s="103"/>
      <c r="AO32" s="103"/>
      <c r="AP32" s="103"/>
      <c r="AQ32" s="103"/>
    </row>
    <row r="33" spans="2:45" x14ac:dyDescent="0.3">
      <c r="B33" s="43"/>
      <c r="C33" s="43"/>
      <c r="D33" s="42" t="s">
        <v>5</v>
      </c>
      <c r="E33" s="42"/>
      <c r="F33" s="40"/>
      <c r="G33" s="41"/>
      <c r="H33" s="92"/>
      <c r="I33" s="93"/>
      <c r="J33" s="92">
        <f>Form!H33*ETH!$B$7</f>
        <v>0</v>
      </c>
      <c r="K33" s="93"/>
      <c r="L33" s="90">
        <f>H33*BTC!$B$6</f>
        <v>0</v>
      </c>
      <c r="M33" s="91"/>
      <c r="N33" s="91"/>
      <c r="P33" s="2"/>
      <c r="Q33" s="21">
        <v>10</v>
      </c>
      <c r="R33" s="21"/>
      <c r="S33" s="21"/>
      <c r="T33" s="19">
        <f t="shared" ref="T33:T41" si="0">Q33*1.05</f>
        <v>10.5</v>
      </c>
      <c r="U33" s="20"/>
      <c r="V33" s="19">
        <f t="shared" ref="V33:V40" si="1">Q33*1.1</f>
        <v>11</v>
      </c>
      <c r="W33" s="20"/>
      <c r="X33" s="19">
        <f t="shared" ref="X33:X41" si="2">Q33*1.5</f>
        <v>15</v>
      </c>
      <c r="Y33" s="20"/>
      <c r="Z33" s="19">
        <f t="shared" ref="Z33:Z41" si="3">Q33*2</f>
        <v>20</v>
      </c>
      <c r="AA33" s="20"/>
      <c r="AB33" s="17">
        <f t="shared" ref="AB33:AB41" si="4">Q33*4</f>
        <v>40</v>
      </c>
      <c r="AC33" s="18"/>
      <c r="AD33" s="2"/>
      <c r="AG33" s="102"/>
      <c r="AH33" s="106" t="s">
        <v>121</v>
      </c>
      <c r="AI33" s="106"/>
      <c r="AJ33" s="106"/>
      <c r="AK33" s="106"/>
      <c r="AL33" s="106"/>
      <c r="AM33" s="106"/>
      <c r="AN33" s="106"/>
      <c r="AO33" s="106"/>
      <c r="AP33" s="106"/>
      <c r="AQ33" s="106"/>
    </row>
    <row r="34" spans="2:45" ht="18.75" customHeight="1" x14ac:dyDescent="0.3">
      <c r="B34" s="7"/>
      <c r="C34" s="7"/>
      <c r="D34" s="7"/>
      <c r="E34" s="7"/>
      <c r="F34" s="7"/>
      <c r="G34" s="7"/>
      <c r="H34" s="7"/>
      <c r="I34" s="7"/>
      <c r="J34" s="10"/>
      <c r="K34" s="10"/>
      <c r="L34" s="7"/>
      <c r="M34" s="7"/>
      <c r="N34" s="7"/>
      <c r="P34" s="2"/>
      <c r="Q34" s="21">
        <v>50</v>
      </c>
      <c r="R34" s="21"/>
      <c r="S34" s="21"/>
      <c r="T34" s="19">
        <f t="shared" si="0"/>
        <v>52.5</v>
      </c>
      <c r="U34" s="20"/>
      <c r="V34" s="19">
        <f t="shared" si="1"/>
        <v>55.000000000000007</v>
      </c>
      <c r="W34" s="20"/>
      <c r="X34" s="19">
        <f t="shared" si="2"/>
        <v>75</v>
      </c>
      <c r="Y34" s="20"/>
      <c r="Z34" s="19">
        <f t="shared" si="3"/>
        <v>100</v>
      </c>
      <c r="AA34" s="20"/>
      <c r="AB34" s="17">
        <f t="shared" si="4"/>
        <v>200</v>
      </c>
      <c r="AC34" s="18"/>
      <c r="AD34" s="2"/>
      <c r="AG34" s="102"/>
      <c r="AH34" s="106" t="s">
        <v>122</v>
      </c>
      <c r="AI34" s="106"/>
      <c r="AJ34" s="106"/>
      <c r="AK34" s="106"/>
      <c r="AL34" s="106"/>
      <c r="AM34" s="106"/>
      <c r="AN34" s="106"/>
      <c r="AO34" s="106"/>
      <c r="AP34" s="106"/>
      <c r="AQ34" s="106"/>
    </row>
    <row r="35" spans="2:45" x14ac:dyDescent="0.3">
      <c r="B35" s="7"/>
      <c r="C35" s="7"/>
      <c r="D35" s="7"/>
      <c r="E35" s="7"/>
      <c r="F35" s="7"/>
      <c r="G35" s="7"/>
      <c r="H35" s="7"/>
      <c r="I35" s="7"/>
      <c r="J35" s="7"/>
      <c r="K35" s="7"/>
      <c r="L35" s="7"/>
      <c r="M35" s="7"/>
      <c r="N35" s="7"/>
      <c r="P35" s="2"/>
      <c r="Q35" s="21">
        <v>250</v>
      </c>
      <c r="R35" s="21"/>
      <c r="S35" s="21"/>
      <c r="T35" s="19">
        <f t="shared" si="0"/>
        <v>262.5</v>
      </c>
      <c r="U35" s="20"/>
      <c r="V35" s="19">
        <f t="shared" si="1"/>
        <v>275</v>
      </c>
      <c r="W35" s="20"/>
      <c r="X35" s="19">
        <f t="shared" si="2"/>
        <v>375</v>
      </c>
      <c r="Y35" s="20"/>
      <c r="Z35" s="19">
        <f t="shared" si="3"/>
        <v>500</v>
      </c>
      <c r="AA35" s="20"/>
      <c r="AB35" s="17">
        <f t="shared" si="4"/>
        <v>1000</v>
      </c>
      <c r="AC35" s="18"/>
      <c r="AD35" s="2"/>
      <c r="AG35" s="102"/>
      <c r="AH35" s="106" t="s">
        <v>123</v>
      </c>
      <c r="AI35" s="106"/>
      <c r="AJ35" s="106"/>
      <c r="AK35" s="106"/>
      <c r="AL35" s="106"/>
      <c r="AM35" s="106"/>
      <c r="AN35" s="106"/>
      <c r="AO35" s="106"/>
      <c r="AP35" s="106"/>
      <c r="AQ35" s="106"/>
    </row>
    <row r="36" spans="2:45" ht="30" customHeight="1" x14ac:dyDescent="0.3">
      <c r="B36" s="83" t="s">
        <v>47</v>
      </c>
      <c r="C36" s="83"/>
      <c r="D36" s="83"/>
      <c r="E36" s="83"/>
      <c r="F36" s="83"/>
      <c r="G36" s="30"/>
      <c r="H36" s="31"/>
      <c r="I36" s="31"/>
      <c r="J36" s="31"/>
      <c r="K36" s="31"/>
      <c r="L36" s="31"/>
      <c r="M36" s="31"/>
      <c r="N36" s="32"/>
      <c r="P36" s="2"/>
      <c r="Q36" s="21">
        <v>500</v>
      </c>
      <c r="R36" s="21"/>
      <c r="S36" s="21"/>
      <c r="T36" s="19">
        <f t="shared" si="0"/>
        <v>525</v>
      </c>
      <c r="U36" s="20"/>
      <c r="V36" s="19">
        <f t="shared" si="1"/>
        <v>550</v>
      </c>
      <c r="W36" s="20"/>
      <c r="X36" s="19">
        <f t="shared" si="2"/>
        <v>750</v>
      </c>
      <c r="Y36" s="20"/>
      <c r="Z36" s="19">
        <f t="shared" si="3"/>
        <v>1000</v>
      </c>
      <c r="AA36" s="20"/>
      <c r="AB36" s="17">
        <f t="shared" si="4"/>
        <v>2000</v>
      </c>
      <c r="AC36" s="18"/>
      <c r="AD36" s="2"/>
      <c r="AG36" s="102"/>
      <c r="AH36" s="106" t="s">
        <v>124</v>
      </c>
      <c r="AI36" s="106"/>
      <c r="AJ36" s="106"/>
      <c r="AK36" s="106"/>
      <c r="AL36" s="106"/>
      <c r="AM36" s="106"/>
      <c r="AN36" s="106"/>
      <c r="AO36" s="106"/>
      <c r="AP36" s="106"/>
      <c r="AQ36" s="106"/>
    </row>
    <row r="37" spans="2:45" ht="30" customHeight="1" x14ac:dyDescent="0.3">
      <c r="B37" s="83" t="s">
        <v>48</v>
      </c>
      <c r="C37" s="83"/>
      <c r="D37" s="83"/>
      <c r="E37" s="83"/>
      <c r="F37" s="83"/>
      <c r="G37" s="30"/>
      <c r="H37" s="31"/>
      <c r="I37" s="31"/>
      <c r="J37" s="31"/>
      <c r="K37" s="31"/>
      <c r="L37" s="31"/>
      <c r="M37" s="31"/>
      <c r="N37" s="32"/>
      <c r="P37" s="2"/>
      <c r="Q37" s="21">
        <v>1000</v>
      </c>
      <c r="R37" s="21"/>
      <c r="S37" s="21"/>
      <c r="T37" s="19">
        <f t="shared" si="0"/>
        <v>1050</v>
      </c>
      <c r="U37" s="20"/>
      <c r="V37" s="19">
        <f t="shared" si="1"/>
        <v>1100</v>
      </c>
      <c r="W37" s="20"/>
      <c r="X37" s="19">
        <f t="shared" si="2"/>
        <v>1500</v>
      </c>
      <c r="Y37" s="20"/>
      <c r="Z37" s="19">
        <f t="shared" si="3"/>
        <v>2000</v>
      </c>
      <c r="AA37" s="20"/>
      <c r="AB37" s="17">
        <f t="shared" si="4"/>
        <v>4000</v>
      </c>
      <c r="AC37" s="18"/>
      <c r="AD37" s="2"/>
      <c r="AG37" s="102"/>
      <c r="AH37" s="110" t="s">
        <v>126</v>
      </c>
      <c r="AI37" s="110"/>
      <c r="AJ37" s="110"/>
      <c r="AK37" s="110"/>
      <c r="AL37" s="110"/>
      <c r="AM37" s="110"/>
      <c r="AN37" s="110"/>
      <c r="AO37" s="110"/>
      <c r="AP37" s="110"/>
      <c r="AQ37" s="110"/>
    </row>
    <row r="38" spans="2:45" ht="30" customHeight="1" thickBot="1" x14ac:dyDescent="0.35">
      <c r="B38" s="83" t="s">
        <v>49</v>
      </c>
      <c r="C38" s="83"/>
      <c r="D38" s="83"/>
      <c r="E38" s="83"/>
      <c r="F38" s="83"/>
      <c r="G38" s="30"/>
      <c r="H38" s="31"/>
      <c r="I38" s="31"/>
      <c r="J38" s="31"/>
      <c r="K38" s="31"/>
      <c r="L38" s="31"/>
      <c r="M38" s="31"/>
      <c r="N38" s="32"/>
      <c r="P38" s="2"/>
      <c r="Q38" s="21">
        <v>2500</v>
      </c>
      <c r="R38" s="21"/>
      <c r="S38" s="21"/>
      <c r="T38" s="19">
        <f t="shared" si="0"/>
        <v>2625</v>
      </c>
      <c r="U38" s="20"/>
      <c r="V38" s="19">
        <f t="shared" si="1"/>
        <v>2750</v>
      </c>
      <c r="W38" s="20"/>
      <c r="X38" s="19">
        <f t="shared" si="2"/>
        <v>3750</v>
      </c>
      <c r="Y38" s="20"/>
      <c r="Z38" s="19">
        <f t="shared" si="3"/>
        <v>5000</v>
      </c>
      <c r="AA38" s="20"/>
      <c r="AB38" s="17">
        <f t="shared" si="4"/>
        <v>10000</v>
      </c>
      <c r="AC38" s="18"/>
      <c r="AD38" s="2"/>
      <c r="AG38" s="108"/>
      <c r="AH38" s="109"/>
      <c r="AI38" s="109"/>
      <c r="AJ38" s="109"/>
      <c r="AK38" s="109"/>
      <c r="AL38" s="109"/>
      <c r="AM38" s="109"/>
      <c r="AN38" s="109"/>
      <c r="AO38" s="109"/>
      <c r="AP38" s="109"/>
      <c r="AQ38" s="109"/>
    </row>
    <row r="39" spans="2:45" ht="30" customHeight="1" x14ac:dyDescent="0.3">
      <c r="B39" s="83" t="s">
        <v>50</v>
      </c>
      <c r="C39" s="83"/>
      <c r="D39" s="83"/>
      <c r="E39" s="83"/>
      <c r="F39" s="83"/>
      <c r="G39" s="30"/>
      <c r="H39" s="31"/>
      <c r="I39" s="31"/>
      <c r="J39" s="31"/>
      <c r="K39" s="31"/>
      <c r="L39" s="31"/>
      <c r="M39" s="31"/>
      <c r="N39" s="32"/>
      <c r="P39" s="2"/>
      <c r="Q39" s="21">
        <v>5000</v>
      </c>
      <c r="R39" s="21"/>
      <c r="S39" s="21"/>
      <c r="T39" s="19">
        <f t="shared" si="0"/>
        <v>5250</v>
      </c>
      <c r="U39" s="20"/>
      <c r="V39" s="19">
        <f t="shared" si="1"/>
        <v>5500</v>
      </c>
      <c r="W39" s="20"/>
      <c r="X39" s="19">
        <f t="shared" si="2"/>
        <v>7500</v>
      </c>
      <c r="Y39" s="20"/>
      <c r="Z39" s="19">
        <f t="shared" si="3"/>
        <v>10000</v>
      </c>
      <c r="AA39" s="20"/>
      <c r="AB39" s="17">
        <f t="shared" si="4"/>
        <v>20000</v>
      </c>
      <c r="AC39" s="18"/>
      <c r="AD39" s="2"/>
      <c r="AG39" s="111" t="s">
        <v>145</v>
      </c>
      <c r="AH39" s="112"/>
      <c r="AI39" s="112"/>
      <c r="AJ39" s="112"/>
      <c r="AK39" s="112"/>
      <c r="AL39" s="112"/>
      <c r="AM39" s="112"/>
      <c r="AN39" s="112"/>
      <c r="AO39" s="112"/>
      <c r="AP39" s="112"/>
      <c r="AQ39" s="113"/>
    </row>
    <row r="40" spans="2:45" ht="30" customHeight="1" x14ac:dyDescent="0.3">
      <c r="B40" s="83" t="s">
        <v>51</v>
      </c>
      <c r="C40" s="83"/>
      <c r="D40" s="83"/>
      <c r="E40" s="83"/>
      <c r="F40" s="83"/>
      <c r="G40" s="30"/>
      <c r="H40" s="31"/>
      <c r="I40" s="31"/>
      <c r="J40" s="31"/>
      <c r="K40" s="31"/>
      <c r="L40" s="31"/>
      <c r="M40" s="31"/>
      <c r="N40" s="32"/>
      <c r="P40" s="2"/>
      <c r="Q40" s="21">
        <v>10000</v>
      </c>
      <c r="R40" s="21"/>
      <c r="S40" s="21"/>
      <c r="T40" s="19">
        <f t="shared" si="0"/>
        <v>10500</v>
      </c>
      <c r="U40" s="20"/>
      <c r="V40" s="19">
        <f t="shared" si="1"/>
        <v>11000</v>
      </c>
      <c r="W40" s="20"/>
      <c r="X40" s="19">
        <f t="shared" si="2"/>
        <v>15000</v>
      </c>
      <c r="Y40" s="20"/>
      <c r="Z40" s="19">
        <f t="shared" si="3"/>
        <v>20000</v>
      </c>
      <c r="AA40" s="20"/>
      <c r="AB40" s="17">
        <f t="shared" si="4"/>
        <v>40000</v>
      </c>
      <c r="AC40" s="18"/>
      <c r="AD40" s="2"/>
      <c r="AG40" s="115" t="s">
        <v>146</v>
      </c>
      <c r="AH40" s="116"/>
      <c r="AI40" s="116"/>
      <c r="AJ40" s="116"/>
      <c r="AK40" s="116"/>
      <c r="AL40" s="116"/>
      <c r="AM40" s="116"/>
      <c r="AN40" s="116"/>
      <c r="AO40" s="116"/>
      <c r="AP40" s="116"/>
      <c r="AQ40" s="117"/>
    </row>
    <row r="41" spans="2:45" ht="24.75" customHeight="1" x14ac:dyDescent="0.3">
      <c r="B41" s="83" t="s">
        <v>11</v>
      </c>
      <c r="C41" s="83"/>
      <c r="D41" s="83"/>
      <c r="E41" s="83"/>
      <c r="F41" s="83"/>
      <c r="G41" s="30"/>
      <c r="H41" s="31"/>
      <c r="I41" s="31"/>
      <c r="J41" s="31"/>
      <c r="K41" s="31"/>
      <c r="L41" s="31"/>
      <c r="M41" s="31"/>
      <c r="N41" s="32"/>
      <c r="P41" s="2"/>
      <c r="Q41" s="21">
        <v>50000</v>
      </c>
      <c r="R41" s="21"/>
      <c r="S41" s="21"/>
      <c r="T41" s="19">
        <f t="shared" si="0"/>
        <v>52500</v>
      </c>
      <c r="U41" s="20"/>
      <c r="V41" s="19">
        <f>Q41*1.1</f>
        <v>55000.000000000007</v>
      </c>
      <c r="W41" s="20"/>
      <c r="X41" s="19">
        <f t="shared" si="2"/>
        <v>75000</v>
      </c>
      <c r="Y41" s="20"/>
      <c r="Z41" s="19">
        <f t="shared" si="3"/>
        <v>100000</v>
      </c>
      <c r="AA41" s="20"/>
      <c r="AB41" s="17">
        <f t="shared" si="4"/>
        <v>200000</v>
      </c>
      <c r="AC41" s="18"/>
      <c r="AD41" s="2"/>
      <c r="AG41" s="114"/>
      <c r="AH41" s="118"/>
      <c r="AI41" s="118"/>
      <c r="AJ41" s="118"/>
      <c r="AK41" s="118"/>
      <c r="AL41" s="118"/>
      <c r="AM41" s="118"/>
      <c r="AN41" s="118"/>
      <c r="AO41" s="118"/>
      <c r="AP41" s="118"/>
      <c r="AQ41" s="119"/>
    </row>
    <row r="42" spans="2:45" s="7" customFormat="1" ht="18.75" customHeight="1" thickBot="1" x14ac:dyDescent="0.35">
      <c r="P42" s="2"/>
      <c r="Q42" s="2"/>
      <c r="R42" s="2"/>
      <c r="S42" s="2"/>
      <c r="T42" s="2"/>
      <c r="U42" s="2"/>
      <c r="V42" s="2"/>
      <c r="W42" s="2"/>
      <c r="X42" s="2"/>
      <c r="Y42" s="2"/>
      <c r="Z42" s="2"/>
      <c r="AA42" s="2"/>
      <c r="AB42" s="2"/>
      <c r="AC42" s="2"/>
      <c r="AD42" s="2"/>
      <c r="AE42" s="2"/>
      <c r="AF42" s="2"/>
      <c r="AG42" s="120"/>
      <c r="AH42" s="121"/>
      <c r="AI42" s="121"/>
      <c r="AJ42" s="121"/>
      <c r="AK42" s="121"/>
      <c r="AL42" s="121"/>
      <c r="AM42" s="121"/>
      <c r="AN42" s="121"/>
      <c r="AO42" s="121"/>
      <c r="AP42" s="121"/>
      <c r="AQ42" s="122"/>
      <c r="AR42" s="2"/>
      <c r="AS42" s="2"/>
    </row>
    <row r="43" spans="2:45" x14ac:dyDescent="0.3">
      <c r="B43" s="7"/>
      <c r="C43" s="7"/>
      <c r="D43" s="7"/>
      <c r="E43" s="7"/>
      <c r="F43" s="7"/>
      <c r="G43" s="7"/>
      <c r="H43" s="7"/>
      <c r="I43" s="7"/>
      <c r="J43" s="7"/>
      <c r="K43" s="7"/>
      <c r="L43" s="7"/>
      <c r="M43" s="7"/>
      <c r="N43" s="7"/>
      <c r="Q43" s="7"/>
      <c r="R43" s="7"/>
      <c r="S43" s="7"/>
      <c r="T43" s="7"/>
      <c r="U43" s="7"/>
      <c r="V43" s="7"/>
      <c r="W43" s="7"/>
      <c r="X43" s="7"/>
      <c r="Y43" s="7"/>
      <c r="Z43" s="7"/>
      <c r="AA43" s="7"/>
      <c r="AB43" s="7"/>
      <c r="AC43" s="7"/>
    </row>
  </sheetData>
  <mergeCells count="219">
    <mergeCell ref="AG40:AQ42"/>
    <mergeCell ref="G40:N40"/>
    <mergeCell ref="AH37:AQ37"/>
    <mergeCell ref="AH16:AQ17"/>
    <mergeCell ref="AG4:AQ4"/>
    <mergeCell ref="AH25:AQ26"/>
    <mergeCell ref="AH31:AQ32"/>
    <mergeCell ref="AH5:AQ6"/>
    <mergeCell ref="AG39:AQ39"/>
    <mergeCell ref="AH19:AQ19"/>
    <mergeCell ref="AH20:AQ20"/>
    <mergeCell ref="AH21:AQ21"/>
    <mergeCell ref="AH22:AQ22"/>
    <mergeCell ref="AH23:AQ23"/>
    <mergeCell ref="AH24:AQ24"/>
    <mergeCell ref="AH27:AQ27"/>
    <mergeCell ref="AF2:AR3"/>
    <mergeCell ref="AH7:AQ7"/>
    <mergeCell ref="AH8:AQ8"/>
    <mergeCell ref="AH9:AQ9"/>
    <mergeCell ref="AH10:AQ10"/>
    <mergeCell ref="AH13:AQ13"/>
    <mergeCell ref="AH14:AQ14"/>
    <mergeCell ref="AH15:AQ15"/>
    <mergeCell ref="AH18:AQ18"/>
    <mergeCell ref="AH36:AQ36"/>
    <mergeCell ref="AH34:AQ34"/>
    <mergeCell ref="AH35:AQ35"/>
    <mergeCell ref="AH33:AQ33"/>
    <mergeCell ref="AH28:AQ28"/>
    <mergeCell ref="AH29:AQ29"/>
    <mergeCell ref="AH30:AQ30"/>
    <mergeCell ref="AH11:AQ12"/>
    <mergeCell ref="Q19:T19"/>
    <mergeCell ref="Q20:T20"/>
    <mergeCell ref="Q21:T21"/>
    <mergeCell ref="Q22:T22"/>
    <mergeCell ref="R26:V27"/>
    <mergeCell ref="X26:AB27"/>
    <mergeCell ref="S7:U7"/>
    <mergeCell ref="V7:X7"/>
    <mergeCell ref="Y7:AA7"/>
    <mergeCell ref="J28:K28"/>
    <mergeCell ref="J29:K29"/>
    <mergeCell ref="J30:K30"/>
    <mergeCell ref="J31:K31"/>
    <mergeCell ref="J32:K32"/>
    <mergeCell ref="H28:I28"/>
    <mergeCell ref="H29:I29"/>
    <mergeCell ref="H30:I30"/>
    <mergeCell ref="H31:I31"/>
    <mergeCell ref="H27:I27"/>
    <mergeCell ref="J27:K27"/>
    <mergeCell ref="L27:N27"/>
    <mergeCell ref="U19:X19"/>
    <mergeCell ref="Z19:AC19"/>
    <mergeCell ref="U20:V20"/>
    <mergeCell ref="W20:X20"/>
    <mergeCell ref="Z20:AA20"/>
    <mergeCell ref="AB20:AC20"/>
    <mergeCell ref="B26:N26"/>
    <mergeCell ref="Q17:T17"/>
    <mergeCell ref="Q18:T18"/>
    <mergeCell ref="B41:F41"/>
    <mergeCell ref="B36:F36"/>
    <mergeCell ref="AB7:AC7"/>
    <mergeCell ref="V15:X16"/>
    <mergeCell ref="U21:W21"/>
    <mergeCell ref="U18:X18"/>
    <mergeCell ref="Z18:AC18"/>
    <mergeCell ref="Q7:R7"/>
    <mergeCell ref="U5:Y6"/>
    <mergeCell ref="B37:F37"/>
    <mergeCell ref="B38:F38"/>
    <mergeCell ref="F28:G28"/>
    <mergeCell ref="B29:C29"/>
    <mergeCell ref="D29:E29"/>
    <mergeCell ref="F29:G29"/>
    <mergeCell ref="B30:C30"/>
    <mergeCell ref="D30:E30"/>
    <mergeCell ref="F30:G30"/>
    <mergeCell ref="L28:N28"/>
    <mergeCell ref="L29:N29"/>
    <mergeCell ref="L30:N30"/>
    <mergeCell ref="L31:N31"/>
    <mergeCell ref="L32:N32"/>
    <mergeCell ref="B28:C28"/>
    <mergeCell ref="I16:N16"/>
    <mergeCell ref="B10:E14"/>
    <mergeCell ref="F10:G10"/>
    <mergeCell ref="F11:G11"/>
    <mergeCell ref="F12:G12"/>
    <mergeCell ref="F13:G13"/>
    <mergeCell ref="F14:G14"/>
    <mergeCell ref="B39:F39"/>
    <mergeCell ref="B40:F40"/>
    <mergeCell ref="D28:E28"/>
    <mergeCell ref="H32:I32"/>
    <mergeCell ref="B33:C33"/>
    <mergeCell ref="D33:E33"/>
    <mergeCell ref="F33:G33"/>
    <mergeCell ref="H33:I33"/>
    <mergeCell ref="J33:K33"/>
    <mergeCell ref="L33:N33"/>
    <mergeCell ref="B27:G27"/>
    <mergeCell ref="F7:N7"/>
    <mergeCell ref="G36:N36"/>
    <mergeCell ref="G37:N37"/>
    <mergeCell ref="B2:N3"/>
    <mergeCell ref="X21:Z21"/>
    <mergeCell ref="AA21:AC21"/>
    <mergeCell ref="U22:W22"/>
    <mergeCell ref="Y22:AA22"/>
    <mergeCell ref="AB22:AC22"/>
    <mergeCell ref="R24:V25"/>
    <mergeCell ref="X24:AB25"/>
    <mergeCell ref="F5:N5"/>
    <mergeCell ref="B6:E6"/>
    <mergeCell ref="B5:E5"/>
    <mergeCell ref="B9:E9"/>
    <mergeCell ref="F9:I9"/>
    <mergeCell ref="K9:N9"/>
    <mergeCell ref="F8:N8"/>
    <mergeCell ref="K6:L6"/>
    <mergeCell ref="F6:J6"/>
    <mergeCell ref="B7:E7"/>
    <mergeCell ref="B8:E8"/>
    <mergeCell ref="M6:N6"/>
    <mergeCell ref="H10:N10"/>
    <mergeCell ref="Q8:R13"/>
    <mergeCell ref="S8:U13"/>
    <mergeCell ref="V8:X13"/>
    <mergeCell ref="Y8:AA13"/>
    <mergeCell ref="AB8:AC13"/>
    <mergeCell ref="G38:N38"/>
    <mergeCell ref="G39:N39"/>
    <mergeCell ref="G41:N41"/>
    <mergeCell ref="I17:N24"/>
    <mergeCell ref="B17:G20"/>
    <mergeCell ref="B21:D24"/>
    <mergeCell ref="E21:G24"/>
    <mergeCell ref="F32:G32"/>
    <mergeCell ref="D32:E32"/>
    <mergeCell ref="B32:C32"/>
    <mergeCell ref="F31:G31"/>
    <mergeCell ref="D31:E31"/>
    <mergeCell ref="B31:C31"/>
    <mergeCell ref="H11:N11"/>
    <mergeCell ref="H12:N12"/>
    <mergeCell ref="H13:N13"/>
    <mergeCell ref="H14:N14"/>
    <mergeCell ref="B16:G16"/>
    <mergeCell ref="T33:U33"/>
    <mergeCell ref="T34:U34"/>
    <mergeCell ref="T35:U35"/>
    <mergeCell ref="T36:U36"/>
    <mergeCell ref="T37:U37"/>
    <mergeCell ref="T38:U38"/>
    <mergeCell ref="Q29:AC30"/>
    <mergeCell ref="Q32:S32"/>
    <mergeCell ref="Q31:S31"/>
    <mergeCell ref="T31:U31"/>
    <mergeCell ref="T32:U32"/>
    <mergeCell ref="AB32:AC32"/>
    <mergeCell ref="V31:W31"/>
    <mergeCell ref="X31:Y31"/>
    <mergeCell ref="Z31:AA31"/>
    <mergeCell ref="AB31:AC31"/>
    <mergeCell ref="Q33:S33"/>
    <mergeCell ref="Q34:S34"/>
    <mergeCell ref="Q35:S35"/>
    <mergeCell ref="Q36:S36"/>
    <mergeCell ref="Q37:S37"/>
    <mergeCell ref="Q38:S38"/>
    <mergeCell ref="Q39:S39"/>
    <mergeCell ref="Q40:S40"/>
    <mergeCell ref="Q41:S41"/>
    <mergeCell ref="T39:U39"/>
    <mergeCell ref="T40:U40"/>
    <mergeCell ref="T41:U41"/>
    <mergeCell ref="V32:W32"/>
    <mergeCell ref="X32:Y32"/>
    <mergeCell ref="Z32:AA32"/>
    <mergeCell ref="V33:W33"/>
    <mergeCell ref="X33:Y33"/>
    <mergeCell ref="Z33:AA33"/>
    <mergeCell ref="V34:W34"/>
    <mergeCell ref="X34:Y34"/>
    <mergeCell ref="Z34:AA34"/>
    <mergeCell ref="V35:W35"/>
    <mergeCell ref="X35:Y35"/>
    <mergeCell ref="Z35:AA35"/>
    <mergeCell ref="V36:W36"/>
    <mergeCell ref="X36:Y36"/>
    <mergeCell ref="Z36:AA36"/>
    <mergeCell ref="V37:W37"/>
    <mergeCell ref="X37:Y37"/>
    <mergeCell ref="Z37:AA37"/>
    <mergeCell ref="V38:W38"/>
    <mergeCell ref="X38:Y38"/>
    <mergeCell ref="Z38:AA38"/>
    <mergeCell ref="V39:W39"/>
    <mergeCell ref="X39:Y39"/>
    <mergeCell ref="Z39:AA39"/>
    <mergeCell ref="V40:W40"/>
    <mergeCell ref="X40:Y40"/>
    <mergeCell ref="Z40:AA40"/>
    <mergeCell ref="V41:W41"/>
    <mergeCell ref="X41:Y41"/>
    <mergeCell ref="Z41:AA41"/>
    <mergeCell ref="AB33:AC33"/>
    <mergeCell ref="AB34:AC34"/>
    <mergeCell ref="AB35:AC35"/>
    <mergeCell ref="AB36:AC36"/>
    <mergeCell ref="AB37:AC37"/>
    <mergeCell ref="AB38:AC38"/>
    <mergeCell ref="AB39:AC39"/>
    <mergeCell ref="AB40:AC40"/>
    <mergeCell ref="AB41:AC41"/>
  </mergeCells>
  <conditionalFormatting sqref="J28:J33">
    <cfRule type="cellIs" dxfId="7" priority="13" operator="equal">
      <formula>0</formula>
    </cfRule>
  </conditionalFormatting>
  <conditionalFormatting sqref="L28:L33">
    <cfRule type="cellIs" dxfId="6" priority="12" operator="equal">
      <formula>0</formula>
    </cfRule>
  </conditionalFormatting>
  <conditionalFormatting sqref="X26:AB27">
    <cfRule type="cellIs" dxfId="5" priority="4" operator="equal">
      <formula>0</formula>
    </cfRule>
    <cfRule type="cellIs" dxfId="4" priority="5" operator="lessThan">
      <formula>0</formula>
    </cfRule>
    <cfRule type="cellIs" dxfId="3" priority="6" operator="greaterThan">
      <formula>0</formula>
    </cfRule>
  </conditionalFormatting>
  <dataValidations disablePrompts="1" count="1">
    <dataValidation type="list" allowBlank="1" showInputMessage="1" showErrorMessage="1" sqref="X21:Z21" xr:uid="{03466116-7DA3-41F1-A54D-D3516EA5CF2F}">
      <formula1>Time_window</formula1>
    </dataValidation>
  </dataValidations>
  <hyperlinks>
    <hyperlink ref="F8" r:id="rId1" xr:uid="{1B9716FE-DE4C-4438-9405-F3BDD30B3E8A}"/>
  </hyperlinks>
  <pageMargins left="0.25" right="0.25" top="0.75" bottom="0.75" header="0.3" footer="0.3"/>
  <pageSetup paperSize="9" scale="87" fitToWidth="0" orientation="portrait" horizontalDpi="4294967293" verticalDpi="0" r:id="rId2"/>
  <headerFooter>
    <oddFooter>&amp;L&amp;"-,Vet"Design
&amp;"-,Standaard"Joris Hepkema&amp;R&amp;"-,Vet"Neo/GAS address&amp;"-,Standaard"
AeqoBuAfTXyjkShnjsNGQkZcmtkG3kJzrn</oddFooter>
  </headerFooter>
  <colBreaks count="2" manualBreakCount="2">
    <brk id="15" max="41" man="1"/>
    <brk id="30" max="41" man="1"/>
  </colBreaks>
  <drawing r:id="rId3"/>
  <legacyDrawing r:id="rId4"/>
  <mc:AlternateContent xmlns:mc="http://schemas.openxmlformats.org/markup-compatibility/2006">
    <mc:Choice Requires="x14">
      <controls>
        <mc:AlternateContent xmlns:mc="http://schemas.openxmlformats.org/markup-compatibility/2006">
          <mc:Choice Requires="x14">
            <control shapeId="1067" r:id="rId5" name="Check Box 43">
              <controlPr defaultSize="0" autoFill="0" autoLine="0" autoPict="0">
                <anchor moveWithCells="1">
                  <from>
                    <xdr:col>32</xdr:col>
                    <xdr:colOff>142875</xdr:colOff>
                    <xdr:row>5</xdr:row>
                    <xdr:rowOff>238125</xdr:rowOff>
                  </from>
                  <to>
                    <xdr:col>32</xdr:col>
                    <xdr:colOff>466725</xdr:colOff>
                    <xdr:row>6</xdr:row>
                    <xdr:rowOff>238125</xdr:rowOff>
                  </to>
                </anchor>
              </controlPr>
            </control>
          </mc:Choice>
        </mc:AlternateContent>
        <mc:AlternateContent xmlns:mc="http://schemas.openxmlformats.org/markup-compatibility/2006">
          <mc:Choice Requires="x14">
            <control shapeId="1068" r:id="rId6" name="Check Box 44">
              <controlPr defaultSize="0" autoFill="0" autoLine="0" autoPict="0">
                <anchor moveWithCells="1">
                  <from>
                    <xdr:col>32</xdr:col>
                    <xdr:colOff>142875</xdr:colOff>
                    <xdr:row>7</xdr:row>
                    <xdr:rowOff>0</xdr:rowOff>
                  </from>
                  <to>
                    <xdr:col>32</xdr:col>
                    <xdr:colOff>419100</xdr:colOff>
                    <xdr:row>8</xdr:row>
                    <xdr:rowOff>0</xdr:rowOff>
                  </to>
                </anchor>
              </controlPr>
            </control>
          </mc:Choice>
        </mc:AlternateContent>
        <mc:AlternateContent xmlns:mc="http://schemas.openxmlformats.org/markup-compatibility/2006">
          <mc:Choice Requires="x14">
            <control shapeId="1069" r:id="rId7" name="Check Box 45">
              <controlPr defaultSize="0" autoFill="0" autoLine="0" autoPict="0">
                <anchor moveWithCells="1">
                  <from>
                    <xdr:col>32</xdr:col>
                    <xdr:colOff>142875</xdr:colOff>
                    <xdr:row>8</xdr:row>
                    <xdr:rowOff>0</xdr:rowOff>
                  </from>
                  <to>
                    <xdr:col>32</xdr:col>
                    <xdr:colOff>419100</xdr:colOff>
                    <xdr:row>8</xdr:row>
                    <xdr:rowOff>238125</xdr:rowOff>
                  </to>
                </anchor>
              </controlPr>
            </control>
          </mc:Choice>
        </mc:AlternateContent>
        <mc:AlternateContent xmlns:mc="http://schemas.openxmlformats.org/markup-compatibility/2006">
          <mc:Choice Requires="x14">
            <control shapeId="1070" r:id="rId8" name="Check Box 46">
              <controlPr defaultSize="0" autoFill="0" autoLine="0" autoPict="0">
                <anchor moveWithCells="1">
                  <from>
                    <xdr:col>32</xdr:col>
                    <xdr:colOff>142875</xdr:colOff>
                    <xdr:row>9</xdr:row>
                    <xdr:rowOff>0</xdr:rowOff>
                  </from>
                  <to>
                    <xdr:col>32</xdr:col>
                    <xdr:colOff>419100</xdr:colOff>
                    <xdr:row>10</xdr:row>
                    <xdr:rowOff>0</xdr:rowOff>
                  </to>
                </anchor>
              </controlPr>
            </control>
          </mc:Choice>
        </mc:AlternateContent>
        <mc:AlternateContent xmlns:mc="http://schemas.openxmlformats.org/markup-compatibility/2006">
          <mc:Choice Requires="x14">
            <control shapeId="1073" r:id="rId9" name="Check Box 49">
              <controlPr defaultSize="0" autoFill="0" autoLine="0" autoPict="0">
                <anchor moveWithCells="1">
                  <from>
                    <xdr:col>32</xdr:col>
                    <xdr:colOff>142875</xdr:colOff>
                    <xdr:row>12</xdr:row>
                    <xdr:rowOff>0</xdr:rowOff>
                  </from>
                  <to>
                    <xdr:col>32</xdr:col>
                    <xdr:colOff>419100</xdr:colOff>
                    <xdr:row>13</xdr:row>
                    <xdr:rowOff>0</xdr:rowOff>
                  </to>
                </anchor>
              </controlPr>
            </control>
          </mc:Choice>
        </mc:AlternateContent>
        <mc:AlternateContent xmlns:mc="http://schemas.openxmlformats.org/markup-compatibility/2006">
          <mc:Choice Requires="x14">
            <control shapeId="1074" r:id="rId10" name="Check Box 50">
              <controlPr defaultSize="0" autoFill="0" autoLine="0" autoPict="0">
                <anchor moveWithCells="1">
                  <from>
                    <xdr:col>32</xdr:col>
                    <xdr:colOff>142875</xdr:colOff>
                    <xdr:row>13</xdr:row>
                    <xdr:rowOff>0</xdr:rowOff>
                  </from>
                  <to>
                    <xdr:col>32</xdr:col>
                    <xdr:colOff>419100</xdr:colOff>
                    <xdr:row>13</xdr:row>
                    <xdr:rowOff>238125</xdr:rowOff>
                  </to>
                </anchor>
              </controlPr>
            </control>
          </mc:Choice>
        </mc:AlternateContent>
        <mc:AlternateContent xmlns:mc="http://schemas.openxmlformats.org/markup-compatibility/2006">
          <mc:Choice Requires="x14">
            <control shapeId="1075" r:id="rId11" name="Check Box 51">
              <controlPr defaultSize="0" autoFill="0" autoLine="0" autoPict="0">
                <anchor moveWithCells="1">
                  <from>
                    <xdr:col>32</xdr:col>
                    <xdr:colOff>142875</xdr:colOff>
                    <xdr:row>14</xdr:row>
                    <xdr:rowOff>0</xdr:rowOff>
                  </from>
                  <to>
                    <xdr:col>32</xdr:col>
                    <xdr:colOff>419100</xdr:colOff>
                    <xdr:row>15</xdr:row>
                    <xdr:rowOff>0</xdr:rowOff>
                  </to>
                </anchor>
              </controlPr>
            </control>
          </mc:Choice>
        </mc:AlternateContent>
        <mc:AlternateContent xmlns:mc="http://schemas.openxmlformats.org/markup-compatibility/2006">
          <mc:Choice Requires="x14">
            <control shapeId="1076" r:id="rId12" name="Check Box 52">
              <controlPr defaultSize="0" autoFill="0" autoLine="0" autoPict="0">
                <anchor moveWithCells="1">
                  <from>
                    <xdr:col>32</xdr:col>
                    <xdr:colOff>142875</xdr:colOff>
                    <xdr:row>16</xdr:row>
                    <xdr:rowOff>228600</xdr:rowOff>
                  </from>
                  <to>
                    <xdr:col>32</xdr:col>
                    <xdr:colOff>419100</xdr:colOff>
                    <xdr:row>17</xdr:row>
                    <xdr:rowOff>228600</xdr:rowOff>
                  </to>
                </anchor>
              </controlPr>
            </control>
          </mc:Choice>
        </mc:AlternateContent>
        <mc:AlternateContent xmlns:mc="http://schemas.openxmlformats.org/markup-compatibility/2006">
          <mc:Choice Requires="x14">
            <control shapeId="1077" r:id="rId13" name="Check Box 53">
              <controlPr defaultSize="0" autoFill="0" autoLine="0" autoPict="0">
                <anchor moveWithCells="1">
                  <from>
                    <xdr:col>32</xdr:col>
                    <xdr:colOff>142875</xdr:colOff>
                    <xdr:row>17</xdr:row>
                    <xdr:rowOff>228600</xdr:rowOff>
                  </from>
                  <to>
                    <xdr:col>32</xdr:col>
                    <xdr:colOff>419100</xdr:colOff>
                    <xdr:row>18</xdr:row>
                    <xdr:rowOff>228600</xdr:rowOff>
                  </to>
                </anchor>
              </controlPr>
            </control>
          </mc:Choice>
        </mc:AlternateContent>
        <mc:AlternateContent xmlns:mc="http://schemas.openxmlformats.org/markup-compatibility/2006">
          <mc:Choice Requires="x14">
            <control shapeId="1078" r:id="rId14" name="Check Box 54">
              <controlPr defaultSize="0" autoFill="0" autoLine="0" autoPict="0">
                <anchor moveWithCells="1">
                  <from>
                    <xdr:col>32</xdr:col>
                    <xdr:colOff>142875</xdr:colOff>
                    <xdr:row>18</xdr:row>
                    <xdr:rowOff>228600</xdr:rowOff>
                  </from>
                  <to>
                    <xdr:col>32</xdr:col>
                    <xdr:colOff>419100</xdr:colOff>
                    <xdr:row>19</xdr:row>
                    <xdr:rowOff>228600</xdr:rowOff>
                  </to>
                </anchor>
              </controlPr>
            </control>
          </mc:Choice>
        </mc:AlternateContent>
        <mc:AlternateContent xmlns:mc="http://schemas.openxmlformats.org/markup-compatibility/2006">
          <mc:Choice Requires="x14">
            <control shapeId="1079" r:id="rId15" name="Check Box 55">
              <controlPr defaultSize="0" autoFill="0" autoLine="0" autoPict="0">
                <anchor moveWithCells="1">
                  <from>
                    <xdr:col>32</xdr:col>
                    <xdr:colOff>142875</xdr:colOff>
                    <xdr:row>19</xdr:row>
                    <xdr:rowOff>228600</xdr:rowOff>
                  </from>
                  <to>
                    <xdr:col>32</xdr:col>
                    <xdr:colOff>419100</xdr:colOff>
                    <xdr:row>20</xdr:row>
                    <xdr:rowOff>228600</xdr:rowOff>
                  </to>
                </anchor>
              </controlPr>
            </control>
          </mc:Choice>
        </mc:AlternateContent>
        <mc:AlternateContent xmlns:mc="http://schemas.openxmlformats.org/markup-compatibility/2006">
          <mc:Choice Requires="x14">
            <control shapeId="1080" r:id="rId16" name="Check Box 56">
              <controlPr defaultSize="0" autoFill="0" autoLine="0" autoPict="0">
                <anchor moveWithCells="1">
                  <from>
                    <xdr:col>32</xdr:col>
                    <xdr:colOff>142875</xdr:colOff>
                    <xdr:row>20</xdr:row>
                    <xdr:rowOff>228600</xdr:rowOff>
                  </from>
                  <to>
                    <xdr:col>32</xdr:col>
                    <xdr:colOff>419100</xdr:colOff>
                    <xdr:row>21</xdr:row>
                    <xdr:rowOff>228600</xdr:rowOff>
                  </to>
                </anchor>
              </controlPr>
            </control>
          </mc:Choice>
        </mc:AlternateContent>
        <mc:AlternateContent xmlns:mc="http://schemas.openxmlformats.org/markup-compatibility/2006">
          <mc:Choice Requires="x14">
            <control shapeId="1081" r:id="rId17" name="Check Box 57">
              <controlPr defaultSize="0" autoFill="0" autoLine="0" autoPict="0">
                <anchor moveWithCells="1">
                  <from>
                    <xdr:col>32</xdr:col>
                    <xdr:colOff>142875</xdr:colOff>
                    <xdr:row>21</xdr:row>
                    <xdr:rowOff>228600</xdr:rowOff>
                  </from>
                  <to>
                    <xdr:col>32</xdr:col>
                    <xdr:colOff>419100</xdr:colOff>
                    <xdr:row>22</xdr:row>
                    <xdr:rowOff>228600</xdr:rowOff>
                  </to>
                </anchor>
              </controlPr>
            </control>
          </mc:Choice>
        </mc:AlternateContent>
        <mc:AlternateContent xmlns:mc="http://schemas.openxmlformats.org/markup-compatibility/2006">
          <mc:Choice Requires="x14">
            <control shapeId="1082" r:id="rId18" name="Check Box 58">
              <controlPr defaultSize="0" autoFill="0" autoLine="0" autoPict="0">
                <anchor moveWithCells="1">
                  <from>
                    <xdr:col>32</xdr:col>
                    <xdr:colOff>161925</xdr:colOff>
                    <xdr:row>25</xdr:row>
                    <xdr:rowOff>238125</xdr:rowOff>
                  </from>
                  <to>
                    <xdr:col>32</xdr:col>
                    <xdr:colOff>438150</xdr:colOff>
                    <xdr:row>26</xdr:row>
                    <xdr:rowOff>238125</xdr:rowOff>
                  </to>
                </anchor>
              </controlPr>
            </control>
          </mc:Choice>
        </mc:AlternateContent>
        <mc:AlternateContent xmlns:mc="http://schemas.openxmlformats.org/markup-compatibility/2006">
          <mc:Choice Requires="x14">
            <control shapeId="1083" r:id="rId19" name="Check Box 59">
              <controlPr defaultSize="0" autoFill="0" autoLine="0" autoPict="0">
                <anchor moveWithCells="1">
                  <from>
                    <xdr:col>32</xdr:col>
                    <xdr:colOff>142875</xdr:colOff>
                    <xdr:row>23</xdr:row>
                    <xdr:rowOff>9525</xdr:rowOff>
                  </from>
                  <to>
                    <xdr:col>32</xdr:col>
                    <xdr:colOff>419100</xdr:colOff>
                    <xdr:row>24</xdr:row>
                    <xdr:rowOff>9525</xdr:rowOff>
                  </to>
                </anchor>
              </controlPr>
            </control>
          </mc:Choice>
        </mc:AlternateContent>
        <mc:AlternateContent xmlns:mc="http://schemas.openxmlformats.org/markup-compatibility/2006">
          <mc:Choice Requires="x14">
            <control shapeId="1084" r:id="rId20" name="Check Box 60">
              <controlPr defaultSize="0" autoFill="0" autoLine="0" autoPict="0">
                <anchor moveWithCells="1">
                  <from>
                    <xdr:col>32</xdr:col>
                    <xdr:colOff>161925</xdr:colOff>
                    <xdr:row>27</xdr:row>
                    <xdr:rowOff>0</xdr:rowOff>
                  </from>
                  <to>
                    <xdr:col>32</xdr:col>
                    <xdr:colOff>438150</xdr:colOff>
                    <xdr:row>28</xdr:row>
                    <xdr:rowOff>0</xdr:rowOff>
                  </to>
                </anchor>
              </controlPr>
            </control>
          </mc:Choice>
        </mc:AlternateContent>
        <mc:AlternateContent xmlns:mc="http://schemas.openxmlformats.org/markup-compatibility/2006">
          <mc:Choice Requires="x14">
            <control shapeId="1085" r:id="rId21" name="Check Box 61">
              <controlPr defaultSize="0" autoFill="0" autoLine="0" autoPict="0">
                <anchor moveWithCells="1">
                  <from>
                    <xdr:col>32</xdr:col>
                    <xdr:colOff>161925</xdr:colOff>
                    <xdr:row>28</xdr:row>
                    <xdr:rowOff>0</xdr:rowOff>
                  </from>
                  <to>
                    <xdr:col>32</xdr:col>
                    <xdr:colOff>438150</xdr:colOff>
                    <xdr:row>29</xdr:row>
                    <xdr:rowOff>0</xdr:rowOff>
                  </to>
                </anchor>
              </controlPr>
            </control>
          </mc:Choice>
        </mc:AlternateContent>
        <mc:AlternateContent xmlns:mc="http://schemas.openxmlformats.org/markup-compatibility/2006">
          <mc:Choice Requires="x14">
            <control shapeId="1086" r:id="rId22" name="Check Box 62">
              <controlPr defaultSize="0" autoFill="0" autoLine="0" autoPict="0">
                <anchor moveWithCells="1">
                  <from>
                    <xdr:col>32</xdr:col>
                    <xdr:colOff>161925</xdr:colOff>
                    <xdr:row>29</xdr:row>
                    <xdr:rowOff>0</xdr:rowOff>
                  </from>
                  <to>
                    <xdr:col>32</xdr:col>
                    <xdr:colOff>438150</xdr:colOff>
                    <xdr:row>30</xdr:row>
                    <xdr:rowOff>0</xdr:rowOff>
                  </to>
                </anchor>
              </controlPr>
            </control>
          </mc:Choice>
        </mc:AlternateContent>
        <mc:AlternateContent xmlns:mc="http://schemas.openxmlformats.org/markup-compatibility/2006">
          <mc:Choice Requires="x14">
            <control shapeId="1087" r:id="rId23" name="Check Box 63">
              <controlPr defaultSize="0" autoFill="0" autoLine="0" autoPict="0">
                <anchor moveWithCells="1">
                  <from>
                    <xdr:col>32</xdr:col>
                    <xdr:colOff>161925</xdr:colOff>
                    <xdr:row>35</xdr:row>
                    <xdr:rowOff>47625</xdr:rowOff>
                  </from>
                  <to>
                    <xdr:col>32</xdr:col>
                    <xdr:colOff>438150</xdr:colOff>
                    <xdr:row>35</xdr:row>
                    <xdr:rowOff>295275</xdr:rowOff>
                  </to>
                </anchor>
              </controlPr>
            </control>
          </mc:Choice>
        </mc:AlternateContent>
        <mc:AlternateContent xmlns:mc="http://schemas.openxmlformats.org/markup-compatibility/2006">
          <mc:Choice Requires="x14">
            <control shapeId="1089" r:id="rId24" name="Check Box 65">
              <controlPr defaultSize="0" autoFill="0" autoLine="0" autoPict="0">
                <anchor moveWithCells="1">
                  <from>
                    <xdr:col>32</xdr:col>
                    <xdr:colOff>161925</xdr:colOff>
                    <xdr:row>32</xdr:row>
                    <xdr:rowOff>0</xdr:rowOff>
                  </from>
                  <to>
                    <xdr:col>32</xdr:col>
                    <xdr:colOff>438150</xdr:colOff>
                    <xdr:row>33</xdr:row>
                    <xdr:rowOff>0</xdr:rowOff>
                  </to>
                </anchor>
              </controlPr>
            </control>
          </mc:Choice>
        </mc:AlternateContent>
        <mc:AlternateContent xmlns:mc="http://schemas.openxmlformats.org/markup-compatibility/2006">
          <mc:Choice Requires="x14">
            <control shapeId="1091" r:id="rId25" name="Check Box 67">
              <controlPr defaultSize="0" autoFill="0" autoLine="0" autoPict="0">
                <anchor moveWithCells="1">
                  <from>
                    <xdr:col>32</xdr:col>
                    <xdr:colOff>161925</xdr:colOff>
                    <xdr:row>33</xdr:row>
                    <xdr:rowOff>0</xdr:rowOff>
                  </from>
                  <to>
                    <xdr:col>32</xdr:col>
                    <xdr:colOff>438150</xdr:colOff>
                    <xdr:row>34</xdr:row>
                    <xdr:rowOff>0</xdr:rowOff>
                  </to>
                </anchor>
              </controlPr>
            </control>
          </mc:Choice>
        </mc:AlternateContent>
        <mc:AlternateContent xmlns:mc="http://schemas.openxmlformats.org/markup-compatibility/2006">
          <mc:Choice Requires="x14">
            <control shapeId="1092" r:id="rId26" name="Check Box 68">
              <controlPr defaultSize="0" autoFill="0" autoLine="0" autoPict="0">
                <anchor moveWithCells="1">
                  <from>
                    <xdr:col>32</xdr:col>
                    <xdr:colOff>161925</xdr:colOff>
                    <xdr:row>34</xdr:row>
                    <xdr:rowOff>0</xdr:rowOff>
                  </from>
                  <to>
                    <xdr:col>32</xdr:col>
                    <xdr:colOff>438150</xdr:colOff>
                    <xdr:row>35</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5B733A-E2B2-43C5-B647-AE4954A75BB5}">
  <dimension ref="A1:A5"/>
  <sheetViews>
    <sheetView workbookViewId="0">
      <selection activeCell="A5" sqref="A5"/>
    </sheetView>
  </sheetViews>
  <sheetFormatPr defaultRowHeight="15" x14ac:dyDescent="0.25"/>
  <cols>
    <col min="1" max="1" width="23.140625" bestFit="1" customWidth="1"/>
  </cols>
  <sheetData>
    <row r="1" spans="1:1" x14ac:dyDescent="0.25">
      <c r="A1" t="s">
        <v>85</v>
      </c>
    </row>
    <row r="2" spans="1:1" x14ac:dyDescent="0.25">
      <c r="A2" t="s">
        <v>86</v>
      </c>
    </row>
    <row r="3" spans="1:1" x14ac:dyDescent="0.25">
      <c r="A3" t="s">
        <v>84</v>
      </c>
    </row>
    <row r="4" spans="1:1" x14ac:dyDescent="0.25">
      <c r="A4" t="s">
        <v>88</v>
      </c>
    </row>
    <row r="5" spans="1:1" x14ac:dyDescent="0.25">
      <c r="A5" t="s">
        <v>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F8253-1F30-4E5D-884F-3862B3A2AA16}">
  <sheetPr>
    <tabColor theme="7"/>
  </sheetPr>
  <dimension ref="A1:B15"/>
  <sheetViews>
    <sheetView workbookViewId="0">
      <selection sqref="A1:B15"/>
    </sheetView>
  </sheetViews>
  <sheetFormatPr defaultRowHeight="15" x14ac:dyDescent="0.25"/>
  <cols>
    <col min="1" max="1" width="19.5703125" bestFit="1" customWidth="1"/>
    <col min="2" max="2" width="13.7109375" bestFit="1" customWidth="1"/>
  </cols>
  <sheetData>
    <row r="1" spans="1:2" x14ac:dyDescent="0.25">
      <c r="A1" t="s">
        <v>18</v>
      </c>
      <c r="B1" t="s">
        <v>19</v>
      </c>
    </row>
    <row r="2" spans="1:2" x14ac:dyDescent="0.25">
      <c r="A2" t="s">
        <v>20</v>
      </c>
      <c r="B2" t="s">
        <v>21</v>
      </c>
    </row>
    <row r="3" spans="1:2" x14ac:dyDescent="0.25">
      <c r="A3" t="s">
        <v>22</v>
      </c>
      <c r="B3" t="s">
        <v>23</v>
      </c>
    </row>
    <row r="4" spans="1:2" x14ac:dyDescent="0.25">
      <c r="A4" t="s">
        <v>24</v>
      </c>
      <c r="B4" t="s">
        <v>25</v>
      </c>
    </row>
    <row r="5" spans="1:2" x14ac:dyDescent="0.25">
      <c r="A5" t="s">
        <v>26</v>
      </c>
      <c r="B5" t="s">
        <v>27</v>
      </c>
    </row>
    <row r="6" spans="1:2" x14ac:dyDescent="0.25">
      <c r="A6" t="s">
        <v>28</v>
      </c>
      <c r="B6" t="s">
        <v>127</v>
      </c>
    </row>
    <row r="7" spans="1:2" x14ac:dyDescent="0.25">
      <c r="A7" t="s">
        <v>29</v>
      </c>
      <c r="B7" t="s">
        <v>30</v>
      </c>
    </row>
    <row r="8" spans="1:2" x14ac:dyDescent="0.25">
      <c r="A8" t="s">
        <v>31</v>
      </c>
      <c r="B8" t="s">
        <v>128</v>
      </c>
    </row>
    <row r="9" spans="1:2" x14ac:dyDescent="0.25">
      <c r="A9" t="s">
        <v>32</v>
      </c>
      <c r="B9" t="s">
        <v>129</v>
      </c>
    </row>
    <row r="10" spans="1:2" x14ac:dyDescent="0.25">
      <c r="A10" t="s">
        <v>33</v>
      </c>
      <c r="B10" t="s">
        <v>130</v>
      </c>
    </row>
    <row r="11" spans="1:2" x14ac:dyDescent="0.25">
      <c r="A11" t="s">
        <v>34</v>
      </c>
      <c r="B11" t="s">
        <v>130</v>
      </c>
    </row>
    <row r="12" spans="1:2" x14ac:dyDescent="0.25">
      <c r="A12" t="s">
        <v>35</v>
      </c>
      <c r="B12" t="s">
        <v>131</v>
      </c>
    </row>
    <row r="13" spans="1:2" x14ac:dyDescent="0.25">
      <c r="A13" t="s">
        <v>36</v>
      </c>
      <c r="B13" t="s">
        <v>132</v>
      </c>
    </row>
    <row r="14" spans="1:2" x14ac:dyDescent="0.25">
      <c r="A14" t="s">
        <v>37</v>
      </c>
      <c r="B14" t="s">
        <v>133</v>
      </c>
    </row>
    <row r="15" spans="1:2" x14ac:dyDescent="0.25">
      <c r="A15" t="s">
        <v>38</v>
      </c>
      <c r="B15" t="s">
        <v>134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17857-305C-4497-8F03-CC8C156E2B88}">
  <sheetPr>
    <tabColor theme="0" tint="-0.499984740745262"/>
  </sheetPr>
  <dimension ref="A1:B15"/>
  <sheetViews>
    <sheetView workbookViewId="0">
      <selection activeCell="F36" sqref="F36"/>
    </sheetView>
  </sheetViews>
  <sheetFormatPr defaultRowHeight="15" x14ac:dyDescent="0.25"/>
  <cols>
    <col min="1" max="1" width="19.5703125" bestFit="1" customWidth="1"/>
    <col min="2" max="2" width="13.7109375" bestFit="1" customWidth="1"/>
  </cols>
  <sheetData>
    <row r="1" spans="1:2" x14ac:dyDescent="0.25">
      <c r="A1" t="s">
        <v>18</v>
      </c>
      <c r="B1" t="s">
        <v>19</v>
      </c>
    </row>
    <row r="2" spans="1:2" x14ac:dyDescent="0.25">
      <c r="A2" t="s">
        <v>20</v>
      </c>
      <c r="B2" t="s">
        <v>42</v>
      </c>
    </row>
    <row r="3" spans="1:2" x14ac:dyDescent="0.25">
      <c r="A3" t="s">
        <v>22</v>
      </c>
      <c r="B3" t="s">
        <v>43</v>
      </c>
    </row>
    <row r="4" spans="1:2" x14ac:dyDescent="0.25">
      <c r="A4" t="s">
        <v>24</v>
      </c>
      <c r="B4" t="s">
        <v>44</v>
      </c>
    </row>
    <row r="5" spans="1:2" x14ac:dyDescent="0.25">
      <c r="A5" t="s">
        <v>26</v>
      </c>
      <c r="B5" t="s">
        <v>45</v>
      </c>
    </row>
    <row r="6" spans="1:2" x14ac:dyDescent="0.25">
      <c r="A6" t="s">
        <v>28</v>
      </c>
      <c r="B6" t="s">
        <v>135</v>
      </c>
    </row>
    <row r="7" spans="1:2" x14ac:dyDescent="0.25">
      <c r="A7" t="s">
        <v>29</v>
      </c>
      <c r="B7" t="s">
        <v>136</v>
      </c>
    </row>
    <row r="8" spans="1:2" x14ac:dyDescent="0.25">
      <c r="A8" t="s">
        <v>31</v>
      </c>
      <c r="B8" t="s">
        <v>137</v>
      </c>
    </row>
    <row r="9" spans="1:2" x14ac:dyDescent="0.25">
      <c r="A9" t="s">
        <v>32</v>
      </c>
      <c r="B9" t="s">
        <v>138</v>
      </c>
    </row>
    <row r="10" spans="1:2" x14ac:dyDescent="0.25">
      <c r="A10" t="s">
        <v>33</v>
      </c>
      <c r="B10" t="s">
        <v>139</v>
      </c>
    </row>
    <row r="11" spans="1:2" x14ac:dyDescent="0.25">
      <c r="A11" t="s">
        <v>34</v>
      </c>
      <c r="B11" t="s">
        <v>139</v>
      </c>
    </row>
    <row r="12" spans="1:2" x14ac:dyDescent="0.25">
      <c r="A12" t="s">
        <v>35</v>
      </c>
      <c r="B12" t="s">
        <v>140</v>
      </c>
    </row>
    <row r="13" spans="1:2" x14ac:dyDescent="0.25">
      <c r="A13" t="s">
        <v>36</v>
      </c>
      <c r="B13" t="s">
        <v>141</v>
      </c>
    </row>
    <row r="14" spans="1:2" x14ac:dyDescent="0.25">
      <c r="A14" t="s">
        <v>37</v>
      </c>
      <c r="B14" t="s">
        <v>142</v>
      </c>
    </row>
    <row r="15" spans="1:2" x14ac:dyDescent="0.25">
      <c r="A15" t="s">
        <v>38</v>
      </c>
      <c r="B15" t="s">
        <v>143</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b 0 1 a f 5 9 - 1 3 f 8 - 4 1 7 5 - a 8 a 1 - a c f b 6 a 9 2 e b 0 8 "   x m l n s = " h t t p : / / s c h e m a s . m i c r o s o f t . c o m / D a t a M a s h u p " > A A A A A M Y D A A B Q S w M E F A A C A A g A + J U b S + a K C 5 G n A A A A + A A A A B I A H A B D b 2 5 m a W c v U G F j a 2 F n Z S 5 4 b W w g o h g A K K A U A A A A A A A A A A A A A A A A A A A A A A A A A A A A h Y 9 B D o I w F E S v Q r q n h U o i k E 9 Z u A V j Y m L c N q V C I x R D i + V u L j y S V 5 B E U X c u Z / I m e f O 4 3 S G f u t a 7 y s G o X m c o x A H y p B Z 9 p X S d o d G e / B j l D H Z c n H k t v R n W J p 2 M y l B j 7 S U l x D m H 3 Q r 3 Q 0 1 o E I T k W B Z 7 0 c i O + 0 o b y 7 W Q 6 L O q / q 8 Q g 8 N L h l E c x T h a J x Q n U Q h k q a F U + o v Q 2 R g H Q H 5 K 2 I y t H Q f J d O t v C y B L B P J + w Z 5 Q S w M E F A A C A A g A + J U b 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i V G 0 t h E n 7 B v Q A A A O M B A A A T A B w A R m 9 y b X V s Y X M v U 2 V j d G l v b j E u b S C i G A A o o B Q A A A A A A A A A A A A A A A A A A A A A A A A A A A D F j z 8 L w j A Q x f d C v k O o S w v S 2 F X p 4 h 8 E R y 0 4 J + l B Q 9 u k X K 5 d x O 9 u q g X d n M R b 3 t 2 9 u x 8 8 D 5 q M s / z y 0 n z D I h b 5 W i J U X J H m B W + B W M R D b T H c F f z k n c 3 2 T g 8 d W E q u o L K d s x R 6 n 8 Q 1 U e / X Q s j e Z N o Z 2 0 l s g L T s w 9 S J M R d k d A M o l K H J F n G a L t / w P N A n v a 3 u 8 3 Y R H 0 E 7 O w I S A F b c S o m c p I I 2 D r f n 4 G G V l a 6 U q o X k i U h Z Z O z X 5 8 + U B 6 o B Y e h + F B V m / P + y P g B Q S w E C L Q A U A A I A C A D 4 l R t L 5 o o L k a c A A A D 4 A A A A E g A A A A A A A A A A A A A A A A A A A A A A Q 2 9 u Z m l n L 1 B h Y 2 t h Z 2 U u e G 1 s U E s B A i 0 A F A A C A A g A + J U b S w / K 6 a u k A A A A 6 Q A A A B M A A A A A A A A A A A A A A A A A 8 w A A A F t D b 2 5 0 Z W 5 0 X 1 R 5 c G V z X S 5 4 b W x Q S w E C L Q A U A A I A C A D 4 l R t L Y R J + w b 0 A A A D j A Q A A E w A A A A A A A A A A A A A A A A D k A Q A A R m 9 y b X V s Y X M v U 2 V j d G l v b j E u b V B L B Q Y A A A A A A w A D A M I A A A D u 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E E A A A A A A A A K I Q 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Y n R j P C 9 J d G V t U G F 0 a D 4 8 L 0 l 0 Z W 1 M b 2 N h d G l v b j 4 8 U 3 R h Y m x l R W 5 0 c m l l c z 4 8 R W 5 0 c n k g V H l w Z T 0 i S X N Q c m l 2 Y X R l I i B W Y W x 1 Z T 0 i b D A i I C 8 + P E V u d H J 5 I F R 5 c G U 9 I k 5 h b W V V c G R h d G V k Q W Z 0 Z X J G a W x s I i B W Y W x 1 Z T 0 i b D A i I C 8 + P E V u d H J 5 I F R 5 c G U 9 I k Z p b G x F b m F i b G V k I i B W Y W x 1 Z T 0 i b D E i I C 8 + P E V u d H J 5 I F R 5 c G U 9 I k Z p b G x P Y m p l Y 3 R U e X B l I i B W Y W x 1 Z T 0 i c 1 R h Y m x l I i A v P j x F b n R y e S B U e X B l P S J G a W x s V G 9 E Y X R h T W 9 k Z W x F b m F i b G V k I i B W Y W x 1 Z T 0 i b D A i I C 8 + P E V u d H J 5 I F R 5 c G U 9 I l J l c 3 V s d F R 5 c G U i I F Z h b H V l P S J z V G F i b G U i I C 8 + P E V u d H J 5 I F R 5 c G U 9 I k J 1 Z m Z l c k 5 l e H R S Z W Z y Z X N o I i B W Y W x 1 Z T 0 i b D E i I C 8 + P E V u d H J 5 I F R 5 c G U 9 I k Z p b G x D b 2 x 1 b W 5 U e X B l c y I g V m F s d W U 9 I n N C Z 0 E 9 I i A v P j x F b n R y e S B U e X B l P S J G a W x s R X J y b 3 J D b 3 V u d C I g V m F s d W U 9 I m w w I i A v P j x F b n R y e S B U e X B l P S J S Z W x h d G l v b n N o a X B J b m Z v Q 2 9 u d G F p b m V y I i B W Y W x 1 Z T 0 i c 3 s m c X V v d D t j b 2 x 1 b W 5 D b 3 V u d C Z x d W 9 0 O z o y L C Z x d W 9 0 O 2 t l e U N v b H V t b k 5 h b W V z J n F 1 b 3 Q 7 O l t d L C Z x d W 9 0 O 3 F 1 Z X J 5 U m V s Y X R p b 2 5 z a G l w c y Z x d W 9 0 O z p b X S w m c X V v d D t j b 2 x 1 b W 5 J Z G V u d G l 0 a W V z J n F 1 b 3 Q 7 O l s m c X V v d D t T Z W N 0 a W 9 u M S 9 i d G M v R 2 V j b 2 5 2 Z X J 0 Z W V y Z C B u Y W F y I H R h Y m V s L n t O Y W 1 l L D B 9 J n F 1 b 3 Q 7 L C Z x d W 9 0 O 1 N l Y 3 R p b 2 4 x L 2 J 0 Y y 9 H Z W N v b n Z l c n R l Z X J k I G 5 h Y X I g d G F i Z W w u e 1 Z h b H V l L D F 9 J n F 1 b 3 Q 7 X S w m c X V v d D t D b 2 x 1 b W 5 D b 3 V u d C Z x d W 9 0 O z o y L C Z x d W 9 0 O 0 t l e U N v b H V t b k 5 h b W V z J n F 1 b 3 Q 7 O l t d L C Z x d W 9 0 O 0 N v b H V t b k l k Z W 5 0 a X R p Z X M m c X V v d D s 6 W y Z x d W 9 0 O 1 N l Y 3 R p b 2 4 x L 2 J 0 Y y 9 H Z W N v b n Z l c n R l Z X J k I G 5 h Y X I g d G F i Z W w u e 0 5 h b W U s M H 0 m c X V v d D s s J n F 1 b 3 Q 7 U 2 V j d G l v b j E v Y n R j L 0 d l Y 2 9 u d m V y d G V l c m Q g b m F h c i B 0 Y W J l b C 5 7 V m F s d W U s M X 0 m c X V v d D t d L C Z x d W 9 0 O 1 J l b G F 0 a W 9 u c 2 h p c E l u Z m 8 m c X V v d D s 6 W 1 1 9 I i A v P j x F b n R y e S B U e X B l P S J G a W x s U 3 R h d H V z I i B W Y W x 1 Z T 0 i c 0 N v b X B s Z X R l I i A v P j x F b n R y e S B U e X B l P S J G a W x s V G F y Z 2 V 0 I i B W Y W x 1 Z T 0 i c 2 J 0 Y y I g L z 4 8 R W 5 0 c n k g V H l w Z T 0 i R m l s b E x h c 3 R V c G R h d G V k I i B W Y W x 1 Z T 0 i Z D I w M T c t M D g t M j d U M T Y 6 N D U 6 M T U u N T g w N T M 4 N F o i I C 8 + P E V u d H J 5 I F R 5 c G U 9 I k Z p b G x F c n J v c k N v Z G U i I F Z h b H V l P S J z V W 5 r b m 9 3 b i I g L z 4 8 R W 5 0 c n k g V H l w Z T 0 i Q W R k Z W R U b 0 R h d G F N b 2 R l b C I g V m F s d W U 9 I m w w I i A v P j x F b n R y e S B U e X B l P S J G a W x s Z W R D b 2 1 w b G V 0 Z V J l c 3 V s d F R v V 2 9 y a 3 N o Z W V 0 I i B W Y W x 1 Z T 0 i b D E i I C 8 + P E V u d H J 5 I F R 5 c G U 9 I k Z p b G x D b 2 x 1 b W 5 O Y W 1 l c y I g V m F s d W U 9 I n N b J n F 1 b 3 Q 7 T m F t Z S Z x d W 9 0 O y w m c X V v d D t W Y W x 1 Z S Z x d W 9 0 O 1 0 i I C 8 + P E V u d H J 5 I F R 5 c G U 9 I l F 1 Z X J 5 S U Q i I F Z h b H V l P S J z Z T Q y O T E 5 N m Q t M G Z i N i 0 0 Y j U 3 L W J m N j Y t Z j Z k M T Y 5 Z j M w N 2 V h I i A v P j x F b n R y e S B U e X B l P S J G a W x s Q 2 9 1 b n Q i I F Z h b H V l P S J s M T Q i I C 8 + P C 9 T d G F i b G V F b n R y a W V z P j w v S X R l b T 4 8 S X R l b T 4 8 S X R l b U x v Y 2 F 0 a W 9 u P j x J d G V t V H l w Z T 5 G b 3 J t d W x h P C 9 J d G V t V H l w Z T 4 8 S X R l b V B h d G g + U 2 V j d G l v b j E v Y n R j L 0 J y b 2 4 8 L 0 l 0 Z W 1 Q Y X R o P j w v S X R l b U x v Y 2 F 0 a W 9 u P j x T d G F i b G V F b n R y a W V z I C 8 + P C 9 J d G V t P j x J d G V t P j x J d G V t T G 9 j Y X R p b 2 4 + P E l 0 Z W 1 U e X B l P k Z v c m 1 1 b G E 8 L 0 l 0 Z W 1 U e X B l P j x J d G V t U G F 0 a D 5 T Z W N 0 a W 9 u M S 9 i d G M v Q n J v b j E 8 L 0 l 0 Z W 1 Q Y X R o P j w v S X R l b U x v Y 2 F 0 a W 9 u P j x T d G F i b G V F b n R y a W V z I C 8 + P C 9 J d G V t P j x J d G V t P j x J d G V t T G 9 j Y X R p b 2 4 + P E l 0 Z W 1 U e X B l P k Z v c m 1 1 b G E 8 L 0 l 0 Z W 1 U e X B l P j x J d G V t U G F 0 a D 5 T Z W N 0 a W 9 u M S 9 i d G M v R 2 V j b 2 5 2 Z X J 0 Z W V y Z C U y M G 5 h Y X I l M j B 0 Y W J l b D w v S X R l b V B h d G g + P C 9 J d G V t T G 9 j Y X R p b 2 4 + P F N 0 Y W J s Z U V u d H J p Z X M g L z 4 8 L 0 l 0 Z W 0 + P E l 0 Z W 0 + P E l 0 Z W 1 M b 2 N h d G l v b j 4 8 S X R l b V R 5 c G U + R m 9 y b X V s Y T w v S X R l b V R 5 c G U + P E l 0 Z W 1 Q Y X R o P l N l Y 3 R p b 2 4 x L 0 V 0 a G V y Z X V t P C 9 J d G V t U G F 0 a D 4 8 L 0 l 0 Z W 1 M b 2 N h d G l v b j 4 8 U 3 R h Y m x l R W 5 0 c m l l c z 4 8 R W 5 0 c n k g V H l w Z T 0 i S X N Q c m l 2 Y X R l I i B W Y W x 1 Z T 0 i b D A i I C 8 + P E V u d H J 5 I F R 5 c G U 9 I k 5 h b W V V c G R h d G V k Q W Z 0 Z X J G a W x s I i B W Y W x 1 Z T 0 i b D A i I C 8 + P E V u d H J 5 I F R 5 c G U 9 I k Z p b G x F b m F i b G V k I i B W Y W x 1 Z T 0 i b D E i I C 8 + P E V u d H J 5 I F R 5 c G U 9 I k Z p b G x P Y m p l Y 3 R U e X B l I i B W Y W x 1 Z T 0 i c 1 R h Y m x l I i A v P j x F b n R y e S B U e X B l P S J G a W x s V G 9 E Y X R h T W 9 k Z W x F b m F i b G V k I i B W Y W x 1 Z T 0 i b D A i I C 8 + P E V u d H J 5 I F R 5 c G U 9 I l J l c 3 V s d F R 5 c G U i I F Z h b H V l P S J z V G F i b G U i I C 8 + P E V u d H J 5 I F R 5 c G U 9 I k J 1 Z m Z l c k 5 l e H R S Z W Z y Z X N o I i B W Y W x 1 Z T 0 i b D E i I C 8 + P E V u d H J 5 I F R 5 c G U 9 I k Z p b G x U Y X J n Z X Q i I F Z h b H V l P S J z R X R o Z X J l d W 0 i I C 8 + P E V u d H J 5 I F R 5 c G U 9 I l J l b G F 0 a W 9 u c 2 h p c E l u Z m 9 D b 2 5 0 Y W l u Z X I i I F Z h b H V l P S J z e y Z x d W 9 0 O 2 N v b H V t b k N v d W 5 0 J n F 1 b 3 Q 7 O j I s J n F 1 b 3 Q 7 a 2 V 5 Q 2 9 s d W 1 u T m F t Z X M m c X V v d D s 6 W 1 0 s J n F 1 b 3 Q 7 c X V l c n l S Z W x h d G l v b n N o a X B z J n F 1 b 3 Q 7 O l t d L C Z x d W 9 0 O 2 N v b H V t b k l k Z W 5 0 a X R p Z X M m c X V v d D s 6 W y Z x d W 9 0 O 1 N l Y 3 R p b 2 4 x L 0 V 0 a G V y Z X V t L 0 d l Y 2 9 u d m V y d G V l c m Q g b m F h c i B 0 Y W J l b C 5 7 T m F t Z S w w f S Z x d W 9 0 O y w m c X V v d D t T Z W N 0 a W 9 u M S 9 F d G h l c m V 1 b S 9 H Z W N v b n Z l c n R l Z X J k I G 5 h Y X I g d G F i Z W w u e 1 Z h b H V l L D F 9 J n F 1 b 3 Q 7 X S w m c X V v d D t D b 2 x 1 b W 5 D b 3 V u d C Z x d W 9 0 O z o y L C Z x d W 9 0 O 0 t l e U N v b H V t b k 5 h b W V z J n F 1 b 3 Q 7 O l t d L C Z x d W 9 0 O 0 N v b H V t b k l k Z W 5 0 a X R p Z X M m c X V v d D s 6 W y Z x d W 9 0 O 1 N l Y 3 R p b 2 4 x L 0 V 0 a G V y Z X V t L 0 d l Y 2 9 u d m V y d G V l c m Q g b m F h c i B 0 Y W J l b C 5 7 T m F t Z S w w f S Z x d W 9 0 O y w m c X V v d D t T Z W N 0 a W 9 u M S 9 F d G h l c m V 1 b S 9 H Z W N v b n Z l c n R l Z X J k I G 5 h Y X I g d G F i Z W w u e 1 Z h b H V l L D F 9 J n F 1 b 3 Q 7 X S w m c X V v d D t S Z W x h d G l v b n N o a X B J b m Z v J n F 1 b 3 Q 7 O l t d f S I g L z 4 8 R W 5 0 c n k g V H l w Z T 0 i R m l s b E x h c 3 R V c G R h d G V k I i B W Y W x 1 Z T 0 i Z D I w M T c t M D g t M j d U M T Y 6 N D U 6 M T Y u N j A 3 M z c w O V o i I C 8 + P E V u d H J 5 I F R 5 c G U 9 I k Z p b G x F c n J v c k N v Z G U i I F Z h b H V l P S J z V W 5 r b m 9 3 b i I g L z 4 8 R W 5 0 c n k g V H l w Z T 0 i R m l s b E N v b H V t b k 5 h b W V z I i B W Y W x 1 Z T 0 i c 1 s m c X V v d D t O Y W 1 l J n F 1 b 3 Q 7 L C Z x d W 9 0 O 1 Z h b H V l J n F 1 b 3 Q 7 X S I g L z 4 8 R W 5 0 c n k g V H l w Z T 0 i R m l s b E N v b H V t b l R 5 c G V z I i B W Y W x 1 Z T 0 i c 0 J n Q T 0 i I C 8 + P E V u d H J 5 I F R 5 c G U 9 I k Z p b G x F c n J v c k N v d W 5 0 I i B W Y W x 1 Z T 0 i b D A i I C 8 + P E V u d H J 5 I F R 5 c G U 9 I k F k Z G V k V G 9 E Y X R h T W 9 k Z W w i I F Z h b H V l P S J s M C I g L z 4 8 R W 5 0 c n k g V H l w Z T 0 i R m l s b G V k Q 2 9 t c G x l d G V S Z X N 1 b H R U b 1 d v c m t z a G V l d C I g V m F s d W U 9 I m w x I i A v P j x F b n R y e S B U e X B l P S J G a W x s U 3 R h d H V z I i B W Y W x 1 Z T 0 i c 0 N v b X B s Z X R l I i A v P j x F b n R y e S B U e X B l P S J G a W x s Q 2 9 1 b n Q i I F Z h b H V l P S J s M T Q i I C 8 + P E V u d H J 5 I F R 5 c G U 9 I l F 1 Z X J 5 S U Q i I F Z h b H V l P S J z N z l j M z l m Z T U t O T B m N i 0 0 M j c 0 L W J h Y z I t M j M x N j d l Y W N j M j U z I i A v P j w v U 3 R h Y m x l R W 5 0 c m l l c z 4 8 L 0 l 0 Z W 0 + P E l 0 Z W 0 + P E l 0 Z W 1 M b 2 N h d G l v b j 4 8 S X R l b V R 5 c G U + R m 9 y b X V s Y T w v S X R l b V R 5 c G U + P E l 0 Z W 1 Q Y X R o P l N l Y 3 R p b 2 4 x L 0 V 0 a G V y Z X V t L 0 J y b 2 4 8 L 0 l 0 Z W 1 Q Y X R o P j w v S X R l b U x v Y 2 F 0 a W 9 u P j x T d G F i b G V F b n R y a W V z I C 8 + P C 9 J d G V t P j x J d G V t P j x J d G V t T G 9 j Y X R p b 2 4 + P E l 0 Z W 1 U e X B l P k Z v c m 1 1 b G E 8 L 0 l 0 Z W 1 U e X B l P j x J d G V t U G F 0 a D 5 T Z W N 0 a W 9 u M S 9 F d G h l c m V 1 b S 9 C c m 9 u M T w v S X R l b V B h d G g + P C 9 J d G V t T G 9 j Y X R p b 2 4 + P F N 0 Y W J s Z U V u d H J p Z X M g L z 4 8 L 0 l 0 Z W 0 + P E l 0 Z W 0 + P E l 0 Z W 1 M b 2 N h d G l v b j 4 8 S X R l b V R 5 c G U + R m 9 y b X V s Y T w v S X R l b V R 5 c G U + P E l 0 Z W 1 Q Y X R o P l N l Y 3 R p b 2 4 x L 0 V 0 a G V y Z X V t L 0 d l Y 2 9 u d m V y d G V l c m Q l M j B u Y W F y J T I w d G F i Z W w 8 L 0 l 0 Z W 1 Q Y X R o P j w v S X R l b U x v Y 2 F 0 a W 9 u P j x T d G F i b G V F b n R y a W V z I C 8 + P C 9 J d G V t P j w v S X R l b X M + P C 9 M b 2 N h b F B h Y 2 t h Z 2 V N Z X R h Z G F 0 Y U Z p b G U + F g A A A F B L B Q Y A A A A A A A A A A A A A A A A A A A A A A A A m A Q A A A Q A A A N C M n d 8 B F d E R j H o A w E / C l + s B A A A A M 0 s m b F R c G U m 3 V B p u p w 3 i e g A A A A A C A A A A A A A Q Z g A A A A E A A C A A A A B p S s J 3 Z l 7 H Y y x W R k d x A i S p b a z + Q p l e v + m W I R m 7 F Y 0 L 1 Q A A A A A O g A A A A A I A A C A A A A B f l 8 W 2 u R s 8 k G Q 5 S m 5 U W F j p O G C A 7 L 2 z E l / C 5 y t F A U E D D F A A A A A p c D P J G D e C S z 9 b g K y 9 + m + q v c A s y z j P O i G W K 4 + K 5 W A b 9 H M d q T + J w D C f / T S R t O 7 3 R t j 7 8 4 r X 0 c N a J 4 A b 4 0 0 2 q V v M 1 j J w G D u b N q C n I l l n j m u 3 7 0 A A A A B I 2 v 0 v L e d 7 o T P 7 m W F / J R M h g P s v p j 8 t S R K 6 6 6 p 2 F i S t + V i 2 j 4 C 3 Y j / M 6 o h q f 8 r 8 d 0 i b C Z 6 d N M i D e w k 3 y Y P E O L X t < / D a t a M a s h u p > 
</file>

<file path=customXml/itemProps1.xml><?xml version="1.0" encoding="utf-8"?>
<ds:datastoreItem xmlns:ds="http://schemas.openxmlformats.org/officeDocument/2006/customXml" ds:itemID="{18CB1208-AA71-484E-B9D5-E48B8D84162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2</vt:i4>
      </vt:variant>
    </vt:vector>
  </HeadingPairs>
  <TitlesOfParts>
    <vt:vector size="6" baseType="lpstr">
      <vt:lpstr>Form</vt:lpstr>
      <vt:lpstr>Blad1</vt:lpstr>
      <vt:lpstr>BTC</vt:lpstr>
      <vt:lpstr>ETH</vt:lpstr>
      <vt:lpstr>Form!Afdrukbereik</vt:lpstr>
      <vt:lpstr>Time_window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Hepkema</dc:creator>
  <cp:lastModifiedBy>Hepkema</cp:lastModifiedBy>
  <cp:lastPrinted>2017-08-27T17:52:54Z</cp:lastPrinted>
  <dcterms:created xsi:type="dcterms:W3CDTF">2017-08-26T12:44:12Z</dcterms:created>
  <dcterms:modified xsi:type="dcterms:W3CDTF">2017-08-27T17:53:10Z</dcterms:modified>
</cp:coreProperties>
</file>